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namedSheetViews/namedSheetView2.xml" ContentType="application/vnd.ms-excel.namedsheetview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6151" documentId="13_ncr:1_{25E1360D-3F9F-4661-933F-5159F3386708}" xr6:coauthVersionLast="47" xr6:coauthVersionMax="47" xr10:uidLastSave="{D69D4301-72E3-4BB2-AF46-ED5318AC483E}"/>
  <bookViews>
    <workbookView xWindow="1500" yWindow="0" windowWidth="27915" windowHeight="15600" tabRatio="914" firstSheet="8"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RS-ENG" sheetId="78" r:id="rId11"/>
    <sheet name="EMSI" sheetId="53" r:id="rId12"/>
    <sheet name="RS-RI" sheetId="73" r:id="rId13"/>
    <sheet name="RS-SR" sheetId="70" r:id="rId14"/>
    <sheet name="RS-DR" sheetId="74" r:id="rId15"/>
    <sheet name="RS-RR" sheetId="75" r:id="rId16"/>
    <sheet name="RS-BPV" sheetId="66" r:id="rId17"/>
    <sheet name="RS-BPV-WIP" sheetId="68" r:id="rId18"/>
    <sheet name="RS-DEC" sheetId="69" r:id="rId19"/>
    <sheet name="MAINT" sheetId="65" r:id="rId20"/>
    <sheet name="GEO-POS" sheetId="56" r:id="rId21"/>
    <sheet name="GEO-REQ" sheetId="58" r:id="rId22"/>
    <sheet name="GEO-RES" sheetId="59" r:id="rId23"/>
    <sheet name="RS-ERROR" sheetId="60" r:id="rId24"/>
    <sheet name="RS-INFO" sheetId="61" r:id="rId25"/>
    <sheet name="RC-REF" sheetId="62" r:id="rId26"/>
    <sheet name="customContent" sheetId="63" r:id="rId27"/>
    <sheet name="TECHNICAL" sheetId="77" r:id="rId28"/>
    <sheet name="Conditional format rules" sheetId="29" r:id="rId29"/>
    <sheet name="Documents_sources" sheetId="18" state="hidden" r:id="rId30"/>
  </sheets>
  <definedNames>
    <definedName name="_xlnm._FilterDatabase" localSheetId="11" hidden="1">EMSI!$A$8:$AG$117</definedName>
    <definedName name="_xlnm._FilterDatabase" localSheetId="14" hidden="1">'RS-DR'!$A$8:$M$62</definedName>
    <definedName name="_xlnm._FilterDatabase" localSheetId="12" hidden="1">'RS-RI'!$A$8:$M$88</definedName>
    <definedName name="_xlnm._FilterDatabase" localSheetId="15"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80" i="33" l="1"/>
  <c r="A183" i="33" l="1"/>
  <c r="A184" i="33"/>
  <c r="A186" i="33"/>
  <c r="A11" i="78"/>
  <c r="A12" i="78"/>
  <c r="A13" i="78"/>
  <c r="A14" i="78"/>
  <c r="A15" i="78"/>
  <c r="A16" i="78"/>
  <c r="A17" i="78"/>
  <c r="A18" i="78"/>
  <c r="A19" i="78"/>
  <c r="A20" i="78"/>
  <c r="A21" i="78"/>
  <c r="A22" i="78"/>
  <c r="A23" i="78"/>
  <c r="A24" i="78"/>
  <c r="Q25" i="78"/>
  <c r="O25" i="78"/>
  <c r="N25" i="78"/>
  <c r="M25" i="78"/>
  <c r="L25" i="78"/>
  <c r="K25" i="78"/>
  <c r="A10" i="78"/>
  <c r="A9" i="78"/>
  <c r="F2" i="78"/>
  <c r="F1"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73" i="66"/>
  <c r="A74" i="66"/>
  <c r="A75" i="66"/>
  <c r="A76" i="66"/>
  <c r="A77" i="66"/>
  <c r="A78" i="66"/>
  <c r="A79" i="66"/>
  <c r="A80" i="66"/>
  <c r="A81" i="66"/>
  <c r="A82" i="66"/>
  <c r="A83" i="66"/>
  <c r="A84" i="66"/>
  <c r="A85" i="66"/>
  <c r="A86" i="66"/>
  <c r="A87" i="66"/>
  <c r="A88" i="66"/>
  <c r="A89" i="66"/>
  <c r="A90" i="66"/>
  <c r="A91" i="66"/>
  <c r="A92" i="66"/>
  <c r="A93" i="66"/>
  <c r="A94" i="66"/>
  <c r="A95" i="66"/>
  <c r="A96" i="66"/>
  <c r="A97" i="66"/>
  <c r="A32" i="77" l="1"/>
  <c r="A31" i="77"/>
  <c r="A14" i="77"/>
  <c r="A12" i="77"/>
  <c r="A150" i="33"/>
  <c r="A153" i="33"/>
  <c r="A152" i="33"/>
  <c r="A151" i="33"/>
  <c r="A35" i="77"/>
  <c r="A30" i="77"/>
  <c r="A36" i="77"/>
  <c r="A18" i="77" l="1"/>
  <c r="A10" i="77" l="1"/>
  <c r="A11" i="77"/>
  <c r="A13" i="77"/>
  <c r="A15" i="77"/>
  <c r="A16" i="77"/>
  <c r="A17" i="77"/>
  <c r="A19" i="77"/>
  <c r="A20" i="77"/>
  <c r="A21" i="77"/>
  <c r="A22" i="77"/>
  <c r="A23" i="77"/>
  <c r="A24" i="77"/>
  <c r="A25" i="77"/>
  <c r="A26" i="77"/>
  <c r="A27" i="77"/>
  <c r="A28" i="77"/>
  <c r="A29" i="77"/>
  <c r="A33" i="77"/>
  <c r="A34" i="77"/>
  <c r="A9" i="77"/>
  <c r="A187" i="33"/>
  <c r="A75" i="33" l="1"/>
  <c r="A28" i="33"/>
  <c r="A170" i="33"/>
  <c r="A44" i="33"/>
  <c r="A43" i="33"/>
  <c r="A41" i="33"/>
  <c r="A42" i="33"/>
  <c r="A16" i="33"/>
  <c r="A179" i="33"/>
  <c r="A10" i="66"/>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A10" i="33"/>
  <c r="A11" i="33"/>
  <c r="A12" i="33"/>
  <c r="A13" i="33"/>
  <c r="A14" i="33"/>
  <c r="A15" i="33"/>
  <c r="A20" i="33"/>
  <c r="A18" i="33"/>
  <c r="A19" i="33"/>
  <c r="A21" i="33"/>
  <c r="A17" i="33"/>
  <c r="A22" i="33"/>
  <c r="A23" i="33"/>
  <c r="A24" i="33"/>
  <c r="A25" i="33"/>
  <c r="A26" i="33"/>
  <c r="A27" i="33"/>
  <c r="A29" i="33"/>
  <c r="A30" i="33"/>
  <c r="A31" i="33"/>
  <c r="A32" i="33"/>
  <c r="A33" i="33"/>
  <c r="A34" i="33"/>
  <c r="A35" i="33"/>
  <c r="A36" i="33"/>
  <c r="A37" i="33"/>
  <c r="A38" i="33"/>
  <c r="A39" i="33"/>
  <c r="A40"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4" i="33"/>
  <c r="A155" i="33"/>
  <c r="A156" i="33"/>
  <c r="A157" i="33"/>
  <c r="A158" i="33"/>
  <c r="A159" i="33"/>
  <c r="A160" i="33"/>
  <c r="A161" i="33"/>
  <c r="A162" i="33"/>
  <c r="A163" i="33"/>
  <c r="A164" i="33"/>
  <c r="A165" i="33"/>
  <c r="A166" i="33"/>
  <c r="A167" i="33"/>
  <c r="A168" i="33"/>
  <c r="A169" i="33"/>
  <c r="A171" i="33"/>
  <c r="A172" i="33"/>
  <c r="A173" i="33"/>
  <c r="A174" i="33"/>
  <c r="A175" i="33"/>
  <c r="A176" i="33"/>
  <c r="A177" i="33"/>
  <c r="A178" i="33"/>
  <c r="A181" i="33"/>
  <c r="A182" i="33"/>
  <c r="A185" i="33"/>
  <c r="A188" i="33"/>
  <c r="A190" i="33"/>
  <c r="A191" i="33"/>
  <c r="A192" i="33"/>
  <c r="A193" i="33"/>
  <c r="A194" i="33"/>
  <c r="A195" i="33"/>
  <c r="A189" i="33"/>
  <c r="K196" i="33"/>
  <c r="L196" i="33"/>
  <c r="M196" i="33"/>
  <c r="N196" i="33"/>
  <c r="O196" i="33"/>
  <c r="Q196" i="33"/>
  <c r="F1" i="71"/>
  <c r="F2" i="71"/>
  <c r="AA98" i="66"/>
  <c r="AB98" i="66"/>
  <c r="AD98" i="66"/>
  <c r="AF98" i="66" l="1"/>
  <c r="AE98" i="66"/>
  <c r="F1" i="65"/>
  <c r="F2" i="65"/>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tc={2C421F07-13D2-4C4A-AA0A-70AB792F1A75}</author>
    <author>tc={33E0A89A-0F15-4EBC-966F-1AF275B6E7D1}</author>
    <author>tc={490AA5DC-643D-4479-A3E9-8CF54FBA8A3D}</author>
    <author>tc={1B373D99-75B5-4C99-897C-231F6E0144FE}</author>
    <author>tc={B34685CE-7E85-4538-A295-D11534BA03B8}</author>
    <author>tc={4DA601C9-6AF5-499E-857A-82256D1E8538}</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K10" authorId="1" shapeId="0" xr:uid="{2C421F07-13D2-4C4A-AA0A-70AB792F1A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Modifier par 1..n</t>
      </text>
    </comment>
    <comment ref="O14" authorId="2" shapeId="0" xr:uid="{33E0A89A-0F15-4EBC-966F-1AF275B6E7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5" authorId="3" shapeId="0" xr:uid="{490AA5DC-643D-4479-A3E9-8CF54FBA8A3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unité (heure / minutes, etc.)</t>
      </text>
    </comment>
    <comment ref="O19" authorId="4" shapeId="0" xr:uid="{1B373D99-75B5-4C99-897C-231F6E0144F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M20" authorId="5" shapeId="0" xr:uid="{B34685CE-7E85-4538-A295-D11534BA03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K48" authorId="6" shapeId="0" xr:uid="{4DA601C9-6AF5-499E-857A-82256D1E85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tc={0A4D2E5B-A21B-4151-8126-D4A4ED139C31}</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tc={3A90EA03-7495-48D0-8F7A-3C0883F74205}</author>
    <author>tc={4CCE177D-04A1-014F-ADC6-FF7E2CD19CF8}</author>
    <author>tc={4E90F163-5C96-419C-B8F5-89B827C77CBC}</author>
    <author>tc={AFBC43DC-22DD-45A7-94DB-0652D4386677}</author>
    <author>tc={2793A809-11CA-4DD5-ABA0-64948E72EB12}</author>
    <author>tc={B708D536-B2DD-4C2B-8169-A1AA32FC9FC7}</author>
    <author>tc={C3A05CA8-31FE-4015-9F14-706D7F79DF25}</author>
    <author>tc={FCEE0902-9BE9-2943-AE41-EE181454D9D1}</author>
    <author>tc={26E54232-91EC-0344-8934-65842435C7B1}</author>
    <author>tc={FC4ECA46-5D1C-E644-A2E9-32F4F7B00548}</author>
    <author>tc={AD7D778E-1694-46D8-977C-251275C7EDE4}</author>
    <author>tc={519ACF8C-C120-4142-A9AE-D22F9FFF6E4E}</author>
    <author>tc={CA9F7116-A69A-49A4-A9FD-112B11A9100E}</author>
    <author>tc={91C7B266-0E0A-4462-A600-2FC08026D2AA}</author>
    <author>tc={E69FC7C7-3A81-D340-ACFD-D6C916B7DB1A}</author>
    <author>tc={B0012380-EBB1-1849-B333-73B08DBBED41}</author>
    <author>tc={B49C2831-535E-4572-A161-4566AA17433A}</author>
  </authors>
  <commentList>
    <comment ref="C12" authorId="0" shapeId="0" xr:uid="{3A90EA03-7495-48D0-8F7A-3C0883F742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t>
      </text>
    </comment>
    <comment ref="T21" authorId="1"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24" authorId="2" shapeId="0" xr:uid="{4E90F163-5C96-419C-B8F5-89B827C77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PDF/A, pdf structuré, qui permettrait à l'éditeur LRM de choisir ce qu'il veut prendre comme donnée </t>
      </text>
    </comment>
    <comment ref="D30" authorId="3"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7" authorId="4"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T42" authorId="5" shapeId="0" xr:uid="{B708D536-B2DD-4C2B-8169-A1AA32FC9FC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E55" authorId="6" shapeId="0" xr:uid="{C3A05CA8-31FE-4015-9F14-706D7F79DF2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modification : ajouter peut être ces champs concaténés dans un complément d'adresse dans le LRM ? </t>
      </text>
    </comment>
    <comment ref="T76" authorId="7"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T77" authorId="8"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T78" authorId="9"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79" authorId="10" shapeId="0" xr:uid="{AD7D778E-1694-46D8-977C-251275C7ED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Peux justifier l'envoi d'un SMUR
Réponse :
    Paramètres vitaux saisis à l'instant T, 1 donnée possible par envoi de bilan communiquée</t>
      </text>
    </comment>
    <comment ref="C86" authorId="11" shapeId="0" xr:uid="{519ACF8C-C120-4142-A9AE-D22F9FFF6E4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 ref="C88" authorId="12"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91" authorId="13"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T91" authorId="14"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T92" authorId="15"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95" authorId="16"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tc={A13A82C3-4420-415A-8BEE-D44D6C256511}</author>
    <author>tc={1F89621F-4A5C-4ECD-A7C6-DD10AB56DF40}</author>
    <author>tc={B900B938-91F0-4B4A-A185-03AC7265E148}</author>
    <author>tc={EB284BDB-2DBF-4B44-A395-164E974640DA}</author>
    <author>tc={B48A7EC2-5765-D74D-8FD6-A72604DA4537}</author>
    <author>tc={77ED2E6B-DD8D-4E8A-8AF3-5F8BE44D831E}</author>
    <author>tc={C407DBF8-A3A1-42F8-99B5-D8013FA36506}</author>
    <author>tc={503E1939-9AA8-9C41-89C0-EFC69AC79A10}</author>
    <author>tc={015E6B0C-9481-45DD-953B-0C69799561A8}</author>
    <author>tc={B235209A-7B9D-8E41-9B21-8FAE478F4F5E}</author>
    <author>tc={E4B924E1-C80E-F54A-9F2A-990A48DF3558}</author>
    <author>tc={2D861FDF-831C-374B-ABFF-7A27C557F59A}</author>
    <author>tc={85B1EF9F-47F0-CE46-887A-E909D7720A3B}</author>
    <author>tc={549DE6E2-3511-C04B-8E4F-68D4D815B7F2}</author>
    <author>tc={925BDB3E-FDC8-4AE9-BBEA-7ACEF4FDDB2C}</author>
    <author>tc={8AEC1623-DDE1-47FA-B84D-C6A42BA263BB}</author>
    <author>tc={8E205FAD-EC7F-CB4F-A2BB-B0DB29358552}</author>
    <author>tc={E20FF258-BBA3-4B5B-B55C-44399A589F3F}</author>
    <author>tc={E02762B5-82E6-5440-B82E-11E23C871FE9}</author>
    <author>tc={163F467C-493A-FF4B-9552-51468A23F970}</author>
    <author>tc={8DE310B9-0615-45CC-A644-35176EC52B6C}</author>
    <author>tc={75588454-9F61-0E44-BD9B-A83C2445A9CD}</author>
    <author>tc={49FC8FAC-1BAF-45B2-887C-3878DB0CEBFB}</author>
    <author>tc={8B068B41-6738-4D89-AE95-7DBE47687C8B}</author>
    <author>tc={C3A075C7-1FB6-44D4-AFDB-713C86FA7FF2}</author>
    <author>tc={82E4F400-D3A9-2343-9417-D338A272253E}</author>
    <author>tc={8AEBAB1A-116D-4051-972B-571AE884E92D}</author>
    <author>tc={D9FBA423-0B11-432F-9E56-CD79F702D66D}</author>
    <author>tc={75D02E79-4679-4E12-B006-08D351968FF5}</author>
    <author>tc={4ED4D63E-99DA-4C40-8B3F-74484A91486A}</author>
    <author>tc={F2C29A76-9B08-4696-A7FF-552A24CA01B1}</author>
    <author>tc={A443D7D1-FE76-42EE-B140-98BBD5AEDCB9}</author>
    <author>tc={012A24E5-1C61-C948-94EB-DA71996DDD0A}</author>
    <author>tc={7E6D1FD8-7FC2-45FF-B55C-B3CE3EE247FA}</author>
    <author>tc={038EEFBA-873D-BF4F-BC98-82BD5944D394}</author>
    <author>tc={B4579BF8-D5A6-954A-AF8B-D211E912E114}</author>
    <author>tc={15C8D4A9-7DA5-7B4D-998E-FB4B7E3D200B}</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tc={1045B670-B272-44B0-BDBC-183806654ACA}</author>
    <author>tc={BBB5A46B-C5F8-418D-A46D-4CD3C7BA11B1}</author>
    <author>tc={CB0B5FFE-3BB0-4AE2-8819-E5E8B84A3B4B}</author>
    <author>tc={66A8A844-C989-4951-BC67-0C2CE4D72C41}</author>
    <author>tc={449D854F-D1BC-4874-A270-C7FBD5C53315}</author>
    <author>tc={D22EB006-FD31-4905-A0BA-E809AB322C44}</author>
    <author>tc={0700921D-3E22-E44A-B10A-66139D58EFD3}</author>
    <author>tc={8B70DA13-018B-4BE7-9D85-CAD41DEDE16B}</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tc={E40A2F45-E340-487F-9FD6-2404E4F5A700}</author>
    <author>tc={9EEB9362-90F5-494F-BB71-06EF0D54376B}</author>
    <author>tc={C0D90E5C-9D42-49C0-A24A-A1F7669A5145}</author>
    <author>tc={7C3087A4-B148-4F32-992E-BDF1BEAA587F}</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tc={4D4D3CF8-E01B-401A-8386-AAC604D8291A}</author>
    <author>tc={BA91A5D4-B745-43C1-AD05-F9E9B9B84277}</author>
    <author>tc={3FD69495-7C07-EA43-B04C-7835FA4CBB82}</author>
    <author>tc={9F6B9731-F4C0-9244-B67C-63BA07ED016E}</author>
    <author>tc={8C90DBB9-3501-204D-8210-6F29A302A448}</author>
    <author>tc={4EB3C325-52F0-4D01-94D2-8AA5841A689A}</author>
    <author>tc={C395B7C5-0539-4FBB-9D43-E0A24F8519C0}</author>
    <author>tc={790794B9-B934-4B4C-A8C0-8C9B2176B829}</author>
    <author>tc={000D1EF5-EA8D-4028-887E-09B730402CB5}</author>
    <author>tc={B2A46742-7986-49EC-BFF2-E5B137820840}</author>
    <author>tc={55DD76D7-71AA-4415-B5EF-4C960C6C5F04}</author>
    <author>tc={DC749AE9-4EDB-4A7F-8A7B-0D009E03AED0}</author>
    <author>tc={522C021E-FCFD-4A22-8243-F9B9E8F1567F}</author>
    <author>tc={DE599E71-5CAB-4EB6-980B-07C184261BCE}</author>
    <author>tc={ACCE4809-E2D2-4647-881D-FA14FBF7DC02}</author>
    <author>tc={6542F462-2A54-48A5-9A62-7E7CFBDF2B9A}</author>
    <author>tc={B02A2F0F-49AB-43B5-915F-1012B0847F58}</author>
    <author>tc={C7E708D1-0B98-4D8C-AC79-0D0DA337D996}</author>
    <author>tc={EEA9B26A-EF58-42FE-9EC5-1EE6AB01FFDF}</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5"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6"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7"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T18" authorId="8"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R20" authorId="9" shapeId="0" xr:uid="{B48A7EC2-5765-D74D-8FD6-A72604DA4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C22"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C23"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J23" authorId="12" shapeId="0" xr:uid="{503E1939-9AA8-9C41-89C0-EFC69AC79A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D25" authorId="13" shapeId="0" xr:uid="{015E6B0C-9481-45DD-953B-0C69799561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Totalement redondant avec le devenir du patient</t>
      </text>
    </comment>
    <comment ref="J26" authorId="14" shapeId="0" xr:uid="{B235209A-7B9D-8E41-9B21-8FAE478F4F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7" authorId="15"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J27" authorId="16" shapeId="0" xr:uid="{2D861FDF-831C-374B-ABFF-7A27C557F5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C35" authorId="17"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R35" authorId="18" shapeId="0" xr:uid="{549DE6E2-3511-C04B-8E4F-68D4D815B7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6" authorId="19"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6" authorId="20"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J39" authorId="21"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T39" authorId="22"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T43" authorId="23"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t>
      </text>
    </comment>
    <comment ref="T44" authorId="24"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t>
      </text>
    </comment>
    <comment ref="D5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V53" authorId="26" shapeId="0" xr:uid="{75588454-9F61-0E44-BD9B-A83C2445A9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 aussi l’information du pays en 99XXX</t>
      </text>
    </comment>
    <comment ref="C55"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64"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T64" authorId="29"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P67" authorId="30"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T69" authorId="3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T70" authorId="3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T71" authorId="3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H76" authorId="34"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7" authorId="35"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7" authorId="36"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R77" authorId="37" shapeId="0" xr:uid="{012A24E5-1C61-C948-94EB-DA71996DDD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8" authorId="38"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J78" authorId="39"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79" authorId="40"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1" authorId="41"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2" authorId="42"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82" authorId="4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84" authorId="4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P84" authorId="4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85" authorId="4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P85" authorId="4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6" authorId="4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8" authorId="4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H92" authorId="50"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93" authorId="51" shapeId="0" xr:uid="{BBB5A46B-C5F8-418D-A46D-4CD3C7BA11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ajouter un objet autre contacts en 1.. N ? Pour gérer si plusieurs numéro de téléphone et s'il y a un tel + un mail (SI-CAP)</t>
      </text>
    </comment>
    <comment ref="T95" authorId="52"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H96" authorId="53" shapeId="0" xr:uid="{66A8A844-C989-4951-BC67-0C2CE4D72C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96" authorId="5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7" authorId="5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100" authorId="56"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100" authorId="57"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E101" authorId="58"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104" authorId="59"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04" authorId="60"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05" authorId="6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105" authorId="62"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P105" authorId="63"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P106" authorId="64"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8" authorId="65"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8" authorId="66"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10" authorId="67"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S110" authorId="68"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T110" authorId="69"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11" authorId="70"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S114" authorId="71"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T114" authorId="72"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9" authorId="73"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21"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21"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T122" authorId="76"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T126" authorId="77"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H127" authorId="78"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127" authorId="79"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T133"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5"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P135"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40"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1"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T141"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2"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T142"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3"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9"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t>
      </text>
    </comment>
    <comment ref="W145" authorId="90" shapeId="0" xr:uid="{3D102970-2CAE-5747-9D73-A1FBE7359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le prénom ??</t>
      </text>
    </comment>
    <comment ref="E149" authorId="9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T149" authorId="9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W151" authorId="93" shapeId="0" xr:uid="{3FD69495-7C07-EA43-B04C-7835FA4CBB8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Duplication des champs nécessaire car objet detailedName décrit dans l’alerteInitiale mais pas dispo dans 15-MAJ…</t>
      </text>
    </comment>
    <comment ref="E153" authorId="94" shapeId="0" xr:uid="{9F6B9731-F4C0-9244-B67C-63BA07ED016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53" authorId="95" shapeId="0" xr:uid="{8C90DBB9-3501-204D-8210-6F29A302A4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54" authorId="96"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56" authorId="97"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8" authorId="98"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T161" authorId="99"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
Réponse :
    La CIM-11 (Classification internationale des maladies, 11e révision) est un système de classification médicale développé par l'Organisation mondiale de la santé (OMS). Les codes CIM-11 sont utilisés pour classer les maladies, troubles et autres conditions de santé. Les codes CIM-11 ont un format spécifique qui peut inclure des lettres, des chiffres et des points.
Format des codes CIM-11
Les codes CIM-11 sont généralement composés de la manière suivante :
Lettres : pour les catégories principales.
Chiffres : pour les sous-catégories.
Points : pour séparer les niveaux de hiérarchie.
Exemple de format CIM-11 :
A00 : Code simple pour une catégorie principale.
A00.0 : Code avec un niveau de sous-catégorie.
A00.0x : Code avec un niveau supplémentaire.
A00.1x : Un autre code avec des variations.
Expression régulière pour les codes CIM-11 :
Voici une expression régulière qui valide les codes CIM-11 typiques :
Regex : ^[A-Z][0-9]{2}(\.[0-9]{1,2}([a-zA-Z0-9])?)?$
Réponse :
    Je me demande si [A-Z][0-9]{2}(\.[0-9]?[a-zA-Z0-9]?)? ne suffit pas
Mais je vois des codes différents en ligne https://icd.who.int/browse/2024-01/mms/fr#1473673350</t>
      </text>
    </comment>
    <comment ref="P162" authorId="100"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T162" authorId="101" shapeId="0" xr:uid="{55DD76D7-71AA-4415-B5EF-4C960C6C5F0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La CIM-11 (Classification internationale des maladies, 11e révision) est un système de classification médicale développé par l'Organisation mondiale de la santé (OMS). Les codes CIM-11 sont utilisés pour classer les maladies, troubles et autres conditions de santé. Les codes CIM-11 ont un format spécifique qui peut inclure des lettres, des chiffres et des points.
Format des codes CIM-11
Les codes CIM-11 sont généralement composés de la manière suivante :
Lettres : pour les catégories principales.
Chiffres : pour les sous-catégories.
Points : pour séparer les niveaux de hiérarchie.
Exemple de format CIM-11 :
A00 : Code simple pour une catégorie principale.
A00.0 : Code avec un niveau de sous-catégorie.
A00.0x : Code avec un niveau supplémentaire.
A00.1x : Un autre code avec des variations.
Expression régulière pour les codes CIM-11 :
Voici une expression régulière qui valide les codes CIM-11 typiques :
Regex : ^[A-Z][0-9]{2}(\.[0-9]{1,2}([a-zA-Z0-9])?)?$
</t>
      </text>
    </comment>
    <comment ref="C163" authorId="102"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T163" authorId="103"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T166" authorId="104"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T170" authorId="105"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B176" authorId="106"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77" authorId="107" shapeId="0" xr:uid="{B02A2F0F-49AB-43B5-915F-1012B0847F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80" authorId="108" shapeId="0" xr:uid="{C7E708D1-0B98-4D8C-AC79-0D0DA337D99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80" authorId="109"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88"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P188"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A189" authorId="112"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9" authorId="113"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 ref="P191" authorId="114"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tc={F98FF860-8484-412E-9189-54C8C589ACC8}</author>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H1" authorId="0" shapeId="0" xr:uid="{F98FF860-8484-412E-9189-54C8C589ACC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2"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5"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6"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7"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8"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9"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10"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1"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2"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3"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4"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5"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Romain FOUILLAND</author>
    <author>tc={01361339-10D3-48AC-A489-2044EDD6D1C5}</author>
    <author>tc={AB49911A-A88C-4305-8864-F8D825349337}</author>
  </authors>
  <commentList>
    <comment ref="R8" authorId="0"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1"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tc={5D078FB5-811F-405F-A602-0C26C09277AC}</author>
    <author>tc={22BD1288-E0C6-964D-8449-E80317449401}</author>
    <author>tc={38A07FE6-19A5-4542-86FD-F524754B9A76}</author>
    <author>tc={6767637D-99DE-48A4-A5A2-18D4188056D5}</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4"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32"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 ref="H39" authorId="6" shapeId="0" xr:uid="{6767637D-99DE-48A4-A5A2-18D418805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O40" authorId="7"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O45" authorId="8" shapeId="0" xr:uid="{E80AFE3B-8130-4DEB-9395-FB04C70212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M46" authorId="9" shapeId="0" xr:uid="{EDD2F26A-0557-4900-A890-3DE1CD3F9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K74" authorId="10" shapeId="0" xr:uid="{38D22A15-7BA4-4C71-9C64-E58F628C4E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tc={AE96FC88-5D60-4603-9229-530322B9B8F0}</author>
    <author>tc={40021722-930C-4AF2-B037-1D22401075B2}</author>
    <author>tc={A641EC27-4AB2-864C-96EE-BD6F37747E77}</author>
    <author>tc={780F53E2-7FAB-AA4C-95A3-CB80F4D6CCA8}</author>
    <author>tc={99CC05EB-A47B-994E-B10B-01957BB2334F}</author>
    <author>tc={7F24B41D-6DF1-5642-91E6-C3C57D20AE89}</author>
    <author>tc={CEDA4738-BB1C-8344-8454-3E7BF720DC9E}</author>
    <author>tc={311F95D0-EE83-4545-A531-EC82A905229E}</author>
  </authors>
  <commentList>
    <comment ref="B9" authorId="0" shapeId="0" xr:uid="{AE96FC88-5D60-4603-9229-530322B9B8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J10" authorId="2" shapeId="0" xr:uid="{A641EC27-4AB2-864C-96EE-BD6F37747E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Plutôt Id que ID par consistance
Réponse :
    ok</t>
      </text>
    </comment>
    <comment ref="J11" authorId="3" shapeId="0" xr:uid="{780F53E2-7FAB-AA4C-95A3-CB80F4D6CC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général, c’est plutôt datetime que dateTime
Réponse :
    Ok</t>
      </text>
    </comment>
    <comment ref="K11" authorId="4" shapeId="0" xr:uid="{99CC05EB-A47B-994E-B10B-01957BB233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Dire que si vide, c’est la date du message qui doit être prise ?
Réponse :
    Ok, fait dans la description</t>
      </text>
    </comment>
    <comment ref="B12" authorId="5" shapeId="0" xr:uid="{7F24B41D-6DF1-5642-91E6-C3C57D20A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C’est status il me semble non d’un point de vue métier ? Au pire mettre statut (comme dans la description) mais peut-être pas statuts ?
Réponse :
    J'ai mis status (y compris dans le RS-RI du coup)</t>
      </text>
    </comment>
    <comment ref="K12" authorId="6" shapeId="0" xr:uid="{CEDA4738-BB1C-8344-8454-3E7BF720DC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obligatoire ? 
Réponse :
    Si, on passe au moins un statut</t>
      </text>
    </comment>
    <comment ref="K13" authorId="7" shapeId="0" xr:uid="{311F95D0-EE83-4545-A531-EC82A90522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S’il y a que 3 valeurs, on peut pas juste mettre un booléen ou TRUE = dispo, FALSE = indispo, absent = inconnu ?
Réponse :
    Je ne sais pas s'ils voudront d'autres valeurs (genre annulé?), mais oui si tu veux faire ça, ok.
Réponse :
    Annulé je sais pas si ça va vraiment dans la dispo ?</t>
      </text>
    </comment>
  </commentList>
</comments>
</file>

<file path=xl/sharedStrings.xml><?xml version="1.0" encoding="utf-8"?>
<sst xmlns="http://schemas.openxmlformats.org/spreadsheetml/2006/main" count="10997" uniqueCount="3009">
  <si>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</si>
  <si>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</si>
  <si>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</si>
  <si>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</si>
  <si>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</si>
  <si>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</si>
  <si>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</si>
  <si>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</si>
  <si>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</si>
  <si>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</si>
  <si>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</si>
  <si>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</si>
  <si>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</si>
  <si>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</si>
  <si>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</si>
  <si>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</si>
  <si>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</si>
  <si>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</si>
  <si>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</si>
  <si>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</si>
  <si>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</si>
  <si>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</si>
  <si>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</si>
  <si>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</si>
  <si>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</si>
  <si>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</si>
  <si>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</si>
  <si>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</si>
  <si>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</si>
  <si>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</si>
  <si>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</si>
  <si>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</si>
  <si>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</si>
  <si>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</si>
  <si>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</si>
  <si>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</si>
  <si>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</si>
  <si>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</si>
  <si>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</si>
  <si>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</si>
  <si>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</si>
  <si>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</si>
  <si>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</si>
  <si>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</si>
  <si>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</si>
  <si>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</si>
  <si>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</si>
  <si>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</si>
  <si>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</si>
  <si>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</si>
  <si>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</si>
  <si>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</si>
  <si>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</si>
  <si>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</si>
  <si>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</si>
  <si>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</si>
  <si>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</si>
  <si>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</si>
  <si>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</si>
  <si>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</si>
  <si>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</si>
  <si>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</si>
  <si>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</si>
  <si>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</si>
  <si>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</si>
  <si>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</si>
  <si>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</si>
  <si>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</si>
  <si>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</si>
  <si>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</si>
  <si>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</si>
  <si>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</si>
  <si>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</si>
  <si>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</si>
  <si>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</si>
  <si>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</si>
  <si>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</si>
  <si>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</si>
  <si>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</si>
  <si>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</si>
  <si>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</si>
  <si>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</si>
  <si>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</si>
  <si>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</si>
  <si>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</si>
  <si>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</si>
  <si>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</si>
  <si>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</si>
  <si>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</si>
  <si>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</si>
  <si>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</si>
  <si>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</si>
  <si>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</si>
  <si>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</si>
  <si>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</si>
  <si>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</si>
  <si>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</si>
  <si>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</si>
  <si>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</si>
  <si>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</si>
  <si>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</si>
  <si>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</si>
  <si>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</si>
  <si>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</si>
  <si>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</si>
  <si>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</si>
  <si>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</si>
  <si>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</si>
  <si>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</si>
  <si>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</si>
  <si>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</si>
  <si>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</si>
  <si>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</si>
  <si>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</si>
  <si>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</si>
  <si>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</si>
  <si>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</si>
  <si>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</si>
  <si>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</si>
  <si>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</si>
  <si>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</si>
  <si>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</si>
  <si>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</si>
  <si>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</si>
  <si>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</si>
  <si>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</si>
  <si>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</si>
  <si>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</si>
  <si>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</si>
  <si>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</si>
  <si>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</si>
  <si>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</si>
  <si>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</si>
  <si>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</si>
  <si>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</si>
  <si>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</si>
  <si>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</si>
  <si>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</si>
  <si>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</si>
  <si>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</si>
  <si>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</si>
  <si>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</si>
  <si>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</si>
  <si>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</si>
  <si>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</si>
  <si>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</si>
  <si>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</si>
  <si>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</si>
  <si>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</si>
  <si>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</si>
  <si>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</si>
  <si>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</si>
  <si>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</si>
  <si>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</si>
  <si>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</si>
  <si>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</si>
  <si>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</si>
  <si>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</si>
  <si>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</si>
  <si>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</si>
  <si>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</si>
  <si>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</si>
  <si>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</si>
  <si>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</si>
  <si>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</si>
  <si>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</si>
  <si>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</si>
  <si>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</si>
  <si>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</si>
  <si>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</si>
  <si>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</si>
  <si>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</si>
  <si>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</si>
  <si>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</si>
  <si>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</si>
  <si>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</si>
  <si>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</si>
  <si>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</si>
  <si>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</si>
  <si>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</si>
  <si>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</si>
  <si>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</si>
  <si>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</si>
  <si>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</si>
  <si>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</si>
  <si>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</si>
  <si>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</si>
  <si>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</si>
  <si>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</si>
  <si>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</si>
  <si>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</si>
  <si>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</si>
  <si>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</si>
  <si>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</si>
  <si>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</si>
  <si>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</si>
  <si>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</si>
  <si>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</si>
  <si>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</si>
  <si>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</si>
  <si>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</si>
  <si>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</si>
  <si>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</si>
  <si>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</si>
  <si>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</si>
  <si>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</si>
  <si>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</si>
  <si>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</si>
  <si>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</si>
  <si>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</si>
  <si>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</si>
  <si>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</si>
  <si>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</si>
  <si>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</si>
  <si>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</si>
  <si>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</si>
  <si>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</si>
  <si>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</si>
  <si>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</si>
  <si>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</si>
  <si>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</si>
  <si>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</si>
  <si>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</si>
  <si>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</si>
  <si>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</si>
  <si>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</si>
  <si>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</si>
  <si>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</si>
  <si>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</si>
  <si>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</si>
  <si>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</si>
  <si>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</si>
  <si>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</si>
  <si>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</si>
  <si>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</si>
  <si>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</si>
  <si>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</si>
  <si>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</si>
  <si>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</si>
  <si>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</si>
  <si>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</si>
  <si>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</si>
  <si>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</si>
  <si>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</si>
  <si>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</si>
  <si>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</si>
  <si>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</si>
  <si>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</si>
  <si>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</si>
  <si>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</si>
  <si>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</si>
  <si>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</si>
  <si>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</si>
  <si>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</si>
  <si>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</si>
  <si>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</si>
  <si>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</si>
  <si>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</si>
  <si>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</si>
  <si>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</si>
  <si>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</si>
  <si>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</si>
  <si>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</si>
  <si>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</si>
  <si>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</si>
  <si>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</si>
  <si>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</si>
  <si>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</si>
  <si>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</si>
  <si>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</si>
  <si>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</si>
  <si>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</si>
  <si>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</si>
  <si>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</si>
  <si>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</si>
  <si>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</si>
  <si>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</si>
  <si>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</si>
  <si>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</si>
  <si>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</si>
  <si>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</si>
  <si>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</si>
  <si>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</si>
  <si>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</si>
  <si>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</si>
  <si>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</si>
  <si>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</si>
  <si>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</si>
  <si>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</si>
  <si>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</si>
  <si>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</si>
  <si>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</si>
  <si>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</si>
  <si>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</si>
  <si>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</si>
  <si>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</si>
  <si>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</si>
  <si>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</si>
  <si>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</si>
  <si>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</si>
  <si>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</si>
  <si>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</si>
  <si>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</si>
  <si>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</si>
  <si>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</si>
  <si>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</si>
  <si>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</si>
  <si>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</si>
  <si>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</si>
  <si>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</si>
  <si>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</si>
  <si>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</si>
  <si>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</si>
  <si>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</si>
  <si>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</si>
  <si>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</si>
  <si>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</si>
  <si>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</si>
  <si>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</si>
  <si>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</si>
  <si>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</si>
  <si>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</si>
  <si>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</si>
  <si>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</si>
  <si>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</si>
  <si>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</si>
  <si>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</si>
  <si>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</si>
  <si>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</si>
  <si>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</si>
  <si>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</si>
  <si>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</si>
  <si>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</si>
  <si>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</si>
  <si>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</si>
  <si>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</si>
  <si>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</si>
  <si>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</si>
  <si>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</si>
  <si>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</si>
  <si>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</si>
  <si>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</si>
  <si>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</si>
  <si>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</si>
  <si>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</si>
  <si>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</si>
  <si>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</si>
  <si>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</si>
  <si>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</si>
  <si>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</si>
  <si>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</si>
  <si>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</si>
  <si>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</si>
  <si>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</si>
  <si>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</si>
  <si>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</si>
  <si>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</si>
  <si>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</si>
  <si>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</si>
  <si>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</si>
  <si>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</si>
  <si>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</si>
  <si>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</si>
  <si>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</si>
  <si>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</si>
  <si>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</si>
  <si>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</si>
  <si>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</si>
  <si>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</si>
  <si>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</si>
  <si>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</si>
  <si>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</si>
  <si>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</si>
  <si>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</si>
  <si>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</si>
  <si>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</si>
  <si>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</si>
  <si>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</si>
  <si>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</si>
  <si>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</si>
  <si>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</si>
  <si>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</si>
  <si>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</si>
  <si>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</si>
  <si>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</si>
  <si>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</si>
  <si>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</si>
  <si>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</si>
  <si>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</si>
  <si>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</si>
  <si>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</si>
  <si>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</si>
  <si>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</si>
  <si>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</si>
  <si>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</si>
  <si>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</si>
  <si>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</si>
  <si>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</si>
  <si>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</si>
  <si>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</si>
  <si>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</si>
  <si>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</si>
  <si>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</si>
  <si>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</si>
  <si>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</si>
  <si>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</si>
  <si>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</si>
  <si>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</si>
  <si>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</si>
  <si>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</si>
  <si>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</si>
  <si>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</si>
  <si>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</si>
  <si>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</si>
  <si>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</si>
  <si>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</si>
  <si>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</si>
  <si>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</si>
  <si>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</si>
  <si>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</si>
  <si>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</si>
  <si>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</si>
  <si>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</si>
  <si>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</si>
  <si>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</si>
  <si>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</si>
  <si>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</si>
  <si>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</si>
  <si>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</si>
  <si>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</si>
  <si>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</si>
  <si>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</si>
  <si>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</si>
  <si>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</si>
  <si>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</si>
  <si>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</si>
  <si>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</si>
  <si>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</si>
  <si>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</si>
  <si>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</si>
  <si>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</si>
  <si>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</si>
  <si>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</si>
  <si>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</si>
  <si>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</si>
  <si>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</si>
  <si>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</si>
  <si>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</si>
  <si>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</si>
  <si>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</si>
  <si>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</si>
  <si>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</si>
  <si>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</si>
  <si>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</si>
  <si>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</si>
  <si>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</si>
  <si>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</si>
  <si>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</si>
  <si>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</si>
  <si>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</si>
  <si>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</si>
  <si>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</si>
  <si>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</si>
  <si>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</si>
  <si>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</si>
  <si>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</si>
  <si>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</si>
  <si>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</si>
  <si>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</si>
  <si>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</si>
  <si>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</si>
  <si>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</si>
  <si>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</si>
  <si>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</si>
  <si>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</si>
  <si>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</si>
  <si>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</si>
  <si>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</si>
  <si>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</si>
  <si>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</si>
  <si>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</si>
  <si>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</si>
  <si>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</si>
  <si>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</si>
  <si>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</si>
  <si>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</si>
  <si>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</si>
  <si>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</si>
  <si>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</si>
  <si>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</si>
  <si>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</si>
  <si>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</si>
  <si>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</si>
  <si>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</si>
  <si>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</si>
  <si>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</si>
  <si>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</si>
  <si>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</si>
  <si>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</si>
  <si>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</si>
  <si>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</si>
  <si>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</si>
  <si>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</si>
  <si>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</si>
  <si>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</si>
  <si>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</si>
  <si>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</si>
  <si>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</si>
  <si>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</si>
  <si>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</si>
  <si>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</si>
  <si>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</si>
  <si>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</si>
  <si>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</si>
  <si>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</si>
  <si>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</si>
  <si>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</si>
  <si>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</si>
  <si>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</si>
  <si>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</si>
  <si>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</si>
  <si>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</si>
  <si>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</si>
  <si>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</si>
  <si>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</si>
  <si>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</si>
  <si>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</si>
  <si>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</si>
  <si>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</si>
  <si>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</si>
  <si>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</si>
  <si>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</si>
  <si>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</si>
  <si>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</si>
  <si>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</si>
  <si>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</si>
  <si>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</si>
  <si>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</si>
  <si>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</si>
  <si>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</si>
  <si>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</si>
  <si>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</si>
  <si>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</si>
  <si>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</si>
  <si>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</si>
  <si>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</si>
  <si>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</si>
  <si>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</si>
  <si>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</si>
  <si>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</si>
  <si>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</si>
  <si>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</si>
  <si>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</si>
  <si>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</si>
  <si>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</si>
  <si>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</si>
  <si>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</si>
  <si>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</si>
  <si>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</si>
  <si>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</si>
  <si>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</si>
  <si>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</si>
  <si>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</si>
  <si>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</si>
  <si>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</si>
  <si>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</si>
  <si>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</si>
  <si>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</si>
  <si>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</si>
  <si>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</si>
  <si>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</si>
  <si>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</si>
  <si>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</si>
  <si>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</si>
  <si>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</si>
  <si>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</si>
  <si>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</si>
  <si>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</si>
  <si>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</si>
  <si>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</si>
  <si>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</si>
  <si>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</si>
  <si>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</si>
  <si>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</si>
  <si>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</si>
  <si>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</si>
  <si>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</si>
  <si>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</si>
  <si>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</si>
  <si>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</si>
  <si>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</si>
  <si>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</si>
  <si>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</si>
  <si>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</si>
  <si>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</si>
  <si>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</si>
  <si>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</si>
  <si>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</si>
  <si>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</si>
  <si>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</si>
  <si>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</si>
  <si>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</si>
  <si>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</si>
  <si>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</si>
  <si>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</si>
  <si>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</si>
  <si>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</si>
  <si>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</si>
  <si>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</si>
  <si>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</si>
  <si>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</si>
  <si>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</si>
  <si>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</si>
  <si>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</si>
  <si>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</si>
  <si>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</si>
  <si>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</si>
  <si>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</si>
  <si>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</si>
  <si>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</si>
  <si>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</si>
  <si>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</si>
  <si>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</si>
  <si>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</si>
  <si>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</si>
  <si>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</si>
  <si>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</si>
  <si>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</si>
  <si>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</si>
  <si>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</si>
  <si>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</si>
  <si>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</si>
  <si>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</si>
  <si>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</si>
  <si>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</si>
  <si>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</si>
  <si>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</si>
  <si>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</si>
  <si>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</si>
  <si>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</si>
  <si>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</si>
  <si>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</si>
  <si>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</si>
  <si>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</si>
  <si>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</si>
  <si>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</si>
  <si>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</si>
  <si>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</si>
  <si>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</si>
  <si>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</si>
  <si>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</si>
  <si>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</si>
  <si>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</si>
  <si>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</si>
  <si>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</si>
  <si>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</si>
  <si>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</si>
  <si>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</si>
  <si>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</si>
  <si>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</si>
  <si>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</si>
  <si>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</si>
  <si>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</si>
  <si>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</si>
  <si>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</si>
  <si>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</si>
  <si>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</si>
  <si>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</si>
  <si>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</si>
  <si>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</si>
  <si>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</si>
  <si>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</si>
  <si>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</si>
  <si>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</si>
  <si>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</si>
  <si>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</si>
  <si>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</si>
  <si>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</si>
  <si>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</si>
  <si>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</si>
  <si>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</si>
  <si>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</si>
  <si>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</si>
  <si>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</si>
  <si>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</si>
  <si>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</si>
  <si>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</si>
  <si>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</si>
  <si>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</si>
  <si>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</si>
  <si>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</si>
  <si>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</si>
  <si>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</si>
  <si>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</si>
  <si>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</si>
  <si>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</si>
  <si>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</si>
  <si>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</si>
  <si>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</si>
  <si>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</si>
  <si>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</si>
  <si>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</si>
  <si>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</si>
  <si>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</si>
  <si>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</si>
  <si>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</si>
  <si>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</si>
  <si>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</si>
  <si>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</si>
  <si>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</si>
  <si>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</si>
  <si>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</si>
  <si>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</si>
  <si>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</si>
  <si>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</si>
  <si>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</si>
  <si>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</si>
  <si>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</si>
  <si>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</si>
  <si>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</si>
  <si>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</si>
  <si>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</si>
  <si>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</si>
  <si>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</si>
  <si>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</si>
  <si>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</si>
  <si>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</si>
  <si>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</si>
  <si>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</si>
  <si>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</si>
  <si>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</si>
  <si>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</si>
  <si>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</si>
  <si>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</si>
  <si>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</si>
  <si>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</si>
  <si>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</si>
  <si>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</si>
  <si>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</si>
  <si>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</si>
  <si>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</si>
  <si>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</si>
  <si>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</si>
  <si>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</si>
  <si>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</si>
  <si>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</si>
  <si>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</si>
  <si>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</si>
  <si>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</si>
  <si>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</si>
  <si>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</si>
  <si>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</si>
  <si>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</si>
  <si>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</si>
  <si>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</si>
  <si>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</si>
  <si>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</si>
  <si>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</si>
  <si>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</si>
  <si>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</si>
  <si>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</si>
  <si>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</si>
  <si>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</si>
  <si>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</si>
  <si>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</si>
  <si>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</si>
  <si>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</si>
  <si>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</si>
  <si>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</si>
  <si>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</si>
  <si>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</si>
  <si>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</si>
  <si>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</si>
  <si>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</si>
  <si>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</si>
  <si>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</si>
  <si>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</si>
  <si>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</si>
  <si>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</si>
  <si>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</si>
  <si>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</si>
  <si>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</si>
  <si>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</si>
  <si>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</si>
  <si>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</si>
  <si>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</si>
  <si>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</si>
  <si>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</si>
  <si>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</si>
  <si>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</si>
  <si>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</si>
  <si>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</si>
  <si>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</si>
  <si>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</si>
  <si>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</si>
  <si>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</si>
  <si>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</si>
  <si>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</si>
  <si>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</si>
  <si>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</si>
  <si>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</si>
  <si>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</si>
  <si>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</si>
  <si>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</si>
  <si>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</si>
  <si>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</si>
  <si>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</si>
  <si>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</si>
  <si>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</si>
  <si>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 Chaque colonne périmètre doit avoir le mot "Périmètre" à la ligne 7.</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</si>
  <si>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</si>
  <si>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</si>
  <si>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</si>
  <si>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</si>
  <si>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</si>
  <si>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</si>
  <si>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</si>
  <si>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</si>
  <si>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</si>
  <si>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</si>
  <si>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</si>
  <si>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</si>
  <si>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</si>
  <si>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</si>
  <si>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</si>
  <si>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</si>
  <si>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</si>
  <si>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</si>
  <si>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</si>
  <si>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</si>
  <si>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</si>
  <si>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</si>
  <si>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</si>
  <si>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</si>
  <si>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</si>
  <si>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</si>
  <si>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</si>
  <si>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</si>
  <si>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</si>
  <si>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</si>
  <si>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</si>
  <si>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</si>
  <si>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</si>
  <si>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</si>
  <si>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</si>
  <si>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</si>
  <si>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</si>
  <si>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</si>
  <si>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</si>
  <si>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</si>
  <si>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</si>
  <si>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</si>
  <si>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</si>
  <si>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</si>
  <si>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</si>
  <si>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</si>
  <si>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</si>
  <si>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</si>
  <si>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</si>
  <si>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</si>
  <si>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</si>
  <si>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</si>
  <si>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</si>
  <si>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</si>
  <si>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</si>
  <si>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</si>
  <si>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</si>
  <si>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</si>
  <si>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</si>
  <si>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</si>
  <si>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</si>
  <si>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</si>
  <si>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</si>
  <si>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</si>
  <si>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</si>
  <si>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</si>
  <si>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</si>
  <si>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</si>
  <si>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</si>
  <si>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</si>
  <si>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</si>
  <si>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</si>
  <si>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</si>
  <si>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</si>
  <si>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</si>
  <si>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</si>
  <si>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</si>
  <si>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</si>
  <si>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</si>
  <si>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</si>
  <si>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</si>
  <si>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</si>
  <si>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</si>
  <si>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</si>
  <si>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</si>
  <si>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</si>
  <si>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</si>
  <si>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</si>
  <si>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</si>
  <si>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</si>
  <si>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</si>
  <si>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</si>
  <si>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</si>
  <si>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</si>
  <si>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</si>
  <si>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</si>
  <si>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</si>
  <si>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</si>
  <si>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</si>
  <si>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</si>
  <si>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</si>
  <si>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</si>
  <si>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</si>
  <si>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</si>
  <si>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</si>
  <si>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</si>
  <si>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</si>
  <si>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</si>
  <si>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</si>
  <si>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</si>
  <si>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</si>
  <si>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</si>
  <si>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</si>
  <si>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</si>
  <si>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</si>
  <si>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</si>
  <si>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</si>
  <si>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</si>
  <si>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</si>
  <si>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</si>
  <si>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</si>
  <si>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</si>
  <si>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</si>
  <si>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</si>
  <si>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</si>
  <si>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</si>
  <si>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</si>
  <si>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</si>
  <si>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</si>
  <si>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</si>
  <si>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</si>
  <si>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</si>
  <si>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</si>
  <si>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</si>
  <si>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</si>
  <si>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</si>
  <si>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</si>
  <si>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</si>
  <si>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Balise NexSIS</t>
  </si>
  <si>
    <t>Nouvelle balise</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</si>
  <si>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</si>
  <si>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</si>
  <si>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</si>
  <si>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</si>
  <si>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</si>
  <si>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</si>
  <si>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</si>
  <si>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</si>
  <si>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</si>
  <si>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</si>
  <si>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</si>
  <si>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</si>
  <si>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</si>
  <si>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</si>
  <si>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</si>
  <si>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</si>
  <si>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</si>
  <si>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</si>
  <si>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</si>
  <si>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</si>
  <si>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</si>
  <si>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</si>
  <si>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</si>
  <si>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</si>
  <si>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</si>
  <si>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</si>
  <si>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</si>
  <si>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</si>
  <si>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</si>
  <si>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</si>
  <si>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</si>
  <si>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</si>
  <si>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</si>
  <si>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</si>
  <si>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</si>
  <si>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</si>
  <si>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</si>
  <si>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</si>
  <si>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</si>
  <si>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</si>
  <si>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</si>
  <si>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</si>
  <si>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</si>
  <si>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</si>
  <si>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</si>
  <si>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</si>
  <si>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</si>
  <si>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</si>
  <si>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</si>
  <si>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</si>
  <si>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</si>
  <si>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</si>
  <si>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</si>
  <si>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</si>
  <si>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</si>
  <si>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</si>
  <si>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</si>
  <si>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</si>
  <si>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</si>
  <si>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</si>
  <si>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</si>
  <si>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</si>
  <si>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</si>
  <si>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</si>
  <si>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</si>
  <si>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</si>
  <si>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</si>
  <si>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</si>
  <si>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</si>
  <si>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</si>
  <si>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</si>
  <si>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</si>
  <si>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</si>
  <si>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</si>
  <si>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</si>
  <si>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</si>
  <si>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</si>
  <si>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</si>
  <si>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</si>
  <si>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</si>
  <si>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</si>
  <si>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</si>
  <si>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</si>
  <si>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</si>
  <si>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</si>
  <si>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</si>
  <si>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</si>
  <si>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</si>
  <si>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</si>
  <si>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</si>
  <si>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</si>
  <si>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</si>
  <si>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</si>
  <si>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</si>
  <si>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</si>
  <si>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</si>
  <si>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</si>
  <si>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</si>
  <si>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</si>
  <si>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</si>
  <si>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</si>
  <si>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</si>
  <si>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</si>
  <si>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</si>
  <si>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</si>
  <si>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</si>
  <si>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</si>
  <si>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</si>
  <si>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</si>
  <si>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</si>
  <si>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</si>
  <si>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</si>
  <si>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</si>
  <si>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</si>
  <si>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</si>
  <si>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</si>
  <si>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</si>
  <si>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</si>
  <si>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</si>
  <si>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</si>
  <si>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</si>
  <si>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</si>
  <si>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</si>
  <si>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</si>
  <si>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</si>
  <si>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</si>
  <si>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</si>
  <si>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</si>
  <si>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</si>
  <si>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</si>
  <si>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</si>
  <si>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</si>
  <si>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</si>
  <si>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</si>
  <si>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</si>
  <si>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</si>
  <si>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</si>
  <si>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</si>
  <si>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</si>
  <si>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</si>
  <si>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</si>
  <si>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</si>
  <si>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</si>
  <si>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</si>
  <si>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</si>
  <si>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</si>
  <si>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</si>
  <si>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</si>
  <si>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</si>
  <si>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</si>
  <si>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</si>
  <si>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</si>
  <si>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</si>
  <si>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</si>
  <si>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</si>
  <si>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</si>
  <si>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</si>
  <si>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</si>
  <si>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</si>
  <si>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</si>
  <si>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</si>
  <si>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</si>
  <si>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</si>
  <si>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</si>
  <si>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</si>
  <si>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</si>
  <si>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</si>
  <si>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</si>
  <si>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</si>
  <si>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</si>
  <si>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</si>
  <si>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</si>
  <si>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</si>
  <si>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</si>
  <si>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</si>
  <si>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</si>
  <si>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</si>
  <si>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</si>
  <si>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</si>
  <si>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</si>
  <si>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</si>
  <si>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</si>
  <si>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</si>
  <si>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</si>
  <si>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</si>
  <si>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</si>
  <si>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</si>
  <si>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</si>
  <si>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</si>
  <si>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</si>
  <si>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</si>
  <si>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</si>
  <si>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</si>
  <si>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</si>
  <si>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</si>
  <si>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</si>
  <si>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</si>
  <si>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</si>
  <si>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</si>
  <si>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</si>
  <si>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</si>
  <si>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</si>
  <si>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</si>
  <si>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</si>
  <si>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</si>
  <si>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</si>
  <si>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</si>
  <si>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</si>
  <si>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</si>
  <si>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</si>
  <si>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</si>
  <si>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</si>
  <si>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</si>
  <si>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</si>
  <si>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</si>
  <si>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</si>
  <si>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</si>
  <si>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</si>
  <si>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</si>
  <si>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</si>
  <si>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</si>
  <si>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</si>
  <si>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</si>
  <si>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</si>
  <si>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</si>
  <si>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</si>
  <si>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</si>
  <si>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</si>
  <si>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</si>
  <si>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</si>
  <si>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</si>
  <si>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</si>
  <si>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</si>
  <si>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</si>
  <si>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</si>
  <si>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</si>
  <si>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</si>
  <si>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</si>
  <si>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</si>
  <si>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</si>
  <si>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</si>
  <si>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</si>
  <si>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</si>
  <si>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</si>
  <si>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</si>
  <si>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</si>
  <si>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</si>
  <si>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</si>
  <si>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</si>
  <si>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</si>
  <si>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</si>
  <si>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</si>
  <si>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</si>
  <si>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</si>
  <si>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</si>
  <si>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</si>
  <si>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</si>
  <si>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</si>
  <si>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</si>
  <si>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</si>
  <si>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</si>
  <si>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</si>
  <si>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</si>
  <si>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</si>
  <si>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</si>
  <si>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</si>
  <si>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</si>
  <si>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</si>
  <si>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</si>
  <si>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</si>
  <si>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</si>
  <si>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</si>
  <si>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</si>
  <si>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</si>
  <si>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</si>
  <si>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</si>
  <si>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</si>
  <si>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</si>
  <si>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</si>
  <si>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</si>
  <si>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</si>
  <si>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</si>
  <si>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</si>
  <si>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</si>
  <si>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</si>
  <si>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</si>
  <si>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</si>
  <si>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</si>
  <si>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</si>
  <si>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</si>
  <si>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</si>
  <si>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</si>
  <si>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</si>
  <si>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</si>
  <si>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</si>
  <si>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</si>
  <si>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</si>
  <si>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</si>
  <si>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</si>
  <si>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</si>
  <si>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</si>
  <si>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</si>
  <si>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</si>
  <si>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</si>
  <si>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</si>
  <si>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</si>
  <si>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</si>
  <si>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</si>
  <si>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</si>
  <si>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</si>
  <si>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</si>
  <si>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</si>
  <si>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</si>
  <si>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</si>
  <si>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</si>
  <si>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</si>
  <si>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</si>
  <si>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</si>
  <si>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</si>
  <si>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</si>
  <si>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</si>
  <si>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</si>
  <si>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</si>
  <si>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</si>
  <si>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</si>
  <si>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</si>
  <si>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</si>
  <si>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</si>
  <si>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</si>
  <si>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</si>
  <si>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</si>
  <si>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</si>
  <si>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</si>
  <si>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</si>
  <si>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</si>
  <si>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</si>
  <si>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</si>
  <si>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</si>
  <si>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</si>
  <si>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</si>
  <si>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</si>
  <si>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</si>
  <si>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</si>
  <si>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</si>
  <si>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</si>
  <si>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</si>
  <si>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</si>
  <si>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</si>
  <si>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</si>
  <si>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</si>
  <si>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</si>
  <si>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</si>
  <si>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</si>
  <si>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</si>
  <si>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</si>
  <si>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</si>
  <si>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</si>
  <si>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</si>
  <si>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</si>
  <si>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</si>
  <si>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</si>
  <si>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</si>
  <si>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</si>
  <si>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</si>
  <si>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</si>
  <si>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</si>
  <si>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</si>
  <si>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</si>
  <si>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</si>
  <si>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</si>
  <si>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</si>
  <si>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</si>
  <si>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</si>
  <si>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</si>
  <si>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</si>
  <si>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</si>
  <si>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</si>
  <si>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</si>
  <si>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</si>
  <si>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</si>
  <si>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</si>
  <si>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</si>
  <si>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</si>
  <si>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</si>
  <si>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</si>
  <si>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</si>
  <si>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</si>
  <si>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</si>
  <si>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</si>
  <si>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</si>
  <si>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</si>
  <si>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</si>
  <si>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</si>
  <si>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</si>
  <si>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</si>
  <si>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</si>
  <si>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</si>
  <si>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</si>
  <si>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</si>
  <si>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</si>
  <si>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</si>
  <si>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</si>
  <si>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</si>
  <si>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</si>
  <si>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</si>
  <si>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</si>
  <si>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</si>
  <si>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</si>
  <si>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</si>
  <si>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</si>
  <si>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</si>
  <si>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</si>
  <si>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</si>
  <si>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</si>
  <si>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</si>
  <si>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</si>
  <si>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</si>
  <si>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</si>
  <si>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</si>
  <si>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</si>
  <si>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</si>
  <si>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</si>
  <si>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</si>
  <si>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</si>
  <si>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</si>
  <si>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</si>
  <si>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</si>
  <si>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</si>
  <si>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</si>
  <si>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</si>
  <si>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</si>
  <si>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</si>
  <si>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</si>
  <si>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</si>
  <si>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</si>
  <si>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</si>
  <si>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</si>
  <si>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</si>
  <si>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</si>
  <si>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</si>
  <si>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</si>
  <si>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</si>
  <si>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</si>
  <si>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</si>
  <si>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</si>
  <si>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</si>
  <si>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</si>
  <si>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</si>
  <si>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</si>
  <si>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</si>
  <si>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</si>
  <si>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</si>
  <si>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</si>
  <si>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</si>
  <si>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</si>
  <si>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</si>
  <si>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</si>
  <si>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</si>
  <si>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</si>
  <si>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</si>
  <si>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</si>
  <si>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</si>
  <si>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</si>
  <si>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</si>
  <si>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</si>
  <si>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</si>
  <si>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</si>
  <si>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</si>
  <si>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</si>
  <si>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</si>
  <si>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</si>
  <si>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</si>
  <si>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</si>
  <si>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</si>
  <si>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</si>
  <si>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</si>
  <si>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</si>
  <si>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</si>
  <si>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</si>
  <si>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</si>
  <si>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</si>
  <si>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</si>
  <si>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</si>
  <si>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</si>
  <si>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</si>
  <si>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</si>
  <si>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</si>
  <si>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</si>
  <si>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</si>
  <si>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</si>
  <si>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</si>
  <si>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</si>
  <si>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</si>
  <si>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</si>
  <si>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</si>
  <si>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</si>
  <si>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</si>
  <si>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</si>
  <si>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</si>
  <si>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</si>
  <si>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</si>
  <si>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</si>
  <si>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</si>
  <si>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</si>
  <si>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</si>
  <si>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</si>
  <si>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</si>
  <si>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</si>
  <si>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</si>
  <si>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</si>
  <si>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</si>
  <si>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</si>
  <si>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</si>
  <si>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</si>
  <si>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</si>
  <si>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</si>
  <si>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</si>
  <si>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</si>
  <si>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</si>
  <si>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</si>
  <si>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</si>
  <si>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</si>
  <si>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</si>
  <si>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</si>
  <si>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</si>
  <si>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</si>
  <si>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</si>
  <si>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</si>
  <si>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</si>
  <si>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</si>
  <si>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</si>
  <si>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</si>
  <si>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</si>
  <si>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</si>
  <si>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</si>
  <si>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</si>
  <si>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</si>
  <si>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</si>
  <si>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</si>
  <si>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</si>
  <si>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</si>
  <si>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</si>
  <si>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</si>
  <si>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</si>
  <si>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</si>
  <si>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</si>
  <si>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</si>
  <si>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</si>
  <si>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</si>
  <si>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</si>
  <si>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</si>
  <si>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</si>
  <si>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</si>
  <si>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</si>
  <si>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</si>
  <si>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</si>
  <si>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</si>
  <si>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</si>
  <si>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</si>
  <si>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</si>
  <si>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</si>
  <si>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</si>
  <si>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</si>
  <si>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</si>
  <si>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</si>
  <si>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</si>
  <si>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</si>
  <si>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</si>
  <si>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</si>
  <si>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</si>
  <si>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</si>
  <si>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</si>
  <si>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</si>
  <si>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</si>
  <si>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</si>
  <si>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</si>
  <si>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</si>
  <si>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</si>
  <si>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</si>
  <si>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</si>
  <si>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</si>
  <si>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</si>
  <si>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</si>
  <si>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</si>
  <si>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</si>
  <si>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</si>
  <si>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</si>
  <si>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</si>
  <si>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</si>
  <si>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</si>
  <si>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</si>
  <si>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</si>
  <si>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</si>
  <si>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</si>
  <si>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</si>
  <si>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</si>
  <si>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</si>
  <si>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</si>
  <si>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</si>
  <si>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</si>
  <si>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</si>
  <si>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</si>
  <si>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</si>
  <si>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</si>
  <si>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</si>
  <si>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</si>
  <si>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</si>
  <si>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</si>
  <si>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</si>
  <si>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</si>
  <si>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</si>
  <si>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</si>
  <si>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</si>
  <si>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</si>
  <si>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</si>
  <si>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</si>
  <si>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</si>
  <si>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</si>
  <si>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</si>
  <si>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</si>
  <si>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</si>
  <si>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</si>
  <si>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</si>
  <si>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</si>
  <si>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</si>
  <si>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</si>
  <si>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</si>
  <si>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</si>
  <si>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</si>
  <si>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</si>
  <si>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</si>
  <si>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</si>
  <si>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</si>
  <si>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</si>
  <si>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</si>
  <si>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</si>
  <si>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</si>
  <si>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</si>
  <si>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</si>
  <si>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</si>
  <si>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</si>
  <si>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</si>
  <si>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</si>
  <si>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</si>
  <si>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</si>
  <si>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</si>
  <si>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</si>
  <si>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</si>
  <si>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</si>
  <si>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</si>
  <si>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</si>
  <si>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</si>
  <si>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</si>
  <si>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</si>
  <si>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</si>
  <si>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</si>
  <si>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</si>
  <si>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</si>
  <si>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</si>
  <si>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</si>
  <si>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</si>
  <si>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 RS-EDA-MAJ:15-MAJ:createCaseHealthUpdate</t>
  </si>
  <si>
    <t>15-MAJ</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</si>
  <si>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</si>
  <si>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fr.health.samu440.DRFR15440241550012</t>
  </si>
  <si>
    <t xml:space="preserve">A valoriser avec le numéro du dossier dans le SI de l'émetteur du message.
</t>
  </si>
  <si>
    <t>DRFR15440241550012</t>
  </si>
  <si>
    <t>A valoriser avec le groupe date heure de début de partage lié à la création de l'affaire (et donc de génération du caseId). 
Lors de l'ajout d'une nouvelle alerte, la valeur de ce champ ne doit pas être modifiée.  
L'indicateur de fuseau horaire Z ne doit pas être utilisé.
Spécificité 15-18 :
Il doit être renseigné à la fin du processus de la  création de la première alerte.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</si>
  <si>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</si>
  <si>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</si>
  <si>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</si>
  <si>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Sert à indiquer à quelle filière du CRRA destinataire le dossier doit être adressé/affiché, lorsque celle-ci est spécifique ou dédiée.</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</si>
  <si>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</si>
  <si>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</si>
  <si>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</si>
  <si>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</si>
  <si>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</si>
  <si>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</si>
  <si>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Objet qui permet de qualifier l'affaire/dossier en général. 
Spécificités 15-18 : 
La qualification est issue d'une interprétation métier synthétisant l'ensemble des alertes reçues.</t>
  </si>
  <si>
    <t>A valoriser avec le numéro de provenance de l'appel.</t>
  </si>
  <si>
    <t>15, 112, 18</t>
  </si>
  <si>
    <t>origin</t>
  </si>
  <si>
    <t>NOMENCLATURE: ENUM-ORIGINE</t>
  </si>
  <si>
    <t>Nomenclature à prévoir ?</t>
  </si>
  <si>
    <t># Voir whatsHappen (type codeAndLabel)</t>
  </si>
  <si>
    <t>Décrit les risques, menaces et sensibilités : cf.nomenclature associée.</t>
  </si>
  <si>
    <t>codeAndLabel</t>
  </si>
  <si>
    <t>A valoriser avec le code de la nomenclature associée</t>
  </si>
  <si>
    <t>NOMENCLATURE: CISU-Code_Risque-Menace-Sensibilité</t>
  </si>
  <si>
    <t>A valoriser avec le libellé de la nomenclature associée.
Dans le cas où un système n'est pas en mesure de reconnaître un code, il peut choisir d'afficher le libellé qui est obligatoirement fourni avec le code.</t>
  </si>
  <si>
    <t xml:space="preserve">Nature de fait </t>
  </si>
  <si>
    <t>Décrit la nature de fait de l'alerte : cf.nomenclature associée.</t>
  </si>
  <si>
    <t>NOMENCLATURE: CISU-Code_Nature_de_fait</t>
  </si>
  <si>
    <t>Décrit le type de lieu : cf.nomenclature associée.</t>
  </si>
  <si>
    <t>NOMENCLATURE: CISU-Code_Type_de_lieu</t>
  </si>
  <si>
    <t>Décrit le motif de recours médico-secouriste : cf.nomenclature associée.</t>
  </si>
  <si>
    <t>NOMENCLATURE: SI-SAMU-Code_Motif_patient-victime</t>
  </si>
  <si>
    <t>Objet qui permet de décrire les détails du dossier</t>
  </si>
  <si>
    <t>ENUM: D, DR, DRM</t>
  </si>
  <si>
    <t>Décrit le type de professionnel médical à qui le dossier est attribué : médecin généraliste, médecin urgentiste etc.</t>
  </si>
  <si>
    <t>NOMENCLATURE: SI-SAMU-DEVENIRD</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</si>
  <si>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</si>
  <si>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</si>
  <si>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</si>
  <si>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NOMENCLATURE: SI-SAMU-GRAVITE</t>
  </si>
  <si>
    <t>PLUSIEURS</t>
  </si>
  <si>
    <t>NOMENCLATURE: ENUM-NOMBRE_Patient_Victime</t>
  </si>
  <si>
    <t>ENFANT</t>
  </si>
  <si>
    <t>NOMENCLATURE: ENUM-TYPE_Patient_Victime</t>
  </si>
  <si>
    <t>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</si>
  <si>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</si>
  <si>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A valoriser avec le nom de lieu : nom commercial, nom d'établissement, forêt de Fontainebleau, lac du Der, etc.</t>
  </si>
  <si>
    <t>Objet qui permet de transmettre le lien avec l'identifiant du lieu dans une base de données externes possiblement connue des autres acteurs</t>
  </si>
  <si>
    <t>A valoriser avec le type de l'identifiant fourni. Cf nomenclature associée.</t>
  </si>
  <si>
    <t>NOMENCLATURE: ENUM-SOURCE_Id_Lieu</t>
  </si>
  <si>
    <t>A valoriser avec l'identifiant en lui-même</t>
  </si>
  <si>
    <t>REGEX: ([0-9A-Z]{2}0\d{5}\d|\d{9}|\d{14}|\d{4}[A-Za-z])</t>
  </si>
  <si>
    <t>Autoroute</t>
  </si>
  <si>
    <t xml:space="preserve">Objet qui permet de transmettre les informations liés à une autoroute. S'utilise aussi pour les voies férées et navigables. </t>
  </si>
  <si>
    <t>highway</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</si>
  <si>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</si>
  <si>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</si>
  <si>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</si>
  <si>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</si>
  <si>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</si>
  <si>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</si>
  <si>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</si>
  <si>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</si>
  <si>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</si>
  <si>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</si>
  <si>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</si>
  <si>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A valoriser avec le numéro dans l'adresse. La valeur de l'attribut inclut l'indice de répétition associé au numéro (par exemple bis, a…).
Spécificités 15-18 :  inclut le point kilométrique sur l'autoroute, voie ferrée ou voie navigable.</t>
  </si>
  <si>
    <t>Objet qui permet de décrire de manière structurée le type de voie et le nom de voie.</t>
  </si>
  <si>
    <t>A valoriser avec le type et le nom de la voie.
Si les attributs "type" et "name" de "wayName" sont également renseignés, alors "complete" doit être valorisé ainsi : "{type} {nom}".</t>
  </si>
  <si>
    <t>A valoriser avec le type de la voie</t>
  </si>
  <si>
    <t>A valoriser avec le nom de la voie</t>
  </si>
  <si>
    <t>Objet qui permet de transmettre les détails de la commune</t>
  </si>
  <si>
    <t>A valoriser avec le nom officiel de la commune</t>
  </si>
  <si>
    <t>A valoriser avec le code INSEE de la commune actuelle sur la base du Code Officiel géographique en vigueur. 
La valeur du code INSEE est obligatoire dès que le nom de la commune est renseigné (city.name).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</si>
  <si>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</si>
  <si>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</si>
  <si>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 xml:space="preserve">A valoriser avec le numéro ou nom de l'étage </t>
  </si>
  <si>
    <t>A valoriser avec le numéro d'appartement, de chambre, de bureau</t>
  </si>
  <si>
    <t>A valoriser avec les informations nécessaires à l'identification de l'interphone (numéro, nom)</t>
  </si>
  <si>
    <t>A valoriser avec le ou les digicodes, dans l'ordre de progression dans le bâtiment.</t>
  </si>
  <si>
    <t xml:space="preserve">A valoriser avec le nom ou le numéro de l'ascenseur ou de la cage d'escalier </t>
  </si>
  <si>
    <t>A valoriser avec le nom du bâtiment</t>
  </si>
  <si>
    <t>A valoriser avec le nom de l'entrée</t>
  </si>
  <si>
    <t>A valoriser avec le nom du service concerné au sein de l'établissement : infirmerie, service finance, service comptabilité.</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</si>
  <si>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</si>
  <si>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</si>
  <si>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REGEX: \+\d{5,18}</t>
  </si>
  <si>
    <t>Objet qui permettre de transmettre la géométrie du lien d'intervention</t>
  </si>
  <si>
    <t>A valoriser avec le groupe date heure de renseignement des coordonnées du point clé de la localisation. 
Permet de connaître la fraîcheur et donc la pertinence des informations pour intervenir.</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</si>
  <si>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</si>
  <si>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</si>
  <si>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 xml:space="preserve">A valoriser avec la latitude du point clé de la localisation - dans le système de coordonnées EPSG-4326 (indiquant l'utilisation de WGS-84) </t>
  </si>
  <si>
    <t xml:space="preserve">A valoriser avec la longitude du point clé de la localisation - dans le système de coordonnées EPSG-4326 (indiquant l'utilisation de WGS-84) </t>
  </si>
  <si>
    <t xml:space="preserve">A valoriser avec l'altitude du point clé de la localisation, en mètres.
Spécificité 15-18 :  ignoré côté NexSIS. </t>
  </si>
  <si>
    <t>A valoriser avec le cap, en degré</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</si>
  <si>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</si>
  <si>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</si>
  <si>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NOMENCLATURE: ENUM-PRECISION</t>
  </si>
  <si>
    <t>Dispositif AML</t>
  </si>
  <si>
    <t xml:space="preserve">Attribut qui permet de préciser si les coordonnées fournies proviennent du dispositif AML (Advanced Mobile Location) - TRUE - ou non - FALSE. </t>
  </si>
  <si>
    <t>TRUE</t>
  </si>
  <si>
    <t>isAml</t>
  </si>
  <si>
    <t>boolean</t>
  </si>
  <si>
    <t xml:space="preserve">Indique le type de coordonnées utilisé. Actuellement, la seule valeur valide est «EPSG-4326», indiquant l'utilisation de WGS-84. </t>
  </si>
  <si>
    <t>Lien avec l'identifiant de l'adresse dans une base de données externes possiblement connue des autres acteurs.
L'identifiant BAN de l'adresse (clé d'interopérabilité) doit être partagé au maximum.</t>
  </si>
  <si>
    <t>A valoriser avec le système fournissant le localisant</t>
  </si>
  <si>
    <t>BAN, IGN, NEXSIS, …</t>
  </si>
  <si>
    <t>NOMENCLATURE: ENUM-SOURCE_Loc</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</si>
  <si>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</si>
  <si>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</si>
  <si>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</si>
  <si>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</si>
  <si>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</si>
  <si>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</si>
  <si>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</si>
  <si>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</si>
  <si>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Date et heure de réception de l'alerte</t>
  </si>
  <si>
    <t>A valoriser avec le groupe date heure de réception de l'alerte/appel</t>
  </si>
  <si>
    <t>NOMENCLATURE: ENUM-SIGNALEMENT</t>
  </si>
  <si>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</si>
  <si>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</si>
  <si>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</si>
  <si>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</si>
  <si>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</si>
  <si>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</si>
  <si>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</si>
  <si>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</si>
  <si>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</si>
  <si>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A valoriser avec  l'origine du canal établi : PERSONNE, APPLICATION, DAU, BAU, DEFIBRILLATEUR, ECALL</t>
  </si>
  <si>
    <t>PERSONNE</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</si>
  <si>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</si>
  <si>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</si>
  <si>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</si>
  <si>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</si>
  <si>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</si>
  <si>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</si>
  <si>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</si>
  <si>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</si>
  <si>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</si>
  <si>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A valoriser avec la langue parlée par le requérant. 
cf.nomenclature associée.</t>
  </si>
  <si>
    <t>Type de requérant</t>
  </si>
  <si>
    <t>A valoriser avec la relation du requérant avec l'incident / le patient / la victime.
cf. nomenclature associée.</t>
  </si>
  <si>
    <t>FAMILLE, TIERS</t>
  </si>
  <si>
    <t>NOMENCLATURE: SI-SAMU-TYPAPPLT</t>
  </si>
  <si>
    <t>A valoriser avec la nature des éventuelles difficultés de communication rencontrées par le requérant. 
cf.nomenclature associée.</t>
  </si>
  <si>
    <t>NOMENCLATURE: SI-SAMU-PBAPL</t>
  </si>
  <si>
    <t>Champ libre qui permet de compléter les informations spécifiquement liées au requérant.</t>
  </si>
  <si>
    <t>Objet qui permet de décrire le nom et le prénom usuel du requérant</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</si>
  <si>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</si>
  <si>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A valoriser avec le nom usuel du requérant</t>
  </si>
  <si>
    <t>A valoriser avec le prénom usuel du réquérant.
Par convention les prénoms composés doivent préférablement être séparés par le caractère "-"</t>
  </si>
  <si>
    <t>Attribut qui permet de transférer la prise en charge d'un dossier à un autre CRAA
A valoriser avec l'identifiant de l'organisation concerné (orgId = {pays}.{domaine}.{organisation})</t>
  </si>
  <si>
    <t>Objet qui permet l'identification des patients / victimes</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</si>
  <si>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</si>
  <si>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</si>
  <si>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</si>
  <si>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Objet qui permet de décrire les données administratives liées au patient</t>
  </si>
  <si>
    <t>administrativeFile</t>
  </si>
  <si>
    <t>Objet qui permet de décrire l'ensemble des identifiants qui permettent d'identifier le patient (autre que le matricule INS, qui ne doit jamais être partagé via cet objet)</t>
  </si>
  <si>
    <t>NOMENCLATURE: ENUM-TYPE_Id_Patient</t>
  </si>
  <si>
    <t>Identité</t>
  </si>
  <si>
    <t>Objet qui permet de décrire l'identité du patient</t>
  </si>
  <si>
    <t>Identity</t>
  </si>
  <si>
    <t>ENUM: PROVISOIRE, VALIDEE, RECUPEREE, QUALIFIEE</t>
  </si>
  <si>
    <t>ENUM: HOMONYME, FICTIVE, DOUTEUSE</t>
  </si>
  <si>
    <t>Objet qui permet de décrire les traits stricts de l'identité du patient</t>
  </si>
  <si>
    <t>A valoriser avec le nom de naissance du patient. Egalement appelé nom de famille.</t>
  </si>
  <si>
    <t>A valoriser avec la date de naissance du patient</t>
  </si>
  <si>
    <t>A valoriser avec le sexe du patient</t>
  </si>
  <si>
    <t>NOMENCLATURE: SI-SAMU-NOMENC_SEXE</t>
  </si>
  <si>
    <t>Traits non stricts de l'identité</t>
  </si>
  <si>
    <t>Objet qui permet de décrire les traits stricts de l'identité du patient, c’est-à-dire le nom et le prénom usuels du patient.</t>
  </si>
  <si>
    <t>Décrit le motif de recours médico-secouriste associé spécifiquement à un patient : cf.nomenclature associée.</t>
  </si>
  <si>
    <t>Objet qui permet de décrire les caractéristiques du patient</t>
  </si>
  <si>
    <t>A valoriser avec le poids en kilogrammes</t>
  </si>
  <si>
    <t>A valoriser avec la taille en centimètres du patient</t>
  </si>
  <si>
    <t>A valoriser avec l'age du patient.
Au format "Durée" de la norme ISO 8601 (https://fr.wikipedia.org/wiki/ISO_8601#Dur%C3%A9e) et en n'utilisant qu'une seule unité de durée (années, mois, semaines ou jours)</t>
  </si>
  <si>
    <t>REGEX: P[0-9]{1,3}[YMWD]</t>
  </si>
  <si>
    <t>Niveau de soin du patient</t>
  </si>
  <si>
    <t>A valoriser avec le niveau de soins spécifique au patient</t>
  </si>
  <si>
    <t>Objet qui permet de décrire les hypothèses de régulation médicale</t>
  </si>
  <si>
    <t>Hypothèse diagnostique principale émise par le médecin régulateur du CRAA. Norme CIM11.</t>
  </si>
  <si>
    <t>Hypothèses diagnostiques secondaires émises par le médecin régulateur du CRAA. Norme CIM11.</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</si>
  <si>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</si>
  <si>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</si>
  <si>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</si>
  <si>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</si>
  <si>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</si>
  <si>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</si>
  <si>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</si>
  <si>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</si>
  <si>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</si>
  <si>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</si>
  <si>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</si>
  <si>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</si>
  <si>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idObs</t>
  </si>
  <si>
    <t xml:space="preserve">A revoir ? Faut il mettre un numéro d'ordre ? Quid pour ceux qui ont un seul champ ? 
Mise à jour  : si un seul champ, il faut concaténer ? Ajouter a la suite ? Renvoyer toutes le notes à chaque fois ? </t>
  </si>
  <si>
    <t>Date Heure de création de l'observation</t>
  </si>
  <si>
    <t>A valoriser avec le groupe date heure de création de l'observation.  L'indicateur de fuseau horaire Z ne doit pas être utilisé.</t>
  </si>
  <si>
    <t>Champ libre qui permet de compléter les informations de nature médicales, faites par un ARM, un médecin ou un autre professionnel de santé.</t>
  </si>
  <si>
    <t>ID partagé du patient concerné par la décision, lorsque le patient existe et est identifié</t>
  </si>
  <si>
    <t>NOMENCLATURE: SI-SAMU-TYPEDEC</t>
  </si>
  <si>
    <t>Opérateur décideur</t>
  </si>
  <si>
    <t>engagementDetails</t>
  </si>
  <si>
    <t>Type de ressource</t>
  </si>
  <si>
    <t>SMUR, Pompiers</t>
  </si>
  <si>
    <t>categoryType</t>
  </si>
  <si>
    <t>NOMENCLATURE: SI-SAMU-TYPE_MOYEN</t>
  </si>
  <si>
    <t>Type de vecteur</t>
  </si>
  <si>
    <t>AR, VLM, VSAV</t>
  </si>
  <si>
    <t>resourceType</t>
  </si>
  <si>
    <t>resourceId</t>
  </si>
  <si>
    <t>teamCareInitial</t>
  </si>
  <si>
    <t>NOMENCLATURE: SI-SAMU-NIVSOIN</t>
  </si>
  <si>
    <t>transportDetails</t>
  </si>
  <si>
    <t>Type de devenir du patient</t>
  </si>
  <si>
    <t>NOMENCLATURE: SI-SAMU-NOMENC_DEVENIR_PAT</t>
  </si>
  <si>
    <t xml:space="preserve">Identifiant du véhicule terrestre / aérien / maritime de transport principal (= celui dans lequel se trouve le patient), permettant d'associer la décision à un véhicule spécifique + au patient. </t>
  </si>
  <si>
    <t>ENUM: SERVICE D URGENCES D UN ETABLISSEMENT DE SANTE, AUTRES SERVICES D UN ETABLISSEMENT DE SANTE, CABINET D UN PROFESSIONNEL DE SANTE, DOMICILE, EPHAD OU LONG SEJOUR, AUTRE</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</si>
  <si>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</si>
  <si>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</si>
  <si>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</si>
  <si>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</si>
  <si>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</si>
  <si>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</si>
  <si>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Objet qui permet d'ajouter jusqu'à 3 données supplémentaires, dans l'éventualité où ces dernières ne sont pas déjà prévues dans le modèle</t>
  </si>
  <si>
    <t>Objet qui permet de rajouter des clés-valeurs de façon libre afin d'adapter le modèle à des besoins locaux ou urgents</t>
  </si>
  <si>
    <t>A valoriser avec le nom de la balise</t>
  </si>
  <si>
    <t>A valoriser avec le libellé correspondant</t>
  </si>
  <si>
    <t>A valoriser avec la valeur associée à la clé</t>
  </si>
  <si>
    <t>Informations complémentaires sur le contexte / utilisation de cette correspondance additionnelle</t>
  </si>
  <si>
    <t>EMSI:15-15:emsi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</si>
  <si>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</si>
  <si>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</si>
  <si>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</si>
  <si>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</si>
  <si>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</si>
  <si>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</si>
  <si>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</si>
  <si>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</si>
  <si>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</si>
  <si>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</si>
  <si>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</si>
  <si>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</si>
  <si>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</si>
  <si>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</si>
  <si>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</si>
  <si>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</si>
  <si>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</si>
  <si>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</si>
  <si>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</si>
  <si>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</si>
  <si>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</si>
  <si>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</si>
  <si>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</si>
  <si>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</si>
  <si>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</si>
  <si>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</si>
  <si>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</si>
  <si>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</si>
  <si>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</si>
  <si>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</si>
  <si>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</si>
  <si>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</si>
  <si>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</si>
  <si>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</si>
  <si>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</si>
  <si>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</si>
  <si>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</si>
  <si>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</si>
  <si>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</si>
  <si>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</si>
  <si>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</si>
  <si>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</si>
  <si>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</si>
  <si>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</si>
  <si>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</si>
  <si>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</si>
  <si>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</si>
  <si>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</si>
  <si>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</si>
  <si>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</si>
  <si>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</si>
  <si>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</si>
  <si>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</si>
  <si>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</si>
  <si>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</si>
  <si>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</si>
  <si>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</si>
  <si>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</si>
  <si>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</si>
  <si>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</si>
  <si>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</si>
  <si>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</si>
  <si>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</si>
  <si>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</si>
  <si>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</si>
  <si>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</si>
  <si>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</si>
  <si>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</si>
  <si>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</si>
  <si>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</si>
  <si>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</si>
  <si>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</si>
  <si>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</si>
  <si>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</si>
  <si>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</si>
  <si>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</si>
  <si>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</si>
  <si>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</si>
  <si>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</si>
  <si>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</si>
  <si>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</si>
  <si>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</si>
  <si>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</si>
  <si>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</si>
  <si>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</si>
  <si>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</si>
  <si>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</si>
  <si>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</si>
  <si>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</si>
  <si>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</si>
  <si>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</si>
  <si>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</si>
  <si>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</si>
  <si>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</si>
  <si>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</si>
  <si>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</si>
  <si>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</si>
  <si>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</si>
  <si>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</si>
  <si>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</si>
  <si>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</si>
  <si>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</si>
  <si>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</si>
  <si>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</si>
  <si>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</si>
  <si>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</si>
  <si>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</si>
  <si>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</si>
  <si>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</si>
  <si>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</si>
  <si>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</si>
  <si>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</si>
  <si>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</si>
  <si>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</si>
  <si>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</si>
  <si>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</si>
  <si>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</si>
  <si>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</si>
  <si>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</si>
  <si>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</si>
  <si>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</si>
  <si>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</si>
  <si>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</si>
  <si>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</si>
  <si>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</si>
  <si>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</si>
  <si>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</si>
  <si>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</si>
  <si>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</si>
  <si>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</si>
  <si>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</si>
  <si>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</si>
  <si>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</si>
  <si>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</si>
  <si>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</si>
  <si>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</si>
  <si>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</si>
  <si>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</si>
  <si>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</si>
  <si>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</si>
  <si>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</si>
  <si>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</si>
  <si>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</si>
  <si>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</si>
  <si>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</si>
  <si>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</si>
  <si>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</si>
  <si>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</si>
  <si>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</si>
  <si>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</si>
  <si>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</si>
  <si>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</si>
  <si>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</si>
  <si>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</si>
  <si>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</si>
  <si>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</si>
  <si>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</si>
  <si>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</si>
  <si>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</si>
  <si>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</si>
  <si>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</si>
  <si>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</si>
  <si>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</si>
  <si>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</si>
  <si>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</si>
  <si>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</si>
  <si>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</si>
  <si>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</si>
  <si>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</si>
  <si>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</si>
  <si>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</si>
  <si>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</si>
  <si>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</si>
  <si>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</si>
  <si>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</si>
  <si>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</si>
  <si>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</si>
  <si>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</si>
  <si>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</si>
  <si>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</si>
  <si>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</si>
  <si>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</si>
  <si>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</si>
  <si>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</si>
  <si>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</si>
  <si>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</si>
  <si>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</si>
  <si>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</si>
  <si>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</si>
  <si>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</si>
  <si>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</si>
  <si>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</si>
  <si>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</si>
  <si>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</si>
  <si>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</si>
  <si>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</si>
  <si>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</si>
  <si>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</si>
  <si>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</si>
  <si>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</si>
  <si>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</si>
  <si>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</si>
  <si>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</si>
  <si>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</si>
  <si>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</si>
  <si>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</si>
  <si>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</si>
  <si>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</si>
  <si>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</si>
  <si>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</si>
  <si>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</si>
  <si>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</si>
  <si>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</si>
  <si>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</si>
  <si>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</si>
  <si>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</si>
  <si>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</si>
  <si>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</si>
  <si>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</si>
  <si>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</si>
  <si>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</si>
  <si>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</si>
  <si>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</si>
  <si>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</si>
  <si>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</si>
  <si>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</si>
  <si>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</si>
  <si>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</si>
  <si>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</si>
  <si>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</si>
  <si>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</si>
  <si>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</si>
  <si>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</si>
  <si>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</si>
  <si>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</si>
  <si>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</si>
  <si>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</si>
  <si>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</si>
  <si>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</si>
  <si>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</si>
  <si>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</si>
  <si>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</si>
  <si>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</si>
  <si>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</si>
  <si>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</si>
  <si>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</si>
  <si>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</si>
  <si>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</si>
  <si>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</si>
  <si>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</si>
  <si>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</si>
  <si>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</si>
  <si>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</si>
  <si>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</si>
  <si>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</si>
  <si>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</si>
  <si>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</si>
  <si>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</si>
  <si>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</si>
  <si>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</si>
  <si>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</si>
  <si>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</si>
  <si>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</si>
  <si>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</si>
  <si>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</si>
  <si>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</si>
  <si>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</si>
  <si>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</si>
  <si>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</si>
  <si>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</si>
  <si>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</si>
  <si>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</si>
  <si>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</si>
  <si>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</si>
  <si>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</si>
  <si>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</si>
  <si>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</si>
  <si>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</si>
  <si>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</si>
  <si>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</si>
  <si>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</si>
  <si>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</si>
  <si>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</si>
  <si>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</si>
  <si>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</si>
  <si>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</si>
  <si>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</si>
  <si>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</si>
  <si>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</si>
  <si>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</si>
  <si>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</si>
  <si>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</si>
  <si>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</si>
  <si>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</si>
  <si>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</si>
  <si>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</si>
  <si>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</si>
  <si>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</si>
  <si>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</si>
  <si>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</si>
  <si>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</si>
  <si>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</si>
  <si>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</si>
  <si>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</si>
  <si>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</si>
  <si>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</si>
  <si>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</si>
  <si>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</si>
  <si>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</si>
  <si>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</si>
  <si>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</si>
  <si>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</si>
  <si>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</si>
  <si>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</si>
  <si>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</si>
  <si>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</si>
  <si>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</si>
  <si>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</si>
  <si>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</si>
  <si>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</si>
  <si>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</si>
  <si>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</si>
  <si>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</si>
  <si>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</si>
  <si>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</si>
  <si>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</si>
  <si>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</si>
  <si>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</si>
  <si>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</si>
  <si>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</si>
  <si>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</si>
  <si>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</si>
  <si>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</si>
  <si>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</si>
  <si>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</si>
  <si>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</si>
  <si>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</si>
  <si>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</si>
  <si>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</si>
  <si>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</si>
  <si>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</si>
  <si>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</si>
  <si>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</si>
  <si>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</si>
  <si>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</si>
  <si>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</si>
  <si>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</si>
  <si>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</si>
  <si>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</si>
  <si>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</si>
  <si>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</si>
  <si>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</si>
  <si>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</si>
  <si>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</si>
  <si>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</si>
  <si>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</si>
  <si>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</si>
  <si>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</si>
  <si>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</si>
  <si>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</si>
  <si>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</si>
  <si>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</si>
  <si>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</si>
  <si>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</si>
  <si>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</si>
  <si>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</si>
  <si>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</si>
  <si>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</si>
  <si>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</si>
  <si>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</si>
  <si>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</si>
  <si>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</si>
  <si>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</si>
  <si>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</si>
  <si>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</si>
  <si>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</si>
  <si>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</si>
  <si>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</si>
  <si>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</si>
  <si>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</si>
  <si>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</si>
  <si>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</si>
  <si>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</si>
  <si>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</si>
  <si>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</si>
  <si>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</si>
  <si>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</si>
  <si>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</si>
  <si>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</si>
  <si>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</si>
  <si>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</si>
  <si>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</si>
  <si>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</si>
  <si>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</si>
  <si>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</si>
  <si>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</si>
  <si>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</si>
  <si>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</si>
  <si>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</si>
  <si>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</si>
  <si>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</si>
  <si>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</si>
  <si>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</si>
  <si>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</si>
  <si>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</si>
  <si>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</si>
  <si>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</si>
  <si>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</si>
  <si>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</si>
  <si>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</si>
  <si>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</si>
  <si>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</si>
  <si>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</si>
  <si>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</si>
  <si>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</si>
  <si>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</si>
  <si>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</si>
  <si>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</si>
  <si>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</si>
  <si>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</si>
  <si>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</si>
  <si>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</si>
  <si>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</si>
  <si>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</si>
  <si>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</si>
  <si>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</si>
  <si>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</si>
  <si>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</si>
  <si>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</si>
  <si>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</si>
  <si>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</si>
  <si>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</si>
  <si>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</si>
  <si>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</si>
  <si>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</si>
  <si>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</si>
  <si>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</si>
  <si>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</si>
  <si>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</si>
  <si>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</si>
  <si>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</si>
  <si>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</si>
  <si>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</si>
  <si>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</si>
  <si>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</si>
  <si>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</si>
  <si>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</si>
  <si>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</si>
  <si>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</si>
  <si>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</si>
  <si>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</si>
  <si>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RS-RI:15-15:resourcesInfo</t>
  </si>
  <si>
    <t>Le message RS-RI sert uniquement à partager :</t>
  </si>
  <si>
    <t xml:space="preserve">les ressources engagées sur une opération </t>
  </si>
  <si>
    <t>les 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</si>
  <si>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</si>
  <si>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</si>
  <si>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t>
  </si>
  <si>
    <t>mobilizedResource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</si>
  <si>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</si>
  <si>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</si>
  <si>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</si>
  <si>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</si>
  <si>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</si>
  <si>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</si>
  <si>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</si>
  <si>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</si>
  <si>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</si>
  <si>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</si>
  <si>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</si>
  <si>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</si>
  <si>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</si>
  <si>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</si>
  <si>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</si>
  <si>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</si>
  <si>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Centre d’affectation</t>
  </si>
  <si>
    <t>A valoriser avec le lieu de garage principal</t>
  </si>
  <si>
    <t>CHU Nantes</t>
  </si>
  <si>
    <t>centerName</t>
  </si>
  <si>
    <t>A valoriser avec le yype de ressource mobilisée : cf.nomenclature associée.</t>
  </si>
  <si>
    <t>SMUR</t>
  </si>
  <si>
    <t>Nomenclature type de moyens</t>
  </si>
  <si>
    <t>A valoriser avec le type de vecteur mobilisé : cf. nomenclature associée</t>
  </si>
  <si>
    <t>VLM</t>
  </si>
  <si>
    <t>vehiculeType</t>
  </si>
  <si>
    <t>NOMENCLATURE: SI-SAMU-TYPE_VECTEUR</t>
  </si>
  <si>
    <t>Nomenclature type de vecteur</t>
  </si>
  <si>
    <t>faire la différence entre ressource engagée et ressource de transport ? = avoir 2 thésaurus ou un seul ? Réduire à la liste possible dans le patient</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</si>
  <si>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</si>
  <si>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</si>
  <si>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</si>
  <si>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</si>
  <si>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</si>
  <si>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</si>
  <si>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</si>
  <si>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</si>
  <si>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 xml:space="preserve">A revoir par Philippe : a-t-on besoin ? </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</si>
  <si>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</si>
  <si>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</si>
  <si>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</si>
  <si>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</si>
  <si>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</si>
  <si>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</si>
  <si>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</si>
  <si>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</si>
  <si>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</si>
  <si>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</si>
  <si>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</si>
  <si>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</si>
  <si>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Voir pour implémenter une nomenclature ?</t>
  </si>
  <si>
    <t>Voir niveau de précision, notamment pour "medical" (pédiatre, obstétrique, etc.)</t>
  </si>
  <si>
    <t>A valoriser avec le nom de l'équipe à bord du vecteur (celui communiqué par l'organisation à laquelle l'équipe appartient)</t>
  </si>
  <si>
    <t>SMUR 1</t>
  </si>
  <si>
    <t>Etats vecteur</t>
  </si>
  <si>
    <t xml:space="preserve">Objet qui permet de décrire l'historique des états connu du vecteur mobilisé - et à minima le dernier état connu.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</si>
  <si>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</si>
  <si>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</si>
  <si>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</si>
  <si>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</si>
  <si>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</si>
  <si>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</si>
  <si>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</si>
  <si>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Liste officielle SI-SAMU GT 399 des statuts</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</si>
  <si>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</si>
  <si>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</si>
  <si>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</si>
  <si>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</si>
  <si>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</si>
  <si>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</si>
  <si>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</si>
  <si>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</si>
  <si>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</si>
  <si>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</si>
  <si>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</si>
  <si>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</si>
  <si>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</si>
  <si>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</si>
  <si>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</si>
  <si>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</si>
  <si>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</si>
  <si>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</si>
  <si>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</si>
  <si>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</si>
  <si>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</si>
  <si>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</si>
  <si>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</si>
  <si>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</si>
  <si>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xml:space="preserve">Demander nomenclature (revoir avec Bruno pour utiliser nomenclature proposée au RDR ?) et voir pour ajouter type de service ? </t>
  </si>
  <si>
    <t xml:space="preserve">Voir si reprise ou non type de lieu / complétion ? </t>
  </si>
  <si>
    <t>Numéro, type et nom de la voie. Utilisé pour tout type de voie :  autoroute (PK, nom et sens), voie ferrée, voie navigable…
15-18 : Obligatoire et seule valeur des détails de l'adresse fournie par NexSIS.</t>
  </si>
  <si>
    <t>Type de la voie</t>
  </si>
  <si>
    <t>Nom de la voie</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</si>
  <si>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</si>
  <si>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Voir Origine (type location)</t>
  </si>
  <si>
    <t>Permet de décrire la destination d'une ressource, lorsqu'elle est connue. (Par exemple : suite à une décisition d'orientation, une nouvelle demande de ressource doit être envoyée, ou lors d'un TIH)</t>
  </si>
  <si>
    <t>RS-SR:15-15:resourcesStatus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</si>
  <si>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</si>
  <si>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</si>
  <si>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A valoriser avec la date et heure de changement du statut. 
Si la valeur est vide/inconnue alors c'est le datetime de création du message qui est indiqué.</t>
  </si>
  <si>
    <t>A valoriser avec le statut du vecteur. Cf Nomenclature associée.</t>
  </si>
  <si>
    <t>RS-DR:15-15:resourcesRequest</t>
  </si>
  <si>
    <t>Le message RS-DR sert uniquement à :</t>
  </si>
  <si>
    <t>faire une demande de ressource.s ciblée à un partenaire (via un effet à obtenir)</t>
  </si>
  <si>
    <t>indiquer l'origine lorsqu'elle est différente de l'adresse d'intervention du dossier</t>
  </si>
  <si>
    <t>indiquer l'origine et la destination dans le cadre d'un TIH</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</si>
  <si>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</si>
  <si>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</si>
  <si>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</si>
  <si>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</si>
  <si>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Date Heure de création de la demande</t>
  </si>
  <si>
    <t>A valoriser avec le groupe date heure de création de la demande</t>
  </si>
  <si>
    <t>CISU</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</si>
  <si>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</si>
  <si>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</si>
  <si>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</si>
  <si>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</si>
  <si>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</si>
  <si>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</si>
  <si>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</si>
  <si>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</si>
  <si>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</si>
  <si>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Implémenter la liste des effets à obtenir ici</t>
  </si>
  <si>
    <t>Délai souhaité</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</si>
  <si>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</si>
  <si>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</si>
  <si>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</si>
  <si>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</si>
  <si>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</si>
  <si>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</si>
  <si>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Permet de décrire le lieu d'intervention, lorsqu'il est différent de celui porté au dossier. Par exemple dans un cas de jonction, ou pour un TIH.</t>
  </si>
  <si>
    <t>EPHAD OU LONG SEJOUR</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</si>
  <si>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</si>
  <si>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</si>
  <si>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</si>
  <si>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</si>
  <si>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</si>
  <si>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</si>
  <si>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</si>
  <si>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</si>
  <si>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</si>
  <si>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</si>
  <si>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</si>
  <si>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</si>
  <si>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</si>
  <si>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</si>
  <si>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</si>
  <si>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</si>
  <si>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</si>
  <si>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Délai de réponse</t>
  </si>
  <si>
    <t xml:space="preserve">A valoriser avec le délai de réponse maximum auquel s'engage l'expéditeur (en minutes) 
Cas particulier : en cas de réponse "Partielle" car le délai souhaité ne peut pas être respecté,  à valoriser obligatoirement avec le délai de réponse maximum auquel s'engage l'expéditeur de la réponse (en minutes).
</t>
  </si>
  <si>
    <t>Précisions sur la réponse</t>
  </si>
  <si>
    <t>Commentaire libre permettant d'apporter toutes précisions utiles à la réponse. Le motif de refus est notifié dans ce champ.</t>
  </si>
  <si>
    <t>SMUR 1 non dispo</t>
  </si>
  <si>
    <t>RPIS:15-RPIS:rpis</t>
  </si>
  <si>
    <t>15-RPIS</t>
  </si>
  <si>
    <t>15-RPIS-WIP</t>
  </si>
  <si>
    <t>15-SMUR</t>
  </si>
  <si>
    <t>15-TSU</t>
  </si>
  <si>
    <t>Evènement</t>
  </si>
  <si>
    <t>Identifiant du SAMU qui engage le SMUR</t>
  </si>
  <si>
    <t xml:space="preserve">Numéro du SAMU régulant la mission SMUR. 
A valoriser par fr.health.samuXXX :  {pays}.{domaine}.{organisation}
</t>
  </si>
  <si>
    <t>samuId</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</si>
  <si>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</si>
  <si>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</si>
  <si>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</si>
  <si>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</si>
  <si>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</si>
  <si>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</si>
  <si>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</si>
  <si>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</si>
  <si>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</si>
  <si>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</si>
  <si>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</si>
  <si>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</si>
  <si>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</si>
  <si>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</si>
  <si>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</si>
  <si>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</si>
  <si>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</si>
  <si>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</si>
  <si>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</si>
  <si>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</si>
  <si>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</si>
  <si>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</si>
  <si>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</si>
  <si>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</si>
  <si>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</si>
  <si>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</si>
  <si>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</si>
  <si>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</si>
  <si>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</si>
  <si>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</si>
  <si>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</si>
  <si>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</si>
  <si>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</si>
  <si>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patientId</t>
  </si>
  <si>
    <t>17/02/1936</t>
  </si>
  <si>
    <t>Sexe</t>
  </si>
  <si>
    <t>Sexe du patient, suivant le libellé court de la nomenclature SI-SAMU-NOMENC_SEXE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</si>
  <si>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</si>
  <si>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</si>
  <si>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</si>
  <si>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</si>
  <si>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</si>
  <si>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</si>
  <si>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</si>
  <si>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</si>
  <si>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</si>
  <si>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</si>
  <si>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</si>
  <si>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</si>
  <si>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</si>
  <si>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finessGeo</t>
  </si>
  <si>
    <t xml:space="preserve">Unité fonctionnelle </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</si>
  <si>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</si>
  <si>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</si>
  <si>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</si>
  <si>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</si>
  <si>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</si>
  <si>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</si>
  <si>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</si>
  <si>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</si>
  <si>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</si>
  <si>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</si>
  <si>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</si>
  <si>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</si>
  <si>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</si>
  <si>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</si>
  <si>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</si>
  <si>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actionsSMUR</t>
  </si>
  <si>
    <t>Diagnostic principal SMUR</t>
  </si>
  <si>
    <t>Thésaurus SFMU-FEDORU.
A valoriser par un code de la nomenclature Diagnostic SMUR.</t>
  </si>
  <si>
    <t>MD30.Z</t>
  </si>
  <si>
    <t>Diagnostic associé  SMUR</t>
  </si>
  <si>
    <t>8B22.1</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</si>
  <si>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</si>
  <si>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</si>
  <si>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</si>
  <si>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</si>
  <si>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</si>
  <si>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</si>
  <si>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</si>
  <si>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</si>
  <si>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</si>
  <si>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</si>
  <si>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</si>
  <si>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</si>
  <si>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départ 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</si>
  <si>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</si>
  <si>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</si>
  <si>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</si>
  <si>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</si>
  <si>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</si>
  <si>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</si>
  <si>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</si>
  <si>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</si>
  <si>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</si>
  <si>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</si>
  <si>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</si>
  <si>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</si>
  <si>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</si>
  <si>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</si>
  <si>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</si>
  <si>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</si>
  <si>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</si>
  <si>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</si>
  <si>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</si>
  <si>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</si>
  <si>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</si>
  <si>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</si>
  <si>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</si>
  <si>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</si>
  <si>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</si>
  <si>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</si>
  <si>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</si>
  <si>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RS-RPIS-WIP:15-SMUR:rpisWip</t>
  </si>
  <si>
    <t>Bilan Patient/Victime</t>
  </si>
  <si>
    <t>15-ATSU</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</si>
  <si>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</si>
  <si>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</si>
  <si>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</si>
  <si>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</si>
  <si>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</si>
  <si>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</si>
  <si>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</si>
  <si>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</si>
  <si>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</si>
  <si>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</si>
  <si>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</si>
  <si>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</si>
  <si>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</si>
  <si>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</si>
  <si>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</si>
  <si>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</si>
  <si>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</si>
  <si>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</si>
  <si>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</si>
  <si>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</si>
  <si>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</si>
  <si>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</si>
  <si>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</si>
  <si>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</si>
  <si>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</si>
  <si>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</si>
  <si>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</si>
  <si>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</si>
  <si>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</si>
  <si>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</si>
  <si>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</si>
  <si>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</si>
  <si>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</si>
  <si>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</si>
  <si>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</si>
  <si>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</si>
  <si>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</si>
  <si>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</si>
  <si>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</si>
  <si>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</si>
  <si>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</si>
  <si>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</si>
  <si>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</si>
  <si>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</si>
  <si>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</si>
  <si>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</si>
  <si>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</si>
  <si>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</si>
  <si>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</si>
  <si>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</si>
  <si>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</si>
  <si>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</si>
  <si>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</si>
  <si>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</si>
  <si>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</si>
  <si>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</si>
  <si>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</si>
  <si>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</si>
  <si>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</si>
  <si>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</si>
  <si>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</si>
  <si>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</si>
  <si>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</si>
  <si>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</si>
  <si>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</si>
  <si>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</si>
  <si>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</si>
  <si>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</si>
  <si>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</si>
  <si>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</si>
  <si>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</si>
  <si>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</si>
  <si>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</si>
  <si>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</si>
  <si>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</si>
  <si>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</si>
  <si>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</si>
  <si>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</si>
  <si>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</si>
  <si>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</si>
  <si>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</si>
  <si>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</si>
  <si>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</si>
  <si>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</si>
  <si>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</si>
  <si>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</si>
  <si>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</si>
  <si>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</si>
  <si>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</si>
  <si>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</si>
  <si>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</si>
  <si>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</si>
  <si>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</si>
  <si>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</si>
  <si>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</si>
  <si>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</si>
  <si>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</si>
  <si>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</si>
  <si>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</si>
  <si>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</si>
  <si>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</si>
  <si>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</si>
  <si>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</si>
  <si>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</si>
  <si>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</si>
  <si>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</si>
  <si>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</si>
  <si>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</si>
  <si>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</si>
  <si>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</si>
  <si>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</si>
  <si>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</si>
  <si>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</si>
  <si>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</si>
  <si>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</si>
  <si>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</si>
  <si>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</si>
  <si>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</si>
  <si>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</si>
  <si>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</si>
  <si>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</si>
  <si>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</si>
  <si>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</si>
  <si>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</si>
  <si>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 xml:space="preserve">Maintenance </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</si>
  <si>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</si>
  <si>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</si>
  <si>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</si>
  <si>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</si>
  <si>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</si>
  <si>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</si>
  <si>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</si>
  <si>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</si>
  <si>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</si>
  <si>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</si>
  <si>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</si>
  <si>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</si>
  <si>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</si>
  <si>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</si>
  <si>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</si>
  <si>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</si>
  <si>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</si>
  <si>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</si>
  <si>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</si>
  <si>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</si>
  <si>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</si>
  <si>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</si>
  <si>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</si>
  <si>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</si>
  <si>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</si>
  <si>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</si>
  <si>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</si>
  <si>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</si>
  <si>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</si>
  <si>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</si>
  <si>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</si>
  <si>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</si>
  <si>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</si>
  <si>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</si>
  <si>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</si>
  <si>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</si>
  <si>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</si>
  <si>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</si>
  <si>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</si>
  <si>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</si>
  <si>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</si>
  <si>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</si>
  <si>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</si>
  <si>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de(s) ressource(s)</t>
  </si>
  <si>
    <t>Liste des ID des ressources pour lesquels le demandeur a besoin d'obtenir plus de détails</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</si>
  <si>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</si>
  <si>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</si>
  <si>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</si>
  <si>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</si>
  <si>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</si>
  <si>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</si>
  <si>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</si>
  <si>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</si>
  <si>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</si>
  <si>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</si>
  <si>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</si>
  <si>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</si>
  <si>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</si>
  <si>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</si>
  <si>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</si>
  <si>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</si>
  <si>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</si>
  <si>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</si>
  <si>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</si>
  <si>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</si>
  <si>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</si>
  <si>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</si>
  <si>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</si>
  <si>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</si>
  <si>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</si>
  <si>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</si>
  <si>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</si>
  <si>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</si>
  <si>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</si>
  <si>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</si>
  <si>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</si>
  <si>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</si>
  <si>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</si>
  <si>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</si>
  <si>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</si>
  <si>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</si>
  <si>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</si>
  <si>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</si>
  <si>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</si>
  <si>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</si>
  <si>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</si>
  <si>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</si>
  <si>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</si>
  <si>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</si>
  <si>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</si>
  <si>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</si>
  <si>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</si>
  <si>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</si>
  <si>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</si>
  <si>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</si>
  <si>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</si>
  <si>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</si>
  <si>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</si>
  <si>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</si>
  <si>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</si>
  <si>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</si>
  <si>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</si>
  <si>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</si>
  <si>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</si>
  <si>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</si>
  <si>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</si>
  <si>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</si>
  <si>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</si>
  <si>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</si>
  <si>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TECHNICAL:TECHNICAL:technical TECHNICAL_NOREQ:TECHNICAL_NOREQ:technicalNoreq</t>
  </si>
  <si>
    <t>TECHNICAL</t>
  </si>
  <si>
    <t>TECHNICAL_NOREQ</t>
  </si>
  <si>
    <t>Required string</t>
  </si>
  <si>
    <t>This field is required</t>
  </si>
  <si>
    <t>requiredStringField</t>
  </si>
  <si>
    <t>Optional string</t>
  </si>
  <si>
    <t>This field is optional</t>
  </si>
  <si>
    <t>optionalStringField</t>
  </si>
  <si>
    <t>Enumeration</t>
  </si>
  <si>
    <t>This is an enumeration</t>
  </si>
  <si>
    <t>enumerationField</t>
  </si>
  <si>
    <t>ENUM: ENUM_VALUE_1, ENUM_VALUE_2, ENUM_VALUE_3, ENUM_VALUE_4, ENUM_VALUE_5</t>
  </si>
  <si>
    <t>Optional integer</t>
  </si>
  <si>
    <t>This is an integer</t>
  </si>
  <si>
    <t>integerField</t>
  </si>
  <si>
    <t>Optional number</t>
  </si>
  <si>
    <t>This is a number</t>
  </si>
  <si>
    <t>numberField</t>
  </si>
  <si>
    <t>Optional boolean</t>
  </si>
  <si>
    <t>This is a boolean</t>
  </si>
  <si>
    <t>booleanField</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</si>
  <si>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</si>
  <si>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</si>
  <si>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</si>
  <si>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</si>
  <si>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</si>
  <si>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</si>
  <si>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</si>
  <si>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</si>
  <si>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</si>
  <si>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</si>
  <si>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</si>
  <si>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</si>
  <si>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</si>
  <si>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</si>
  <si>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</si>
  <si>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</si>
  <si>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Array of enumerations</t>
  </si>
  <si>
    <t>This is an array of enumerations</t>
  </si>
  <si>
    <t>enumArrayField</t>
  </si>
  <si>
    <t>ENUM: ENUM_VALUE_10, ENUM_VALUE_20, ENUM_VALUE_30, ENUM_VALUE_40, ENUM_VALUE_50</t>
  </si>
  <si>
    <t>Required array</t>
  </si>
  <si>
    <t>This array is required</t>
  </si>
  <si>
    <t>requiredArray</t>
  </si>
  <si>
    <t>Array with maximum length</t>
  </si>
  <si>
    <t>This is an array with a maximum length</t>
  </si>
  <si>
    <t>arrayWithMaxLength</t>
  </si>
  <si>
    <t>0..5</t>
  </si>
  <si>
    <t>Phone number with regex</t>
  </si>
  <si>
    <t>phoneNumberField</t>
  </si>
  <si>
    <t>REGEX: \+?[0-9]{2,14}</t>
  </si>
  <si>
    <t>dateField</t>
  </si>
  <si>
    <t>Email with regex</t>
  </si>
  <si>
    <t>emailField</t>
  </si>
  <si>
    <t>REGEX: [\w\-\.]+@([\w\-]+\.)+[\w\-]{2,4}</t>
  </si>
  <si>
    <t>Datetime</t>
  </si>
  <si>
    <t>datetimeField</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</si>
  <si>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</si>
  <si>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</si>
  <si>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</si>
  <si>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</si>
  <si>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</si>
  <si>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</si>
  <si>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</si>
  <si>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</si>
  <si>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</si>
  <si>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</si>
  <si>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</si>
  <si>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</si>
  <si>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</si>
  <si>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</si>
  <si>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</si>
  <si>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</si>
  <si>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</si>
  <si>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</si>
  <si>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</si>
  <si>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</si>
  <si>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</si>
  <si>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</si>
  <si>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</si>
  <si>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</si>
  <si>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</si>
  <si>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</si>
  <si>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</si>
  <si>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</si>
  <si>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</si>
  <si>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</si>
  <si>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</si>
  <si>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</si>
  <si>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</si>
  <si>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</si>
  <si>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</si>
  <si>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</si>
  <si>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</si>
  <si>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</si>
  <si>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</si>
  <si>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REGEX: ([\w-]+\.){3}patient(\.[\w-]+){1,2}</t>
  </si>
  <si>
    <t>REGEX: ([\w-]+\.){3}medicalNote(\.[\w-]+){1,2}</t>
  </si>
  <si>
    <t>REGEX: fr(\.[\w-]+){3}</t>
  </si>
  <si>
    <t>REGEX: fr(\.[\w-]+){2}</t>
  </si>
  <si>
    <t>Détails décision d'intervention</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</si>
  <si>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</si>
  <si>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</si>
  <si>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NOMENCLATURE: ENUM-TYPE_Destination</t>
  </si>
  <si>
    <t>bilanCreationDate</t>
  </si>
  <si>
    <t>Identifiant du bilan</t>
  </si>
  <si>
    <t>bilanId</t>
  </si>
  <si>
    <t>fr.health.samu690.patient.DRFR15DDXAAJJJ00001.1</t>
  </si>
  <si>
    <t>PY69</t>
  </si>
  <si>
    <t>departDestination</t>
  </si>
  <si>
    <t>9 Boulevard du Montparnasse</t>
  </si>
  <si>
    <t>Date et heure de l'envoi du bilan</t>
  </si>
  <si>
    <t>Paramètres vitaux</t>
  </si>
  <si>
    <t>Permettrait de concaténer dans une zone de commentaire d'autres champs (ex. anamnèse : allergies,, traitements, symptomes, antécédents)</t>
  </si>
  <si>
    <t>Professionnel de santé qui réalise le bilan</t>
  </si>
  <si>
    <t>redactor</t>
  </si>
  <si>
    <t>vitalParameters</t>
  </si>
  <si>
    <t>Label</t>
  </si>
  <si>
    <t xml:space="preserve">A valoriser avec le prénom et le nom du rédacteur ou un numéro RPPS. </t>
  </si>
  <si>
    <t xml:space="preserve">Objet qui permet de décrire le professionnel de santé qui rédige le bilan. </t>
  </si>
  <si>
    <t>MEDECIN</t>
  </si>
  <si>
    <t xml:space="preserve">A valoriser avec le rôle du rédacteur du bilan (ex. médecin, infirmier, ambulancier). </t>
  </si>
  <si>
    <t>Julien Montclar</t>
  </si>
  <si>
    <t>A valoriser si besoin avec la valeur souhaitée, en fonction de chaque CRRA : cela peut être le nom et prénom de l'opérateur, ou un identifiant.</t>
  </si>
  <si>
    <t>https://hub.esante.gouv.fr/</t>
  </si>
  <si>
    <t>URL du bilan qui permet à l'utilisateur du LRM d'ouvrir le bilan dans une page dédiée</t>
  </si>
  <si>
    <t xml:space="preserve">PDF du bilan, qui pourrait être intégré au LRM </t>
  </si>
  <si>
    <t>Document(s) d'électrocardiogramme, qui pourrait être intégré dans le LRM</t>
  </si>
  <si>
    <t>Autres documents pris par le tablette en photo ou générés, qui pourrait être intégrés dans le LRM</t>
  </si>
  <si>
    <t>patientStatus</t>
  </si>
  <si>
    <t xml:space="preserve">Finess géographique et juridique de l’établissement de santé. 
A renseigner uniquement si l'intervention a lieu dans un établissement de santé. </t>
  </si>
  <si>
    <t xml:space="preserve">Unité fonctionnelle de l'établissement de santé. 
A renseigner uniquement si l'intervention a lieu dans un établissement de santé. </t>
  </si>
  <si>
    <t>A valoriser avec l'ID partagé du patient concerné par la décision, à chaque fois que la décision est liée à un patient dans le système émetteur</t>
  </si>
  <si>
    <t>A valoriser avec le type de devenir du patient (cf. nomenclature associée)</t>
  </si>
  <si>
    <t>Date et heure à laquelle le SMUR quitte sa base. 
s'exprime au format ISO 8601 YYY-MM-DDThh:mm:ss</t>
  </si>
  <si>
    <t>Date et heure à laquelle le SMUR arrive sur les lieux de l'intervention. 
s'exprime au format ISO 8601 YYY-MM-DDThh:mm:ss</t>
  </si>
  <si>
    <t>Date et heure à laquelle le SMUR quitte les lieux de l'intervention. 
s'exprime au format ISO 8601 YYY-MM-DDThh:mm:ss</t>
  </si>
  <si>
    <t>Date et heure à laquelle le SMUR qui transporte arrive à destination. 
s'exprime au format ISO 8601 YYY-MM-DDThh:mm:ss</t>
  </si>
  <si>
    <t>Date et heure à laquelle le SMUR qui transporte quitte la destination. 
s'exprime au format ISO 8601 YYY-MM-DDThh:mm:ss</t>
  </si>
  <si>
    <t>decisionDetails</t>
  </si>
  <si>
    <t>Date et heure à laquelle le SMUR est disponible (dispose de tout les équipements pour faire une autre intervention). 
s'exprime au format ISO 8601 YYY-MM-DDThh:mm:ss</t>
  </si>
  <si>
    <t>Date et heure à laquelle le SMUR est de retour à la base. 
s'exprime au format ISO 8601 YYY-MM-DDThh:mm:ss</t>
  </si>
  <si>
    <t># Voir type decisionDetails</t>
  </si>
  <si>
    <t># Voir type operator</t>
  </si>
  <si>
    <t># Voir type codeAndLabel</t>
  </si>
  <si>
    <t># Voir type detailedName</t>
  </si>
  <si>
    <t># Voir type initalAlert</t>
  </si>
  <si>
    <t># Voir type contact</t>
  </si>
  <si>
    <t># Voir type qualification</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</si>
  <si>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</si>
  <si>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A valoriser avec le groupe date heure de création de la décision.  L'indicateur de fuseau horaire Z ne doit pas être utilisé.</t>
  </si>
  <si>
    <t>A valoriser avec le type de décision prise (cf.nomenclature associée)</t>
  </si>
  <si>
    <t>Objet qui permet de décrire le professionnel de santé qui prend la décision</t>
  </si>
  <si>
    <t>Objet qui permet de détailler la décision prise</t>
  </si>
  <si>
    <t>A valoriser avec le type de ressource souhaité / demandé (cf.nomenclature associée)</t>
  </si>
  <si>
    <t>A valoriser avec le type de vecteur souhaité / demandé (cf.nomenclature associée).</t>
  </si>
  <si>
    <t>A valoriser avec le niveau de prise en charge souhaité (cf.nomenclature associée)</t>
  </si>
  <si>
    <t>Objet qui permet de détailler la destination du vecteur de transport</t>
  </si>
  <si>
    <t>Indique le type de destination (cf. nomenclature associée)</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</si>
  <si>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</si>
  <si>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Objet qui permet de décrire la localisation du lieu d'intervention.</t>
  </si>
  <si>
    <t>Objet qui permet de décrire la localisation de la destination</t>
  </si>
  <si>
    <t># Voir type detailedAddress</t>
  </si>
  <si>
    <t># Voir type city</t>
  </si>
  <si>
    <t># Voir type personalAddress</t>
  </si>
  <si>
    <t># Voir (type contact</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</si>
  <si>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</si>
  <si>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Détails décisions de transport et/ou d'orientation</t>
  </si>
  <si>
    <t xml:space="preserve">RS-ENG:15-SMUR:createEngagement </t>
  </si>
  <si>
    <t>Date</t>
  </si>
  <si>
    <t>Devenir du patient</t>
  </si>
  <si>
    <t>medicalTransport</t>
  </si>
  <si>
    <t>Transport médicalisé</t>
  </si>
  <si>
    <t>A valoriser avec le type de ressource souhaitée ou engagée (cf.nomenclature associée) - en fonction du type de décision.
A fournir obligatoirement pour une décision d'intervention ou de transport/orientation.</t>
  </si>
  <si>
    <t>A valoriser avec le type de vecteur souhaité / demandé (cf.nomenclature associée) en fonction du type de décision.
A fournir obligatoirement pour une décision d'intervention ou de transport/orientation.</t>
  </si>
  <si>
    <t>Indique le type de destination en cas de décision d'orientation (cf. nomenclature associée)</t>
  </si>
  <si>
    <t>A valoriser obligatoirement en cas de décision de transport, pour indiquer si ce dernier est médicalisé.
True = transport médicalisé
False = transport non médicalisé</t>
  </si>
  <si>
    <t>True</t>
  </si>
  <si>
    <t>EPHAD</t>
  </si>
  <si>
    <t>orientationType</t>
  </si>
  <si>
    <t>decisionType</t>
  </si>
  <si>
    <t>Objet qui permet de décrire la localisation de la destination en cas de décision d'orientation.</t>
  </si>
  <si>
    <t>ANNULEE</t>
  </si>
  <si>
    <t>A valoriser avec la valeur ANNULEE uniquement pour signifier l'annulation d'une demande de ressources. Les autres champs de la demande sont remplis à l'identique de la demande initiale envoyée.</t>
  </si>
  <si>
    <t>Etat annulation</t>
  </si>
  <si>
    <t>NOMENCLATURE: ENUM-STATUS_DR</t>
  </si>
  <si>
    <t>REGEX: ([\w-]+\.){3} request (\.[\w-]+){1,2}</t>
  </si>
  <si>
    <t>REGEX: ([\w-]+\.){3}resource(\.[\w-]+){1,2}</t>
  </si>
  <si>
    <t>REGEX: ([\w-]+\.){3}request(\.[\w-]+){1,2}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</si>
</sst>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strike/>
      <sz val="11"/>
      <color rgb="FF000000"/>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sz val="11"/>
      <color rgb="FFCC00CC"/>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sz val="9"/>
      <color indexed="81"/>
      <name val="Tahoma"/>
      <family val="2"/>
    </font>
  </fonts>
  <fills count="65">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CFF"/>
        <bgColor indexed="64"/>
      </patternFill>
    </fill>
  </fills>
  <borders count="55">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top style="thin">
        <color theme="4" tint="0.39997558519241921"/>
      </top>
      <bottom/>
      <diagonal/>
    </border>
  </borders>
  <cellStyleXfs count="14">
    <xf numFmtId="0" fontId="0" fillId="0" borderId="0"/>
    <xf numFmtId="0" fontId="48" fillId="2" borderId="0" applyBorder="0" applyProtection="0"/>
    <xf numFmtId="0" fontId="48" fillId="2" borderId="0" applyBorder="0" applyProtection="0"/>
    <xf numFmtId="0" fontId="9" fillId="2" borderId="0" applyBorder="0" applyProtection="0"/>
    <xf numFmtId="0" fontId="48" fillId="2" borderId="0" applyBorder="0" applyProtection="0"/>
    <xf numFmtId="0" fontId="9" fillId="2" borderId="0" applyBorder="0" applyProtection="0"/>
    <xf numFmtId="0" fontId="10" fillId="0" borderId="0" applyBorder="0" applyProtection="0"/>
    <xf numFmtId="0" fontId="11" fillId="0" borderId="0" applyBorder="0" applyProtection="0"/>
    <xf numFmtId="164" fontId="12" fillId="0" borderId="0" applyBorder="0" applyProtection="0"/>
    <xf numFmtId="0" fontId="48" fillId="2" borderId="0" applyBorder="0" applyProtection="0"/>
    <xf numFmtId="0" fontId="48" fillId="2" borderId="0" applyBorder="0" applyProtection="0"/>
    <xf numFmtId="0" fontId="48" fillId="2" borderId="0" applyBorder="0" applyProtection="0"/>
    <xf numFmtId="0" fontId="9" fillId="2" borderId="0" applyBorder="0" applyProtection="0"/>
    <xf numFmtId="0" fontId="145" fillId="0" borderId="0" applyNumberFormat="0" applyFill="0" applyBorder="0" applyAlignment="0" applyProtection="0"/>
  </cellStyleXfs>
  <cellXfs count="817">
    <xf numFmtId="0" fontId="0" fillId="0" borderId="0" xfId="0"/>
    <xf numFmtId="0" fontId="14" fillId="0" borderId="0" xfId="0" applyFont="1" applyAlignment="1">
      <alignment wrapText="1"/>
    </xf>
    <xf numFmtId="0" fontId="14" fillId="0" borderId="0" xfId="0" applyFont="1"/>
    <xf numFmtId="0" fontId="13" fillId="0" borderId="0" xfId="0" applyFont="1"/>
    <xf numFmtId="0" fontId="11" fillId="0" borderId="0" xfId="0" applyFont="1" applyAlignment="1">
      <alignment vertical="center"/>
    </xf>
    <xf numFmtId="0" fontId="13" fillId="0" borderId="0" xfId="0" applyFont="1" applyAlignment="1">
      <alignment wrapText="1"/>
    </xf>
    <xf numFmtId="0" fontId="18" fillId="0" borderId="0" xfId="0" applyFont="1" applyAlignment="1">
      <alignment wrapText="1"/>
    </xf>
    <xf numFmtId="0" fontId="13" fillId="0" borderId="0" xfId="0" applyFont="1" applyAlignment="1">
      <alignment horizontal="center"/>
    </xf>
    <xf numFmtId="0" fontId="14" fillId="5" borderId="1" xfId="0" applyFont="1" applyFill="1" applyBorder="1" applyAlignment="1">
      <alignment vertical="center"/>
    </xf>
    <xf numFmtId="0" fontId="15"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9" fillId="5" borderId="1" xfId="0" applyFont="1" applyFill="1" applyBorder="1" applyAlignment="1">
      <alignment vertical="center"/>
    </xf>
    <xf numFmtId="0" fontId="16" fillId="5" borderId="0" xfId="0" applyFont="1" applyFill="1" applyAlignment="1">
      <alignment vertical="center" wrapText="1"/>
    </xf>
    <xf numFmtId="0" fontId="13" fillId="5" borderId="0" xfId="0" applyFont="1" applyFill="1" applyAlignment="1">
      <alignment horizontal="center" vertical="center"/>
    </xf>
    <xf numFmtId="0" fontId="13" fillId="5" borderId="0" xfId="0" applyFont="1" applyFill="1" applyAlignment="1">
      <alignment vertical="center"/>
    </xf>
    <xf numFmtId="0" fontId="14" fillId="0" borderId="1" xfId="0" applyFont="1" applyBorder="1" applyAlignment="1">
      <alignment vertical="center"/>
    </xf>
    <xf numFmtId="0" fontId="20" fillId="0" borderId="1" xfId="0" applyFont="1" applyBorder="1" applyAlignment="1">
      <alignment horizontal="left" vertical="center"/>
    </xf>
    <xf numFmtId="0" fontId="21" fillId="4" borderId="1" xfId="0" applyFont="1" applyFill="1" applyBorder="1" applyAlignment="1">
      <alignment vertical="center"/>
    </xf>
    <xf numFmtId="0" fontId="20" fillId="4" borderId="1" xfId="0" applyFont="1" applyFill="1" applyBorder="1" applyAlignment="1">
      <alignment vertical="center"/>
    </xf>
    <xf numFmtId="0" fontId="11" fillId="4" borderId="1" xfId="0" applyFont="1" applyFill="1" applyBorder="1" applyAlignment="1">
      <alignment horizontal="left" vertical="center"/>
    </xf>
    <xf numFmtId="0" fontId="19" fillId="4" borderId="1" xfId="0" applyFont="1" applyFill="1" applyBorder="1" applyAlignment="1">
      <alignment vertical="center"/>
    </xf>
    <xf numFmtId="0" fontId="16" fillId="0" borderId="1" xfId="0" applyFont="1" applyBorder="1" applyAlignment="1">
      <alignment vertical="center"/>
    </xf>
    <xf numFmtId="0" fontId="0" fillId="0" borderId="1" xfId="0" applyBorder="1"/>
    <xf numFmtId="0" fontId="22" fillId="0" borderId="1" xfId="0" applyFont="1" applyBorder="1" applyAlignment="1">
      <alignment horizontal="center" vertical="center" wrapText="1"/>
    </xf>
    <xf numFmtId="0" fontId="23" fillId="0" borderId="1" xfId="0" applyFont="1" applyBorder="1" applyAlignment="1">
      <alignment vertical="center" wrapText="1"/>
    </xf>
    <xf numFmtId="0" fontId="16" fillId="0" borderId="0" xfId="0" applyFont="1" applyAlignment="1">
      <alignment vertical="center" wrapText="1"/>
    </xf>
    <xf numFmtId="0" fontId="13" fillId="0" borderId="0" xfId="0" applyFont="1" applyAlignment="1">
      <alignment horizontal="center" vertical="center"/>
    </xf>
    <xf numFmtId="0" fontId="13" fillId="0" borderId="0" xfId="0" applyFont="1" applyAlignment="1">
      <alignment vertical="center"/>
    </xf>
    <xf numFmtId="0" fontId="14" fillId="5" borderId="1" xfId="0" applyFont="1" applyFill="1" applyBorder="1"/>
    <xf numFmtId="0" fontId="16" fillId="5" borderId="1" xfId="0" applyFont="1" applyFill="1" applyBorder="1"/>
    <xf numFmtId="0" fontId="16" fillId="5" borderId="1" xfId="0" applyFont="1" applyFill="1" applyBorder="1" applyAlignment="1">
      <alignment wrapText="1"/>
    </xf>
    <xf numFmtId="0" fontId="16" fillId="5" borderId="0" xfId="0" applyFont="1" applyFill="1" applyAlignment="1">
      <alignment wrapText="1"/>
    </xf>
    <xf numFmtId="0" fontId="16" fillId="6" borderId="0" xfId="0" applyFont="1" applyFill="1" applyAlignment="1">
      <alignment horizontal="center" vertical="center" wrapText="1"/>
    </xf>
    <xf numFmtId="0" fontId="13" fillId="5" borderId="0" xfId="0" applyFont="1" applyFill="1"/>
    <xf numFmtId="0" fontId="14" fillId="0" borderId="1" xfId="0" applyFont="1" applyBorder="1"/>
    <xf numFmtId="0" fontId="13" fillId="0" borderId="1" xfId="0" applyFont="1" applyBorder="1"/>
    <xf numFmtId="0" fontId="11" fillId="7" borderId="1" xfId="0" applyFont="1" applyFill="1" applyBorder="1" applyAlignment="1">
      <alignment vertical="center"/>
    </xf>
    <xf numFmtId="0" fontId="16" fillId="0" borderId="0" xfId="0" applyFont="1"/>
    <xf numFmtId="0" fontId="16" fillId="0" borderId="0" xfId="0" applyFont="1" applyAlignment="1">
      <alignment wrapText="1"/>
    </xf>
    <xf numFmtId="0" fontId="24" fillId="0" borderId="0" xfId="0" applyFont="1" applyAlignment="1">
      <alignment horizontal="center" vertical="center" wrapText="1"/>
    </xf>
    <xf numFmtId="0" fontId="16" fillId="0" borderId="0" xfId="0" applyFont="1" applyAlignment="1">
      <alignment horizontal="center" vertical="center" wrapText="1"/>
    </xf>
    <xf numFmtId="0" fontId="14" fillId="0" borderId="2" xfId="0" applyFont="1" applyBorder="1"/>
    <xf numFmtId="0" fontId="11" fillId="7" borderId="1" xfId="0" applyFont="1" applyFill="1" applyBorder="1" applyAlignment="1">
      <alignment vertical="center" wrapText="1"/>
    </xf>
    <xf numFmtId="0" fontId="24" fillId="8" borderId="2" xfId="0" applyFont="1" applyFill="1" applyBorder="1" applyAlignment="1">
      <alignment horizontal="center" vertical="center" wrapText="1"/>
    </xf>
    <xf numFmtId="49" fontId="13" fillId="0" borderId="1" xfId="0" applyNumberFormat="1" applyFont="1" applyBorder="1"/>
    <xf numFmtId="0" fontId="19" fillId="0" borderId="1" xfId="0" applyFont="1" applyBorder="1" applyAlignment="1">
      <alignment vertical="center"/>
    </xf>
    <xf numFmtId="0" fontId="13" fillId="4" borderId="1" xfId="0" applyFont="1" applyFill="1" applyBorder="1"/>
    <xf numFmtId="0" fontId="13" fillId="4" borderId="1" xfId="0" applyFont="1" applyFill="1" applyBorder="1" applyAlignment="1">
      <alignment wrapText="1"/>
    </xf>
    <xf numFmtId="0" fontId="18" fillId="4" borderId="1" xfId="0" applyFont="1" applyFill="1" applyBorder="1" applyAlignment="1">
      <alignment wrapText="1"/>
    </xf>
    <xf numFmtId="0" fontId="11" fillId="0" borderId="1" xfId="0" applyFont="1" applyBorder="1" applyAlignment="1">
      <alignment vertical="center"/>
    </xf>
    <xf numFmtId="0" fontId="11" fillId="9" borderId="1" xfId="0" applyFont="1" applyFill="1" applyBorder="1" applyAlignment="1">
      <alignment vertical="center"/>
    </xf>
    <xf numFmtId="0" fontId="14" fillId="0" borderId="1" xfId="0" applyFont="1" applyBorder="1" applyAlignment="1">
      <alignment wrapText="1"/>
    </xf>
    <xf numFmtId="0" fontId="13" fillId="0" borderId="1" xfId="0" applyFont="1" applyBorder="1" applyAlignment="1">
      <alignment wrapText="1"/>
    </xf>
    <xf numFmtId="49" fontId="13" fillId="0" borderId="1" xfId="0" applyNumberFormat="1" applyFont="1" applyBorder="1" applyAlignment="1">
      <alignment wrapText="1"/>
    </xf>
    <xf numFmtId="0" fontId="11" fillId="9" borderId="1" xfId="0" applyFont="1" applyFill="1" applyBorder="1" applyAlignment="1">
      <alignment vertical="center" wrapText="1"/>
    </xf>
    <xf numFmtId="0" fontId="13" fillId="0" borderId="0" xfId="0" applyFont="1" applyAlignment="1">
      <alignment horizontal="center" wrapText="1"/>
    </xf>
    <xf numFmtId="0" fontId="0" fillId="0" borderId="0" xfId="0" applyAlignment="1">
      <alignment wrapText="1"/>
    </xf>
    <xf numFmtId="0" fontId="26" fillId="0" borderId="0" xfId="0" applyFont="1" applyAlignment="1">
      <alignment wrapText="1"/>
    </xf>
    <xf numFmtId="0" fontId="11" fillId="4" borderId="1" xfId="0" applyFont="1" applyFill="1" applyBorder="1" applyAlignment="1">
      <alignment vertical="center"/>
    </xf>
    <xf numFmtId="0" fontId="11" fillId="7" borderId="0" xfId="0" applyFont="1" applyFill="1" applyAlignment="1">
      <alignment vertical="center" wrapText="1"/>
    </xf>
    <xf numFmtId="0" fontId="27" fillId="0" borderId="0" xfId="0" applyFont="1"/>
    <xf numFmtId="49" fontId="13" fillId="0" borderId="0" xfId="0" applyNumberFormat="1" applyFont="1"/>
    <xf numFmtId="0" fontId="11" fillId="0" borderId="1" xfId="0" applyFont="1" applyBorder="1" applyAlignment="1">
      <alignment vertical="center" wrapText="1"/>
    </xf>
    <xf numFmtId="0" fontId="28" fillId="0" borderId="0" xfId="0" applyFont="1" applyAlignment="1">
      <alignment wrapText="1"/>
    </xf>
    <xf numFmtId="0" fontId="0" fillId="10" borderId="2" xfId="0" applyFill="1" applyBorder="1"/>
    <xf numFmtId="0" fontId="19" fillId="7" borderId="1" xfId="0" applyFont="1" applyFill="1" applyBorder="1" applyAlignment="1">
      <alignment vertical="center"/>
    </xf>
    <xf numFmtId="0" fontId="13" fillId="4" borderId="0" xfId="0" applyFont="1" applyFill="1" applyAlignment="1">
      <alignment wrapText="1"/>
    </xf>
    <xf numFmtId="0" fontId="0" fillId="8" borderId="2" xfId="0" applyFill="1" applyBorder="1"/>
    <xf numFmtId="0" fontId="11" fillId="4" borderId="1" xfId="0" applyFont="1" applyFill="1" applyBorder="1" applyAlignment="1">
      <alignment wrapText="1"/>
    </xf>
    <xf numFmtId="0" fontId="11" fillId="7" borderId="0" xfId="0" applyFont="1" applyFill="1" applyAlignment="1">
      <alignment vertical="center"/>
    </xf>
    <xf numFmtId="0" fontId="13" fillId="3" borderId="1" xfId="0" applyFont="1" applyFill="1" applyBorder="1"/>
    <xf numFmtId="0" fontId="14" fillId="8" borderId="2" xfId="0" applyFont="1" applyFill="1" applyBorder="1" applyAlignment="1">
      <alignment horizontal="center"/>
    </xf>
    <xf numFmtId="0" fontId="14" fillId="8" borderId="0" xfId="0" applyFont="1" applyFill="1" applyAlignment="1">
      <alignment horizontal="center"/>
    </xf>
    <xf numFmtId="0" fontId="14" fillId="8" borderId="0" xfId="0" applyFont="1" applyFill="1" applyAlignment="1">
      <alignment horizontal="center" vertical="center"/>
    </xf>
    <xf numFmtId="0" fontId="0" fillId="8" borderId="0" xfId="0" applyFill="1"/>
    <xf numFmtId="0" fontId="29" fillId="0" borderId="0" xfId="0" applyFont="1"/>
    <xf numFmtId="0" fontId="17" fillId="0" borderId="0" xfId="0" applyFont="1"/>
    <xf numFmtId="0" fontId="17" fillId="0" borderId="1" xfId="0" applyFont="1" applyBorder="1"/>
    <xf numFmtId="0" fontId="30" fillId="7" borderId="1" xfId="0" applyFont="1" applyFill="1" applyBorder="1" applyAlignment="1">
      <alignment vertical="center"/>
    </xf>
    <xf numFmtId="0" fontId="17" fillId="0" borderId="0" xfId="0" applyFont="1" applyAlignment="1">
      <alignment wrapText="1"/>
    </xf>
    <xf numFmtId="0" fontId="17" fillId="0" borderId="0" xfId="0" applyFont="1" applyAlignment="1">
      <alignment horizontal="center"/>
    </xf>
    <xf numFmtId="0" fontId="31" fillId="0" borderId="0" xfId="0" applyFont="1"/>
    <xf numFmtId="0" fontId="19" fillId="5" borderId="1" xfId="0" applyFont="1" applyFill="1" applyBorder="1" applyAlignment="1">
      <alignment vertical="center" wrapText="1"/>
    </xf>
    <xf numFmtId="0" fontId="16" fillId="5" borderId="1" xfId="0" applyFont="1" applyFill="1" applyBorder="1" applyAlignment="1">
      <alignment horizontal="center" vertical="center"/>
    </xf>
    <xf numFmtId="0" fontId="32" fillId="0" borderId="3" xfId="0" applyFont="1" applyBorder="1"/>
    <xf numFmtId="0" fontId="0" fillId="0" borderId="3" xfId="0" applyBorder="1" applyAlignment="1">
      <alignment wrapText="1"/>
    </xf>
    <xf numFmtId="0" fontId="33" fillId="0" borderId="0" xfId="0" applyFont="1"/>
    <xf numFmtId="0" fontId="34" fillId="0" borderId="0" xfId="0" applyFont="1"/>
    <xf numFmtId="0" fontId="35" fillId="0" borderId="0" xfId="0" applyFont="1"/>
    <xf numFmtId="0" fontId="35" fillId="0" borderId="0" xfId="0" applyFont="1" applyAlignment="1">
      <alignment vertical="center"/>
    </xf>
    <xf numFmtId="0" fontId="36" fillId="0" borderId="0" xfId="0" applyFont="1"/>
    <xf numFmtId="0" fontId="37" fillId="0" borderId="0" xfId="0" applyFont="1"/>
    <xf numFmtId="0" fontId="36" fillId="0" borderId="0" xfId="0" applyFont="1" applyAlignment="1">
      <alignment vertical="center"/>
    </xf>
    <xf numFmtId="0" fontId="38" fillId="0" borderId="0" xfId="0" applyFont="1"/>
    <xf numFmtId="0" fontId="0" fillId="0" borderId="0" xfId="0" applyAlignment="1">
      <alignment horizontal="center"/>
    </xf>
    <xf numFmtId="0" fontId="39" fillId="0" borderId="0" xfId="0" applyFont="1" applyAlignment="1">
      <alignment wrapText="1"/>
    </xf>
    <xf numFmtId="0" fontId="19" fillId="5" borderId="1" xfId="0" applyFont="1" applyFill="1" applyBorder="1" applyAlignment="1">
      <alignment wrapText="1"/>
    </xf>
    <xf numFmtId="0" fontId="0" fillId="5" borderId="0" xfId="0" applyFill="1"/>
    <xf numFmtId="0" fontId="19" fillId="4" borderId="1" xfId="0" applyFont="1" applyFill="1" applyBorder="1" applyAlignment="1">
      <alignment wrapText="1"/>
    </xf>
    <xf numFmtId="0" fontId="0" fillId="0" borderId="1" xfId="0" applyBorder="1" applyAlignment="1">
      <alignment horizontal="center"/>
    </xf>
    <xf numFmtId="0" fontId="40" fillId="0" borderId="1" xfId="0" applyFont="1" applyBorder="1" applyAlignment="1">
      <alignment horizontal="center" wrapText="1"/>
    </xf>
    <xf numFmtId="0" fontId="23" fillId="0" borderId="0" xfId="0" applyFont="1" applyAlignment="1">
      <alignment vertical="center" wrapText="1"/>
    </xf>
    <xf numFmtId="0" fontId="16" fillId="5" borderId="1" xfId="0" applyFont="1" applyFill="1" applyBorder="1" applyAlignment="1">
      <alignment horizontal="center"/>
    </xf>
    <xf numFmtId="0" fontId="16" fillId="5" borderId="1" xfId="0" applyFont="1" applyFill="1" applyBorder="1" applyAlignment="1">
      <alignment horizontal="center" wrapText="1"/>
    </xf>
    <xf numFmtId="0" fontId="41" fillId="5" borderId="1" xfId="0" applyFont="1" applyFill="1" applyBorder="1" applyAlignment="1">
      <alignment wrapText="1"/>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6" fillId="5" borderId="4" xfId="0" applyFont="1" applyFill="1" applyBorder="1" applyAlignment="1">
      <alignment vertical="center" wrapText="1"/>
    </xf>
    <xf numFmtId="0" fontId="11" fillId="0" borderId="1" xfId="0" applyFont="1" applyBorder="1" applyAlignment="1">
      <alignment wrapText="1"/>
    </xf>
    <xf numFmtId="0" fontId="37" fillId="0" borderId="0" xfId="0" applyFont="1" applyAlignment="1">
      <alignment wrapText="1"/>
    </xf>
    <xf numFmtId="0" fontId="14" fillId="4" borderId="1" xfId="0" applyFont="1" applyFill="1" applyBorder="1" applyAlignment="1">
      <alignment horizontal="center"/>
    </xf>
    <xf numFmtId="0" fontId="42" fillId="0" borderId="0" xfId="0" applyFont="1" applyAlignment="1">
      <alignment wrapText="1"/>
    </xf>
    <xf numFmtId="0" fontId="0" fillId="11" borderId="0" xfId="0" applyFill="1"/>
    <xf numFmtId="0" fontId="42" fillId="0" borderId="1" xfId="0" applyFont="1" applyBorder="1" applyAlignment="1">
      <alignment vertical="center" wrapText="1"/>
    </xf>
    <xf numFmtId="0" fontId="42" fillId="0" borderId="1" xfId="0" applyFont="1" applyBorder="1" applyAlignment="1">
      <alignment wrapText="1"/>
    </xf>
    <xf numFmtId="0" fontId="38" fillId="0" borderId="0" xfId="0" applyFont="1" applyAlignment="1">
      <alignment wrapText="1"/>
    </xf>
    <xf numFmtId="0" fontId="42" fillId="0" borderId="0" xfId="0" applyFont="1"/>
    <xf numFmtId="0" fontId="13" fillId="4" borderId="1" xfId="0" applyFont="1" applyFill="1" applyBorder="1" applyAlignment="1">
      <alignment horizontal="center" wrapText="1"/>
    </xf>
    <xf numFmtId="0" fontId="14" fillId="4" borderId="1" xfId="0" applyFont="1" applyFill="1" applyBorder="1" applyAlignment="1">
      <alignment horizontal="center" wrapText="1"/>
    </xf>
    <xf numFmtId="0" fontId="44" fillId="0" borderId="2" xfId="0" applyFont="1" applyBorder="1"/>
    <xf numFmtId="0" fontId="44" fillId="0" borderId="1" xfId="0" applyFont="1" applyBorder="1"/>
    <xf numFmtId="0" fontId="42" fillId="0" borderId="0" xfId="0" applyFont="1" applyAlignment="1">
      <alignment horizontal="left"/>
    </xf>
    <xf numFmtId="0" fontId="42" fillId="0" borderId="1" xfId="0" applyFont="1" applyBorder="1"/>
    <xf numFmtId="0" fontId="44" fillId="4" borderId="1" xfId="0" applyFont="1" applyFill="1" applyBorder="1" applyAlignment="1">
      <alignment horizontal="center"/>
    </xf>
    <xf numFmtId="0" fontId="42" fillId="0" borderId="0" xfId="0" applyFont="1" applyAlignment="1">
      <alignment horizontal="center" wrapText="1"/>
    </xf>
    <xf numFmtId="0" fontId="45" fillId="4" borderId="1" xfId="0" applyFont="1" applyFill="1" applyBorder="1" applyAlignment="1">
      <alignment horizontal="center"/>
    </xf>
    <xf numFmtId="0" fontId="44" fillId="0" borderId="0" xfId="0" applyFont="1" applyAlignment="1">
      <alignment horizontal="center"/>
    </xf>
    <xf numFmtId="0" fontId="39" fillId="0" borderId="0" xfId="0" applyFont="1"/>
    <xf numFmtId="0" fontId="40" fillId="4" borderId="1" xfId="0" applyFont="1" applyFill="1" applyBorder="1"/>
    <xf numFmtId="0" fontId="40" fillId="0" borderId="1" xfId="0" applyFont="1" applyBorder="1"/>
    <xf numFmtId="0" fontId="11" fillId="0" borderId="0" xfId="0" applyFont="1"/>
    <xf numFmtId="0" fontId="11" fillId="12" borderId="0" xfId="0" applyFont="1" applyFill="1" applyAlignment="1">
      <alignment vertical="center"/>
    </xf>
    <xf numFmtId="0" fontId="16" fillId="12" borderId="0" xfId="0" applyFont="1" applyFill="1" applyAlignment="1">
      <alignment vertical="center"/>
    </xf>
    <xf numFmtId="0" fontId="11" fillId="12" borderId="0" xfId="0" applyFont="1" applyFill="1"/>
    <xf numFmtId="0" fontId="11" fillId="12" borderId="5" xfId="0" applyFont="1" applyFill="1" applyBorder="1"/>
    <xf numFmtId="0" fontId="40" fillId="0" borderId="4" xfId="0" applyFont="1" applyBorder="1"/>
    <xf numFmtId="0" fontId="47" fillId="0" borderId="1" xfId="0" applyFont="1" applyBorder="1"/>
    <xf numFmtId="0" fontId="47" fillId="0" borderId="6" xfId="0" applyFont="1" applyBorder="1"/>
    <xf numFmtId="0" fontId="49" fillId="0" borderId="0" xfId="0" applyFont="1"/>
    <xf numFmtId="0" fontId="49" fillId="0" borderId="0" xfId="0" applyFont="1" applyAlignment="1">
      <alignment wrapText="1"/>
    </xf>
    <xf numFmtId="0" fontId="51" fillId="0" borderId="1" xfId="0" applyFont="1" applyBorder="1"/>
    <xf numFmtId="0" fontId="52" fillId="0" borderId="1" xfId="0" applyFont="1" applyBorder="1"/>
    <xf numFmtId="0" fontId="53" fillId="0" borderId="1" xfId="0" applyFont="1" applyBorder="1"/>
    <xf numFmtId="0" fontId="54" fillId="0" borderId="0" xfId="0" applyFont="1"/>
    <xf numFmtId="0" fontId="55" fillId="0" borderId="0" xfId="0" applyFont="1"/>
    <xf numFmtId="0" fontId="55" fillId="0" borderId="6" xfId="0" applyFont="1" applyBorder="1"/>
    <xf numFmtId="0" fontId="56" fillId="0" borderId="0" xfId="0" applyFont="1"/>
    <xf numFmtId="0" fontId="56" fillId="0" borderId="0" xfId="0" applyFont="1" applyAlignment="1">
      <alignment wrapText="1"/>
    </xf>
    <xf numFmtId="0" fontId="57" fillId="0" borderId="0" xfId="0" applyFont="1"/>
    <xf numFmtId="0" fontId="58" fillId="14" borderId="0" xfId="0" applyFont="1" applyFill="1"/>
    <xf numFmtId="0" fontId="58" fillId="17" borderId="0" xfId="0" applyFont="1" applyFill="1"/>
    <xf numFmtId="0" fontId="58" fillId="16" borderId="0" xfId="0" applyFont="1" applyFill="1"/>
    <xf numFmtId="0" fontId="40" fillId="18" borderId="1" xfId="0" applyFont="1" applyFill="1" applyBorder="1"/>
    <xf numFmtId="0" fontId="49" fillId="0" borderId="0" xfId="0" applyFont="1" applyAlignment="1">
      <alignment horizontal="left" wrapText="1"/>
    </xf>
    <xf numFmtId="0" fontId="13" fillId="0" borderId="0" xfId="0" applyFont="1" applyAlignment="1">
      <alignment horizontal="left" wrapText="1"/>
    </xf>
    <xf numFmtId="0" fontId="49" fillId="0" borderId="0" xfId="0" applyFont="1" applyAlignment="1">
      <alignment horizontal="center" wrapText="1"/>
    </xf>
    <xf numFmtId="9" fontId="39" fillId="0" borderId="0" xfId="0" applyNumberFormat="1" applyFont="1"/>
    <xf numFmtId="0" fontId="65" fillId="0" borderId="0" xfId="0" applyFont="1"/>
    <xf numFmtId="0" fontId="39" fillId="0" borderId="0" xfId="0" applyFont="1" applyAlignment="1">
      <alignment horizontal="left" wrapText="1"/>
    </xf>
    <xf numFmtId="0" fontId="56" fillId="0" borderId="0" xfId="0" applyFont="1" applyAlignment="1">
      <alignment horizontal="left" wrapText="1"/>
    </xf>
    <xf numFmtId="0" fontId="42" fillId="0" borderId="0" xfId="0" applyFont="1" applyAlignment="1">
      <alignment horizontal="left" wrapText="1"/>
    </xf>
    <xf numFmtId="0" fontId="67" fillId="15" borderId="10" xfId="0" applyFont="1" applyFill="1" applyBorder="1"/>
    <xf numFmtId="0" fontId="65" fillId="0" borderId="11" xfId="0" applyFont="1" applyBorder="1"/>
    <xf numFmtId="0" fontId="68" fillId="0" borderId="0" xfId="0" applyFont="1"/>
    <xf numFmtId="0" fontId="65" fillId="0" borderId="12" xfId="0" applyFont="1" applyBorder="1"/>
    <xf numFmtId="0" fontId="65" fillId="0" borderId="13" xfId="0" applyFont="1" applyBorder="1"/>
    <xf numFmtId="0" fontId="68" fillId="0" borderId="14" xfId="0" applyFont="1" applyBorder="1"/>
    <xf numFmtId="0" fontId="65" fillId="0" borderId="15" xfId="0" applyFont="1" applyBorder="1"/>
    <xf numFmtId="0" fontId="68" fillId="20" borderId="0" xfId="0" applyFont="1" applyFill="1"/>
    <xf numFmtId="0" fontId="66" fillId="0" borderId="0" xfId="0" applyFont="1"/>
    <xf numFmtId="0" fontId="39" fillId="5" borderId="0" xfId="0" applyFont="1" applyFill="1" applyAlignment="1">
      <alignment horizontal="center" vertical="center"/>
    </xf>
    <xf numFmtId="0" fontId="41" fillId="5" borderId="0" xfId="0" applyFont="1" applyFill="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0" fillId="0" borderId="0" xfId="0" applyAlignment="1">
      <alignment horizontal="center" vertical="center"/>
    </xf>
    <xf numFmtId="0" fontId="49" fillId="0" borderId="16" xfId="0" applyFont="1" applyBorder="1" applyAlignment="1">
      <alignment horizontal="center" wrapText="1"/>
    </xf>
    <xf numFmtId="0" fontId="49" fillId="0" borderId="0" xfId="0" applyFont="1" applyAlignment="1">
      <alignment horizontal="left" vertical="top" wrapText="1"/>
    </xf>
    <xf numFmtId="0" fontId="13" fillId="0" borderId="0" xfId="0" applyFont="1" applyAlignment="1">
      <alignment horizontal="left" vertical="top" wrapText="1"/>
    </xf>
    <xf numFmtId="0" fontId="39" fillId="0" borderId="0" xfId="0" applyFont="1" applyAlignment="1">
      <alignment horizontal="left" vertical="top" wrapText="1"/>
    </xf>
    <xf numFmtId="0" fontId="42" fillId="0" borderId="0" xfId="0" applyFont="1" applyAlignment="1">
      <alignment horizontal="left" vertical="top" wrapText="1"/>
    </xf>
    <xf numFmtId="0" fontId="56" fillId="0" borderId="0" xfId="0" applyFont="1" applyAlignment="1">
      <alignment horizontal="left" vertical="top" wrapText="1"/>
    </xf>
    <xf numFmtId="0" fontId="49" fillId="0" borderId="16" xfId="0" applyFont="1" applyBorder="1" applyAlignment="1">
      <alignment horizontal="left" wrapText="1"/>
    </xf>
    <xf numFmtId="0" fontId="39" fillId="21" borderId="0" xfId="0" applyFont="1" applyFill="1" applyAlignment="1">
      <alignment horizontal="center" vertical="center" wrapText="1"/>
    </xf>
    <xf numFmtId="0" fontId="64" fillId="23" borderId="0" xfId="0" applyFont="1" applyFill="1" applyAlignment="1">
      <alignment horizontal="center" vertical="center" wrapText="1"/>
    </xf>
    <xf numFmtId="0" fontId="64" fillId="22" borderId="16" xfId="0" applyFont="1" applyFill="1" applyBorder="1" applyAlignment="1">
      <alignment horizontal="center" vertical="center" wrapText="1"/>
    </xf>
    <xf numFmtId="0" fontId="56" fillId="0" borderId="0" xfId="0" applyFont="1" applyAlignment="1">
      <alignment horizontal="center" vertical="center" wrapText="1"/>
    </xf>
    <xf numFmtId="0" fontId="49" fillId="0" borderId="0" xfId="0" applyFont="1" applyAlignment="1">
      <alignment horizontal="center" vertical="center" wrapText="1"/>
    </xf>
    <xf numFmtId="0" fontId="13"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center" vertical="center" wrapText="1"/>
    </xf>
    <xf numFmtId="49" fontId="71" fillId="0" borderId="0" xfId="0" applyNumberFormat="1" applyFont="1" applyAlignment="1">
      <alignment horizontal="center" vertical="center"/>
    </xf>
    <xf numFmtId="49" fontId="71" fillId="0" borderId="0" xfId="0" applyNumberFormat="1" applyFont="1" applyAlignment="1">
      <alignment vertical="center"/>
    </xf>
    <xf numFmtId="49" fontId="71" fillId="0" borderId="0" xfId="0" applyNumberFormat="1" applyFont="1"/>
    <xf numFmtId="49" fontId="75" fillId="0" borderId="0" xfId="0" applyNumberFormat="1" applyFont="1"/>
    <xf numFmtId="49" fontId="71" fillId="0" borderId="0" xfId="0" applyNumberFormat="1" applyFont="1" applyAlignment="1">
      <alignment horizontal="left" vertical="top"/>
    </xf>
    <xf numFmtId="49" fontId="75" fillId="0" borderId="0" xfId="0" applyNumberFormat="1" applyFont="1" applyAlignment="1">
      <alignment horizontal="left" vertical="top"/>
    </xf>
    <xf numFmtId="49" fontId="77" fillId="0" borderId="0" xfId="0" applyNumberFormat="1" applyFont="1"/>
    <xf numFmtId="49" fontId="71" fillId="0" borderId="0" xfId="0" applyNumberFormat="1" applyFont="1" applyAlignment="1">
      <alignment horizontal="center"/>
    </xf>
    <xf numFmtId="49" fontId="72" fillId="0" borderId="0" xfId="0" applyNumberFormat="1" applyFont="1"/>
    <xf numFmtId="49" fontId="73" fillId="0" borderId="0" xfId="0" applyNumberFormat="1" applyFont="1" applyAlignment="1">
      <alignment vertical="top"/>
    </xf>
    <xf numFmtId="49" fontId="73" fillId="0" borderId="0" xfId="0" applyNumberFormat="1" applyFont="1" applyAlignment="1">
      <alignment vertical="top" wrapText="1"/>
    </xf>
    <xf numFmtId="49" fontId="71" fillId="0" borderId="0" xfId="0" applyNumberFormat="1" applyFont="1" applyAlignment="1">
      <alignment wrapText="1"/>
    </xf>
    <xf numFmtId="49" fontId="71" fillId="0" borderId="0" xfId="0" applyNumberFormat="1" applyFont="1" applyAlignment="1">
      <alignment vertical="top"/>
    </xf>
    <xf numFmtId="49" fontId="71" fillId="0" borderId="0" xfId="0" applyNumberFormat="1" applyFont="1" applyAlignment="1">
      <alignment vertical="top" wrapText="1"/>
    </xf>
    <xf numFmtId="49" fontId="76" fillId="0" borderId="0" xfId="0" applyNumberFormat="1" applyFont="1" applyAlignment="1">
      <alignment vertical="center" wrapText="1"/>
    </xf>
    <xf numFmtId="49" fontId="71" fillId="0" borderId="23" xfId="0" applyNumberFormat="1" applyFont="1" applyBorder="1" applyAlignment="1">
      <alignment vertical="center" wrapText="1"/>
    </xf>
    <xf numFmtId="49" fontId="71" fillId="0" borderId="23" xfId="0" applyNumberFormat="1" applyFont="1" applyBorder="1" applyAlignment="1">
      <alignment horizontal="center" vertical="center"/>
    </xf>
    <xf numFmtId="49" fontId="71" fillId="0" borderId="23" xfId="0" applyNumberFormat="1" applyFont="1" applyBorder="1" applyAlignment="1">
      <alignment vertical="center"/>
    </xf>
    <xf numFmtId="49" fontId="71" fillId="0" borderId="23" xfId="0" applyNumberFormat="1" applyFont="1" applyBorder="1" applyAlignment="1">
      <alignment horizontal="left" vertical="center" wrapText="1"/>
    </xf>
    <xf numFmtId="49" fontId="71" fillId="0" borderId="24" xfId="0" applyNumberFormat="1" applyFont="1" applyBorder="1" applyAlignment="1">
      <alignment vertical="center" wrapText="1"/>
    </xf>
    <xf numFmtId="49" fontId="71" fillId="0" borderId="24" xfId="0" applyNumberFormat="1" applyFont="1" applyBorder="1" applyAlignment="1">
      <alignment horizontal="center" vertical="center"/>
    </xf>
    <xf numFmtId="49" fontId="80" fillId="0" borderId="25" xfId="0" applyNumberFormat="1" applyFont="1" applyBorder="1" applyAlignment="1">
      <alignment horizontal="center" vertical="center" wrapText="1"/>
    </xf>
    <xf numFmtId="49" fontId="80" fillId="0" borderId="26" xfId="0" applyNumberFormat="1" applyFont="1" applyBorder="1" applyAlignment="1">
      <alignment horizontal="center" vertical="center" wrapText="1"/>
    </xf>
    <xf numFmtId="49" fontId="80" fillId="0" borderId="27" xfId="0" applyNumberFormat="1" applyFont="1" applyBorder="1" applyAlignment="1">
      <alignment horizontal="center" vertical="center" wrapText="1"/>
    </xf>
    <xf numFmtId="49" fontId="71" fillId="24" borderId="23" xfId="0" applyNumberFormat="1" applyFont="1" applyFill="1" applyBorder="1" applyAlignment="1">
      <alignment vertical="center" wrapText="1"/>
    </xf>
    <xf numFmtId="0" fontId="69"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5"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1" fillId="0" borderId="0" xfId="0" applyFont="1" applyAlignment="1">
      <alignment horizontal="left"/>
    </xf>
    <xf numFmtId="0" fontId="84" fillId="0" borderId="11" xfId="0" applyFont="1" applyBorder="1" applyAlignment="1">
      <alignment vertical="center"/>
    </xf>
    <xf numFmtId="0" fontId="59" fillId="0" borderId="0" xfId="0" applyFont="1"/>
    <xf numFmtId="0" fontId="59" fillId="0" borderId="0" xfId="0" applyFont="1" applyAlignment="1">
      <alignment wrapText="1"/>
    </xf>
    <xf numFmtId="0" fontId="0" fillId="25" borderId="0" xfId="0" applyFill="1"/>
    <xf numFmtId="0" fontId="46" fillId="0" borderId="0" xfId="0" applyFont="1" applyAlignment="1">
      <alignment vertical="center" wrapText="1"/>
    </xf>
    <xf numFmtId="0" fontId="85" fillId="0" borderId="0" xfId="0" applyFont="1"/>
    <xf numFmtId="0" fontId="86" fillId="23" borderId="0" xfId="0" applyFont="1" applyFill="1" applyAlignment="1">
      <alignment horizontal="center" vertical="center" wrapText="1"/>
    </xf>
    <xf numFmtId="0" fontId="59" fillId="25" borderId="0" xfId="0" applyFont="1" applyFill="1"/>
    <xf numFmtId="0" fontId="8" fillId="0" borderId="0" xfId="0" applyFont="1"/>
    <xf numFmtId="0" fontId="59" fillId="26" borderId="0" xfId="0" applyFont="1" applyFill="1"/>
    <xf numFmtId="0" fontId="59" fillId="5" borderId="0" xfId="0" applyFont="1" applyFill="1" applyAlignment="1">
      <alignment horizontal="center" vertical="center"/>
    </xf>
    <xf numFmtId="0" fontId="59" fillId="0" borderId="0" xfId="0" applyFont="1" applyAlignment="1">
      <alignment horizontal="center" vertical="center" wrapText="1"/>
    </xf>
    <xf numFmtId="0" fontId="59" fillId="21" borderId="0" xfId="0" applyFont="1" applyFill="1" applyAlignment="1">
      <alignment horizontal="center" vertical="center" wrapText="1"/>
    </xf>
    <xf numFmtId="0" fontId="86" fillId="22" borderId="16" xfId="0" applyFont="1" applyFill="1" applyBorder="1" applyAlignment="1">
      <alignment horizontal="center" vertical="center" wrapText="1"/>
    </xf>
    <xf numFmtId="0" fontId="59" fillId="21" borderId="1" xfId="0" applyFont="1" applyFill="1" applyBorder="1" applyAlignment="1">
      <alignment horizontal="center" vertical="center" wrapText="1"/>
    </xf>
    <xf numFmtId="0" fontId="59" fillId="0" borderId="0" xfId="0" applyFont="1" applyAlignment="1">
      <alignment horizontal="center" vertical="center"/>
    </xf>
    <xf numFmtId="0" fontId="59" fillId="0" borderId="0" xfId="0" applyFont="1" applyAlignment="1">
      <alignment horizontal="left" wrapText="1"/>
    </xf>
    <xf numFmtId="0" fontId="87" fillId="0" borderId="0" xfId="0" applyFont="1" applyAlignment="1">
      <alignment horizontal="left"/>
    </xf>
    <xf numFmtId="0" fontId="90" fillId="0" borderId="0" xfId="0" applyFont="1" applyAlignment="1">
      <alignment horizontal="left"/>
    </xf>
    <xf numFmtId="0" fontId="92" fillId="0" borderId="0" xfId="0" applyFont="1" applyAlignment="1">
      <alignment horizontal="left"/>
    </xf>
    <xf numFmtId="0" fontId="93" fillId="0" borderId="0" xfId="0" applyFont="1" applyAlignment="1">
      <alignment wrapText="1"/>
    </xf>
    <xf numFmtId="0" fontId="63" fillId="0" borderId="0" xfId="0" applyFont="1"/>
    <xf numFmtId="0" fontId="62" fillId="0" borderId="16" xfId="0" applyFont="1" applyBorder="1" applyAlignment="1">
      <alignment horizontal="left" wrapText="1"/>
    </xf>
    <xf numFmtId="0" fontId="94" fillId="0" borderId="0" xfId="13" applyFont="1"/>
    <xf numFmtId="0" fontId="93" fillId="0" borderId="0" xfId="0" applyFont="1" applyAlignment="1">
      <alignment horizontal="left" vertical="top" wrapText="1"/>
    </xf>
    <xf numFmtId="0" fontId="62" fillId="0" borderId="0" xfId="0" applyFont="1"/>
    <xf numFmtId="0" fontId="95" fillId="0" borderId="0" xfId="0" applyFont="1"/>
    <xf numFmtId="0" fontId="93" fillId="0" borderId="0" xfId="0" applyFont="1" applyAlignment="1">
      <alignment horizontal="center" vertical="center" wrapText="1"/>
    </xf>
    <xf numFmtId="0" fontId="59" fillId="0" borderId="0" xfId="0" applyFont="1" applyAlignment="1">
      <alignment horizontal="left" vertical="top"/>
    </xf>
    <xf numFmtId="0" fontId="61" fillId="0" borderId="0" xfId="0" applyFont="1"/>
    <xf numFmtId="0" fontId="62" fillId="0" borderId="0" xfId="0" applyFont="1" applyAlignment="1">
      <alignment wrapText="1"/>
    </xf>
    <xf numFmtId="0" fontId="60" fillId="0" borderId="0" xfId="0" applyFont="1"/>
    <xf numFmtId="0" fontId="96" fillId="0" borderId="0" xfId="0" applyFont="1"/>
    <xf numFmtId="0" fontId="97" fillId="0" borderId="0" xfId="0" applyFont="1"/>
    <xf numFmtId="0" fontId="90" fillId="19" borderId="7" xfId="0" applyFont="1" applyFill="1" applyBorder="1" applyAlignment="1">
      <alignment wrapText="1"/>
    </xf>
    <xf numFmtId="0" fontId="65" fillId="0" borderId="16" xfId="0" applyFont="1" applyBorder="1" applyAlignment="1">
      <alignment horizontal="center" wrapText="1"/>
    </xf>
    <xf numFmtId="0" fontId="65" fillId="0" borderId="16" xfId="0" applyFont="1" applyBorder="1" applyAlignment="1">
      <alignment horizontal="left" wrapText="1"/>
    </xf>
    <xf numFmtId="0" fontId="98" fillId="0" borderId="0" xfId="0" applyFont="1" applyAlignment="1">
      <alignment horizontal="left"/>
    </xf>
    <xf numFmtId="0" fontId="65" fillId="0" borderId="0" xfId="0" applyFont="1" applyAlignment="1">
      <alignment wrapText="1"/>
    </xf>
    <xf numFmtId="0" fontId="65" fillId="0" borderId="0" xfId="0" applyFont="1" applyAlignment="1">
      <alignment horizontal="left" wrapText="1"/>
    </xf>
    <xf numFmtId="0" fontId="65" fillId="0" borderId="0" xfId="0" applyFont="1" applyAlignment="1">
      <alignment horizontal="center" vertical="center" wrapText="1"/>
    </xf>
    <xf numFmtId="0" fontId="65" fillId="0" borderId="0" xfId="0" applyFont="1" applyAlignment="1">
      <alignment horizontal="left" vertical="top" wrapText="1"/>
    </xf>
    <xf numFmtId="0" fontId="65" fillId="0" borderId="0" xfId="0" applyFont="1" applyAlignment="1">
      <alignment horizontal="left" vertical="center" wrapText="1"/>
    </xf>
    <xf numFmtId="0" fontId="65" fillId="0" borderId="0" xfId="0" applyFont="1" applyAlignment="1">
      <alignment horizontal="center" wrapText="1"/>
    </xf>
    <xf numFmtId="0" fontId="65" fillId="0" borderId="0" xfId="0" applyFont="1" applyAlignment="1">
      <alignment vertical="top" wrapText="1"/>
    </xf>
    <xf numFmtId="0" fontId="59" fillId="0" borderId="0" xfId="0" applyFont="1" applyAlignment="1">
      <alignment horizontal="left" vertical="top" wrapText="1"/>
    </xf>
    <xf numFmtId="0" fontId="47" fillId="0" borderId="0" xfId="0" applyFont="1"/>
    <xf numFmtId="0" fontId="59" fillId="0" borderId="0" xfId="0" quotePrefix="1" applyFont="1" applyAlignment="1">
      <alignment wrapText="1"/>
    </xf>
    <xf numFmtId="0" fontId="59" fillId="0" borderId="0" xfId="0" applyFont="1" applyAlignment="1">
      <alignment horizontal="center" wrapText="1"/>
    </xf>
    <xf numFmtId="0" fontId="99" fillId="0" borderId="0" xfId="0" applyFont="1" applyAlignment="1">
      <alignment wrapText="1"/>
    </xf>
    <xf numFmtId="0" fontId="95" fillId="0" borderId="0" xfId="0" applyFont="1" applyAlignment="1">
      <alignment wrapText="1"/>
    </xf>
    <xf numFmtId="0" fontId="39" fillId="0" borderId="0" xfId="0" applyFont="1" applyAlignment="1">
      <alignment horizontal="center" wrapText="1"/>
    </xf>
    <xf numFmtId="0" fontId="88" fillId="5" borderId="0" xfId="0" applyFont="1" applyFill="1" applyAlignment="1">
      <alignment horizontal="center" vertical="center" wrapText="1"/>
    </xf>
    <xf numFmtId="0" fontId="56" fillId="0" borderId="0" xfId="0" applyFont="1" applyAlignment="1">
      <alignment horizontal="center" wrapText="1"/>
    </xf>
    <xf numFmtId="0" fontId="91" fillId="0" borderId="0" xfId="0" applyFont="1" applyAlignment="1">
      <alignment horizontal="center" wrapText="1"/>
    </xf>
    <xf numFmtId="0" fontId="90" fillId="0" borderId="0" xfId="0" applyFont="1" applyAlignment="1">
      <alignment horizontal="center" wrapText="1"/>
    </xf>
    <xf numFmtId="0" fontId="93" fillId="0" borderId="0" xfId="0" applyFont="1" applyAlignment="1">
      <alignment horizontal="center" wrapText="1"/>
    </xf>
    <xf numFmtId="0" fontId="59" fillId="0" borderId="0" xfId="0" applyFont="1" applyAlignment="1">
      <alignment horizontal="left" vertical="center" wrapText="1"/>
    </xf>
    <xf numFmtId="0" fontId="39" fillId="0" borderId="0" xfId="0" applyFont="1" applyProtection="1">
      <protection locked="0"/>
    </xf>
    <xf numFmtId="0" fontId="100" fillId="0" borderId="0" xfId="0" applyFont="1"/>
    <xf numFmtId="0" fontId="101" fillId="0" borderId="0" xfId="0" applyFont="1"/>
    <xf numFmtId="49" fontId="71" fillId="0" borderId="24" xfId="0" applyNumberFormat="1" applyFont="1" applyBorder="1" applyAlignment="1">
      <alignment horizontal="left" vertical="center" wrapText="1"/>
    </xf>
    <xf numFmtId="0" fontId="49" fillId="26" borderId="0" xfId="0" applyFont="1" applyFill="1" applyAlignment="1">
      <alignment horizontal="center" wrapText="1"/>
    </xf>
    <xf numFmtId="0" fontId="13" fillId="26" borderId="0" xfId="0" applyFont="1" applyFill="1"/>
    <xf numFmtId="0" fontId="66" fillId="27" borderId="0" xfId="0" applyFont="1" applyFill="1"/>
    <xf numFmtId="49" fontId="71" fillId="0" borderId="23" xfId="0" applyNumberFormat="1" applyFont="1" applyBorder="1" applyAlignment="1">
      <alignment horizontal="center" vertical="center" wrapText="1"/>
    </xf>
    <xf numFmtId="49" fontId="71" fillId="0" borderId="23" xfId="0" applyNumberFormat="1" applyFont="1" applyBorder="1" applyAlignment="1">
      <alignment horizontal="left" vertical="center"/>
    </xf>
    <xf numFmtId="0" fontId="40" fillId="28" borderId="0" xfId="0" applyFont="1" applyFill="1"/>
    <xf numFmtId="0" fontId="46" fillId="29" borderId="0" xfId="0" applyFont="1" applyFill="1" applyAlignment="1">
      <alignment wrapText="1"/>
    </xf>
    <xf numFmtId="0" fontId="51" fillId="0" borderId="28" xfId="0" applyFont="1" applyBorder="1"/>
    <xf numFmtId="0" fontId="40" fillId="30" borderId="0" xfId="0" applyFont="1" applyFill="1"/>
    <xf numFmtId="0" fontId="52" fillId="0" borderId="28" xfId="0" applyFont="1" applyBorder="1"/>
    <xf numFmtId="0" fontId="40" fillId="31" borderId="0" xfId="0" applyFont="1" applyFill="1"/>
    <xf numFmtId="0" fontId="102" fillId="0" borderId="28" xfId="0" applyFont="1" applyBorder="1"/>
    <xf numFmtId="0" fontId="40" fillId="32" borderId="1" xfId="0" applyFont="1" applyFill="1" applyBorder="1"/>
    <xf numFmtId="0" fontId="55" fillId="0" borderId="4" xfId="0" applyFont="1" applyBorder="1"/>
    <xf numFmtId="0" fontId="103" fillId="0" borderId="0" xfId="0" applyFont="1"/>
    <xf numFmtId="0" fontId="47" fillId="0" borderId="29" xfId="0" applyFont="1" applyBorder="1"/>
    <xf numFmtId="0" fontId="41" fillId="0" borderId="0" xfId="0" applyFont="1" applyAlignment="1">
      <alignment wrapText="1"/>
    </xf>
    <xf numFmtId="0" fontId="16" fillId="5" borderId="30" xfId="0" applyFont="1" applyFill="1" applyBorder="1"/>
    <xf numFmtId="0" fontId="16" fillId="5" borderId="7" xfId="0" applyFont="1" applyFill="1" applyBorder="1"/>
    <xf numFmtId="0" fontId="16" fillId="36" borderId="7" xfId="0" applyFont="1" applyFill="1" applyBorder="1" applyAlignment="1">
      <alignment wrapText="1"/>
    </xf>
    <xf numFmtId="0" fontId="16" fillId="33" borderId="7" xfId="0" applyFont="1" applyFill="1" applyBorder="1" applyAlignment="1">
      <alignment wrapText="1"/>
    </xf>
    <xf numFmtId="0" fontId="16" fillId="37" borderId="7" xfId="0" applyFont="1" applyFill="1" applyBorder="1" applyAlignment="1">
      <alignment wrapText="1"/>
    </xf>
    <xf numFmtId="0" fontId="16" fillId="34" borderId="7" xfId="0" applyFont="1" applyFill="1" applyBorder="1" applyAlignment="1">
      <alignment wrapText="1"/>
    </xf>
    <xf numFmtId="0" fontId="16" fillId="38" borderId="7" xfId="0" applyFont="1" applyFill="1" applyBorder="1"/>
    <xf numFmtId="0" fontId="16" fillId="35" borderId="7" xfId="0" applyFont="1" applyFill="1" applyBorder="1" applyAlignment="1">
      <alignment wrapText="1"/>
    </xf>
    <xf numFmtId="0" fontId="16" fillId="35" borderId="1" xfId="0" applyFont="1" applyFill="1" applyBorder="1" applyAlignment="1">
      <alignment wrapText="1"/>
    </xf>
    <xf numFmtId="0" fontId="105" fillId="0" borderId="0" xfId="0" applyFont="1"/>
    <xf numFmtId="0" fontId="11" fillId="39" borderId="7" xfId="0" applyFont="1" applyFill="1" applyBorder="1"/>
    <xf numFmtId="0" fontId="11" fillId="19" borderId="7" xfId="0" applyFont="1" applyFill="1" applyBorder="1" applyAlignment="1">
      <alignment wrapText="1"/>
    </xf>
    <xf numFmtId="0" fontId="11" fillId="19" borderId="7" xfId="0" quotePrefix="1" applyFont="1" applyFill="1" applyBorder="1" applyAlignment="1">
      <alignment wrapText="1"/>
    </xf>
    <xf numFmtId="0" fontId="30" fillId="40" borderId="7" xfId="0" applyFont="1" applyFill="1" applyBorder="1"/>
    <xf numFmtId="0" fontId="11" fillId="41" borderId="7" xfId="0" applyFont="1" applyFill="1" applyBorder="1" applyAlignment="1">
      <alignment wrapText="1"/>
    </xf>
    <xf numFmtId="0" fontId="11" fillId="42" borderId="7" xfId="0" applyFont="1" applyFill="1" applyBorder="1"/>
    <xf numFmtId="0" fontId="11" fillId="31" borderId="7" xfId="0" applyFont="1" applyFill="1" applyBorder="1"/>
    <xf numFmtId="0" fontId="11" fillId="0" borderId="7" xfId="0" applyFont="1" applyBorder="1" applyAlignment="1">
      <alignment wrapText="1"/>
    </xf>
    <xf numFmtId="0" fontId="11" fillId="0" borderId="7" xfId="0" quotePrefix="1" applyFont="1" applyBorder="1" applyAlignment="1">
      <alignment wrapText="1"/>
    </xf>
    <xf numFmtId="0" fontId="11" fillId="28" borderId="7" xfId="0" applyFont="1" applyFill="1" applyBorder="1" applyAlignment="1">
      <alignment wrapText="1"/>
    </xf>
    <xf numFmtId="0" fontId="11" fillId="43" borderId="7" xfId="0" applyFont="1" applyFill="1" applyBorder="1"/>
    <xf numFmtId="0" fontId="11" fillId="44" borderId="7" xfId="0" applyFont="1" applyFill="1" applyBorder="1" applyAlignment="1">
      <alignment wrapText="1"/>
    </xf>
    <xf numFmtId="0" fontId="36" fillId="41" borderId="7" xfId="0" applyFont="1" applyFill="1" applyBorder="1" applyAlignment="1">
      <alignment wrapText="1"/>
    </xf>
    <xf numFmtId="0" fontId="36" fillId="44" borderId="7" xfId="0" applyFont="1" applyFill="1" applyBorder="1" applyAlignment="1">
      <alignment wrapText="1"/>
    </xf>
    <xf numFmtId="0" fontId="11" fillId="45" borderId="7" xfId="0" applyFont="1" applyFill="1" applyBorder="1" applyAlignment="1">
      <alignment wrapText="1"/>
    </xf>
    <xf numFmtId="0" fontId="11" fillId="31" borderId="7" xfId="0" applyFont="1" applyFill="1" applyBorder="1" applyAlignment="1">
      <alignment wrapText="1"/>
    </xf>
    <xf numFmtId="0" fontId="11" fillId="42" borderId="7" xfId="0" applyFont="1" applyFill="1" applyBorder="1" applyAlignment="1">
      <alignment wrapText="1"/>
    </xf>
    <xf numFmtId="0" fontId="11" fillId="46" borderId="7" xfId="0" applyFont="1" applyFill="1" applyBorder="1" applyAlignment="1">
      <alignment wrapText="1"/>
    </xf>
    <xf numFmtId="0" fontId="36" fillId="46" borderId="7" xfId="0" applyFont="1" applyFill="1" applyBorder="1" applyAlignment="1">
      <alignment wrapText="1"/>
    </xf>
    <xf numFmtId="0" fontId="36" fillId="28" borderId="7" xfId="0" applyFont="1" applyFill="1" applyBorder="1" applyAlignment="1">
      <alignment wrapText="1"/>
    </xf>
    <xf numFmtId="0" fontId="11" fillId="30" borderId="7" xfId="0" applyFont="1" applyFill="1" applyBorder="1"/>
    <xf numFmtId="0" fontId="11" fillId="30" borderId="0" xfId="0" applyFont="1" applyFill="1"/>
    <xf numFmtId="0" fontId="11" fillId="40" borderId="7" xfId="0" applyFont="1" applyFill="1" applyBorder="1" applyAlignment="1">
      <alignment wrapText="1"/>
    </xf>
    <xf numFmtId="0" fontId="11" fillId="31" borderId="0" xfId="0" applyFont="1" applyFill="1"/>
    <xf numFmtId="0" fontId="11" fillId="43" borderId="0" xfId="0" applyFont="1" applyFill="1"/>
    <xf numFmtId="0" fontId="36" fillId="0" borderId="7" xfId="0" applyFont="1" applyBorder="1" applyAlignment="1">
      <alignment wrapText="1"/>
    </xf>
    <xf numFmtId="0" fontId="11" fillId="19" borderId="7" xfId="0" applyFont="1" applyFill="1" applyBorder="1"/>
    <xf numFmtId="0" fontId="11" fillId="40" borderId="7" xfId="0" applyFont="1" applyFill="1" applyBorder="1"/>
    <xf numFmtId="0" fontId="11" fillId="43" borderId="7" xfId="0" applyFont="1" applyFill="1" applyBorder="1" applyAlignment="1">
      <alignment wrapText="1"/>
    </xf>
    <xf numFmtId="0" fontId="11" fillId="0" borderId="7" xfId="0" applyFont="1" applyBorder="1"/>
    <xf numFmtId="0" fontId="11" fillId="19" borderId="0" xfId="0" applyFont="1" applyFill="1"/>
    <xf numFmtId="0" fontId="11" fillId="45" borderId="7" xfId="0" applyFont="1" applyFill="1" applyBorder="1"/>
    <xf numFmtId="0" fontId="36" fillId="31" borderId="7" xfId="0" applyFont="1" applyFill="1" applyBorder="1" applyAlignment="1">
      <alignment wrapText="1"/>
    </xf>
    <xf numFmtId="0" fontId="36" fillId="19" borderId="7" xfId="0" applyFont="1" applyFill="1" applyBorder="1" applyAlignment="1">
      <alignment wrapText="1"/>
    </xf>
    <xf numFmtId="0" fontId="106" fillId="43" borderId="7" xfId="0" applyFont="1" applyFill="1" applyBorder="1" applyAlignment="1">
      <alignment wrapText="1"/>
    </xf>
    <xf numFmtId="0" fontId="11" fillId="28" borderId="7" xfId="0" applyFont="1" applyFill="1" applyBorder="1"/>
    <xf numFmtId="0" fontId="106" fillId="28" borderId="7" xfId="0" applyFont="1" applyFill="1" applyBorder="1" applyAlignment="1">
      <alignment wrapText="1"/>
    </xf>
    <xf numFmtId="0" fontId="11" fillId="41" borderId="7" xfId="0" applyFont="1" applyFill="1" applyBorder="1"/>
    <xf numFmtId="0" fontId="11"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9" fillId="0" borderId="31" xfId="0" applyFont="1" applyBorder="1" applyAlignment="1">
      <alignment wrapText="1"/>
    </xf>
    <xf numFmtId="0" fontId="19" fillId="0" borderId="32" xfId="0" applyFont="1" applyBorder="1" applyAlignment="1">
      <alignment wrapText="1"/>
    </xf>
    <xf numFmtId="0" fontId="19" fillId="42" borderId="32" xfId="0" applyFont="1" applyFill="1" applyBorder="1"/>
    <xf numFmtId="0" fontId="0" fillId="42" borderId="0" xfId="0" applyFill="1"/>
    <xf numFmtId="0" fontId="40" fillId="4" borderId="33" xfId="0" applyFont="1" applyFill="1" applyBorder="1"/>
    <xf numFmtId="0" fontId="40" fillId="0" borderId="33" xfId="0" applyFont="1" applyBorder="1"/>
    <xf numFmtId="0" fontId="40" fillId="0" borderId="28" xfId="0" applyFont="1" applyBorder="1"/>
    <xf numFmtId="0" fontId="40" fillId="0" borderId="34" xfId="0" applyFont="1" applyBorder="1"/>
    <xf numFmtId="0" fontId="40" fillId="4" borderId="28" xfId="0" applyFont="1" applyFill="1" applyBorder="1"/>
    <xf numFmtId="0" fontId="40" fillId="4" borderId="34" xfId="0" applyFont="1" applyFill="1" applyBorder="1"/>
    <xf numFmtId="0" fontId="42" fillId="0" borderId="28" xfId="0" applyFont="1" applyBorder="1"/>
    <xf numFmtId="0" fontId="42" fillId="0" borderId="34" xfId="0" applyFont="1" applyBorder="1"/>
    <xf numFmtId="0" fontId="40" fillId="0" borderId="35" xfId="0" applyFont="1" applyBorder="1"/>
    <xf numFmtId="0" fontId="16" fillId="47" borderId="7" xfId="0" applyFont="1" applyFill="1" applyBorder="1" applyAlignment="1">
      <alignment wrapText="1"/>
    </xf>
    <xf numFmtId="0" fontId="62" fillId="0" borderId="0" xfId="0" applyFont="1" applyAlignment="1">
      <alignment horizontal="center" wrapText="1"/>
    </xf>
    <xf numFmtId="0" fontId="62" fillId="0" borderId="16" xfId="0" applyFont="1" applyBorder="1" applyAlignment="1">
      <alignment horizontal="center" wrapText="1"/>
    </xf>
    <xf numFmtId="0" fontId="11" fillId="0" borderId="7" xfId="0" applyFont="1" applyBorder="1" applyAlignment="1">
      <alignment horizontal="left" wrapText="1"/>
    </xf>
    <xf numFmtId="0" fontId="62" fillId="0" borderId="0" xfId="0" applyFont="1" applyAlignment="1">
      <alignment horizontal="center" vertical="center" wrapText="1"/>
    </xf>
    <xf numFmtId="0" fontId="40" fillId="0" borderId="6" xfId="0" applyFont="1" applyBorder="1"/>
    <xf numFmtId="0" fontId="93" fillId="0" borderId="0" xfId="0" applyFont="1" applyAlignment="1">
      <alignment horizontal="left" wrapText="1"/>
    </xf>
    <xf numFmtId="0" fontId="62" fillId="0" borderId="0" xfId="0" applyFont="1" applyAlignment="1">
      <alignment horizontal="left" vertical="top" wrapText="1"/>
    </xf>
    <xf numFmtId="0" fontId="62" fillId="19" borderId="7" xfId="0" applyFont="1" applyFill="1" applyBorder="1" applyAlignment="1">
      <alignment wrapText="1"/>
    </xf>
    <xf numFmtId="0" fontId="88" fillId="5" borderId="0" xfId="0" applyFont="1" applyFill="1" applyAlignment="1">
      <alignment horizontal="center" vertical="center"/>
    </xf>
    <xf numFmtId="0" fontId="60" fillId="0" borderId="0" xfId="0" applyFont="1" applyAlignment="1">
      <alignment horizontal="left" vertical="top" wrapText="1"/>
    </xf>
    <xf numFmtId="0" fontId="60"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98" fillId="0" borderId="0" xfId="0" applyFont="1" applyAlignment="1">
      <alignment wrapText="1"/>
    </xf>
    <xf numFmtId="0" fontId="60" fillId="20" borderId="0" xfId="0" applyFont="1" applyFill="1" applyAlignment="1">
      <alignment wrapText="1"/>
    </xf>
    <xf numFmtId="0" fontId="110" fillId="24" borderId="0" xfId="0" applyFont="1" applyFill="1" applyAlignment="1">
      <alignment horizontal="left" vertical="top" wrapText="1"/>
    </xf>
    <xf numFmtId="0" fontId="11" fillId="48" borderId="7" xfId="0" applyFont="1" applyFill="1" applyBorder="1" applyAlignment="1">
      <alignment vertical="center"/>
    </xf>
    <xf numFmtId="0" fontId="11" fillId="49" borderId="7" xfId="0" applyFont="1" applyFill="1" applyBorder="1" applyAlignment="1">
      <alignment wrapText="1"/>
    </xf>
    <xf numFmtId="0" fontId="11" fillId="50"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11" fillId="51" borderId="7" xfId="0" applyFont="1" applyFill="1" applyBorder="1" applyAlignment="1">
      <alignment wrapText="1"/>
    </xf>
    <xf numFmtId="0" fontId="11" fillId="52" borderId="7" xfId="0" applyFont="1" applyFill="1" applyBorder="1" applyAlignment="1">
      <alignment wrapText="1"/>
    </xf>
    <xf numFmtId="0" fontId="11" fillId="51" borderId="7" xfId="0" quotePrefix="1" applyFont="1" applyFill="1" applyBorder="1" applyAlignment="1">
      <alignment wrapText="1"/>
    </xf>
    <xf numFmtId="0" fontId="11" fillId="52" borderId="7" xfId="0" applyFont="1" applyFill="1" applyBorder="1" applyAlignment="1">
      <alignment horizontal="left" wrapText="1"/>
    </xf>
    <xf numFmtId="0" fontId="16" fillId="5" borderId="30" xfId="0" applyFont="1" applyFill="1" applyBorder="1" applyAlignment="1">
      <alignment horizontal="center" vertical="center"/>
    </xf>
    <xf numFmtId="0" fontId="86" fillId="15" borderId="0" xfId="0" applyFont="1" applyFill="1" applyAlignment="1">
      <alignment horizontal="center" vertical="center" wrapText="1"/>
    </xf>
    <xf numFmtId="0" fontId="86" fillId="15" borderId="0" xfId="0" applyFont="1" applyFill="1" applyAlignment="1">
      <alignment horizontal="left" vertical="center" wrapText="1"/>
    </xf>
    <xf numFmtId="0" fontId="11" fillId="24" borderId="0" xfId="0" applyFont="1" applyFill="1" applyAlignment="1">
      <alignment vertical="center"/>
    </xf>
    <xf numFmtId="0" fontId="11" fillId="24" borderId="0" xfId="0" applyFont="1" applyFill="1" applyAlignment="1">
      <alignment horizontal="center" vertical="center"/>
    </xf>
    <xf numFmtId="0" fontId="66" fillId="53" borderId="0" xfId="0" applyFont="1" applyFill="1"/>
    <xf numFmtId="0" fontId="113" fillId="0" borderId="0" xfId="0" applyFont="1" applyAlignment="1">
      <alignment wrapText="1"/>
    </xf>
    <xf numFmtId="0" fontId="40" fillId="0" borderId="29" xfId="0" applyFont="1" applyBorder="1"/>
    <xf numFmtId="0" fontId="114" fillId="34" borderId="0" xfId="0" applyFont="1" applyFill="1" applyAlignment="1">
      <alignment wrapText="1"/>
    </xf>
    <xf numFmtId="0" fontId="16" fillId="5" borderId="7" xfId="0" applyFont="1" applyFill="1" applyBorder="1" applyAlignment="1">
      <alignment wrapText="1"/>
    </xf>
    <xf numFmtId="0" fontId="16"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11" fillId="54" borderId="7" xfId="0" applyFont="1" applyFill="1" applyBorder="1" applyAlignment="1">
      <alignment wrapText="1"/>
    </xf>
    <xf numFmtId="0" fontId="11"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11" fillId="56" borderId="7" xfId="0" applyFont="1" applyFill="1" applyBorder="1" applyAlignment="1">
      <alignment wrapText="1"/>
    </xf>
    <xf numFmtId="0" fontId="11" fillId="56" borderId="37" xfId="0" applyFont="1" applyFill="1" applyBorder="1" applyAlignment="1">
      <alignment wrapText="1"/>
    </xf>
    <xf numFmtId="0" fontId="115" fillId="0" borderId="7" xfId="0" applyFont="1" applyBorder="1"/>
    <xf numFmtId="0" fontId="11" fillId="57" borderId="33" xfId="0" applyFont="1" applyFill="1" applyBorder="1"/>
    <xf numFmtId="0" fontId="106" fillId="43" borderId="7" xfId="0" applyFont="1" applyFill="1" applyBorder="1"/>
    <xf numFmtId="0" fontId="16" fillId="5" borderId="38" xfId="0" applyFont="1" applyFill="1" applyBorder="1"/>
    <xf numFmtId="0" fontId="16" fillId="5" borderId="38" xfId="0" applyFont="1" applyFill="1" applyBorder="1" applyAlignment="1">
      <alignment wrapText="1"/>
    </xf>
    <xf numFmtId="0" fontId="16" fillId="37" borderId="38" xfId="0" applyFont="1" applyFill="1" applyBorder="1" applyAlignment="1">
      <alignment wrapText="1"/>
    </xf>
    <xf numFmtId="0" fontId="16" fillId="34" borderId="38" xfId="0" applyFont="1" applyFill="1" applyBorder="1" applyAlignment="1">
      <alignment wrapText="1"/>
    </xf>
    <xf numFmtId="0" fontId="106" fillId="43" borderId="39" xfId="0" applyFont="1" applyFill="1" applyBorder="1"/>
    <xf numFmtId="0" fontId="11" fillId="31" borderId="39" xfId="0" applyFont="1" applyFill="1" applyBorder="1"/>
    <xf numFmtId="0" fontId="106" fillId="31" borderId="39" xfId="0" applyFont="1" applyFill="1" applyBorder="1"/>
    <xf numFmtId="0" fontId="11" fillId="19" borderId="39" xfId="0" applyFont="1" applyFill="1" applyBorder="1" applyAlignment="1">
      <alignment wrapText="1"/>
    </xf>
    <xf numFmtId="0" fontId="115" fillId="19" borderId="39" xfId="0" applyFont="1" applyFill="1" applyBorder="1"/>
    <xf numFmtId="0" fontId="11" fillId="55" borderId="39" xfId="0" applyFont="1" applyFill="1" applyBorder="1" applyAlignment="1">
      <alignment wrapText="1"/>
    </xf>
    <xf numFmtId="0" fontId="11" fillId="19" borderId="7" xfId="0" applyFont="1" applyFill="1" applyBorder="1" applyAlignment="1">
      <alignment vertical="top" wrapText="1"/>
    </xf>
    <xf numFmtId="0" fontId="16" fillId="37" borderId="38" xfId="0" applyFont="1" applyFill="1" applyBorder="1" applyAlignment="1">
      <alignment vertical="top" wrapText="1"/>
    </xf>
    <xf numFmtId="0" fontId="16" fillId="5" borderId="38" xfId="0" applyFont="1" applyFill="1" applyBorder="1" applyAlignment="1">
      <alignment vertical="top"/>
    </xf>
    <xf numFmtId="0" fontId="16" fillId="5" borderId="38" xfId="0" applyFont="1" applyFill="1" applyBorder="1" applyAlignment="1">
      <alignment vertical="top" wrapText="1"/>
    </xf>
    <xf numFmtId="0" fontId="16" fillId="34" borderId="38" xfId="0" applyFont="1" applyFill="1" applyBorder="1" applyAlignment="1">
      <alignment vertical="top" wrapText="1"/>
    </xf>
    <xf numFmtId="0" fontId="13" fillId="38" borderId="0" xfId="0" applyFont="1" applyFill="1" applyAlignment="1">
      <alignment vertical="top"/>
    </xf>
    <xf numFmtId="0" fontId="13" fillId="33" borderId="0" xfId="0" applyFont="1" applyFill="1" applyAlignment="1">
      <alignment vertical="top" wrapText="1"/>
    </xf>
    <xf numFmtId="0" fontId="16" fillId="58" borderId="7" xfId="0" applyFont="1" applyFill="1" applyBorder="1" applyAlignment="1">
      <alignment vertical="top" wrapText="1"/>
    </xf>
    <xf numFmtId="0" fontId="13" fillId="33" borderId="1" xfId="0" applyFont="1" applyFill="1" applyBorder="1" applyAlignment="1">
      <alignment vertical="top" wrapText="1"/>
    </xf>
    <xf numFmtId="0" fontId="13" fillId="0" borderId="0" xfId="0" applyFont="1" applyAlignment="1">
      <alignment vertical="top"/>
    </xf>
    <xf numFmtId="0" fontId="0" fillId="0" borderId="0" xfId="0" applyAlignment="1">
      <alignment vertical="top"/>
    </xf>
    <xf numFmtId="0" fontId="11" fillId="19" borderId="0" xfId="0" applyFont="1" applyFill="1" applyAlignment="1">
      <alignment vertical="top" wrapText="1"/>
    </xf>
    <xf numFmtId="0" fontId="11" fillId="56" borderId="42" xfId="0" applyFont="1" applyFill="1" applyBorder="1" applyAlignment="1">
      <alignment vertical="top" wrapText="1"/>
    </xf>
    <xf numFmtId="0" fontId="11" fillId="56" borderId="43" xfId="0" applyFont="1" applyFill="1" applyBorder="1" applyAlignment="1">
      <alignment vertical="top" wrapText="1"/>
    </xf>
    <xf numFmtId="0" fontId="11" fillId="19" borderId="39" xfId="0" applyFont="1" applyFill="1" applyBorder="1" applyAlignment="1">
      <alignment vertical="top" wrapText="1"/>
    </xf>
    <xf numFmtId="0" fontId="11"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9" fillId="0" borderId="0" xfId="0" applyFont="1" applyAlignment="1">
      <alignment horizontal="center"/>
    </xf>
    <xf numFmtId="0" fontId="16" fillId="5" borderId="49" xfId="0" applyFont="1" applyFill="1" applyBorder="1"/>
    <xf numFmtId="0" fontId="16" fillId="5" borderId="39" xfId="0" applyFont="1" applyFill="1" applyBorder="1" applyAlignment="1">
      <alignment wrapText="1"/>
    </xf>
    <xf numFmtId="0" fontId="16" fillId="37" borderId="39" xfId="0" applyFont="1" applyFill="1" applyBorder="1" applyAlignment="1">
      <alignment wrapText="1"/>
    </xf>
    <xf numFmtId="0" fontId="16" fillId="37" borderId="39" xfId="0" applyFont="1" applyFill="1" applyBorder="1" applyAlignment="1">
      <alignment vertical="top" wrapText="1"/>
    </xf>
    <xf numFmtId="0" fontId="16" fillId="37" borderId="50" xfId="0" applyFont="1" applyFill="1" applyBorder="1" applyAlignment="1">
      <alignment wrapText="1"/>
    </xf>
    <xf numFmtId="0" fontId="116" fillId="0" borderId="30" xfId="0" applyFont="1" applyBorder="1"/>
    <xf numFmtId="0" fontId="11" fillId="51" borderId="7" xfId="0" applyFont="1" applyFill="1" applyBorder="1" applyAlignment="1">
      <alignment horizontal="left" wrapText="1"/>
    </xf>
    <xf numFmtId="0" fontId="48" fillId="0" borderId="0" xfId="0" applyFont="1"/>
    <xf numFmtId="0" fontId="106" fillId="48" borderId="38" xfId="0" applyFont="1" applyFill="1" applyBorder="1" applyAlignment="1">
      <alignment vertical="center"/>
    </xf>
    <xf numFmtId="0" fontId="106" fillId="48" borderId="39" xfId="0" applyFont="1" applyFill="1" applyBorder="1" applyAlignment="1">
      <alignment vertical="center"/>
    </xf>
    <xf numFmtId="0" fontId="11" fillId="48" borderId="38" xfId="0" applyFont="1" applyFill="1" applyBorder="1" applyAlignment="1">
      <alignment vertical="center"/>
    </xf>
    <xf numFmtId="0" fontId="11" fillId="48" borderId="39" xfId="0" applyFont="1" applyFill="1" applyBorder="1" applyAlignment="1">
      <alignment vertical="center"/>
    </xf>
    <xf numFmtId="0" fontId="106" fillId="31" borderId="30" xfId="0" applyFont="1" applyFill="1" applyBorder="1"/>
    <xf numFmtId="0" fontId="106" fillId="31" borderId="39" xfId="0" applyFont="1" applyFill="1" applyBorder="1" applyAlignment="1">
      <alignment vertical="center"/>
    </xf>
    <xf numFmtId="0" fontId="11" fillId="0" borderId="39" xfId="0" applyFont="1" applyBorder="1" applyAlignment="1">
      <alignment wrapText="1"/>
    </xf>
    <xf numFmtId="0" fontId="11" fillId="46" borderId="39" xfId="0" applyFont="1" applyFill="1" applyBorder="1" applyAlignment="1">
      <alignment wrapText="1"/>
    </xf>
    <xf numFmtId="0" fontId="106" fillId="43" borderId="52" xfId="0" applyFont="1" applyFill="1" applyBorder="1" applyAlignment="1">
      <alignment vertical="center"/>
    </xf>
    <xf numFmtId="0" fontId="11" fillId="48" borderId="52" xfId="0" applyFont="1" applyFill="1" applyBorder="1" applyAlignment="1">
      <alignment vertical="center"/>
    </xf>
    <xf numFmtId="0" fontId="106" fillId="48" borderId="52" xfId="0" applyFont="1" applyFill="1" applyBorder="1" applyAlignment="1">
      <alignment vertical="center"/>
    </xf>
    <xf numFmtId="0" fontId="11" fillId="19" borderId="52" xfId="0" applyFont="1" applyFill="1" applyBorder="1" applyAlignment="1">
      <alignment wrapText="1"/>
    </xf>
    <xf numFmtId="0" fontId="11" fillId="19" borderId="52" xfId="0" quotePrefix="1" applyFont="1" applyFill="1" applyBorder="1" applyAlignment="1">
      <alignment wrapText="1"/>
    </xf>
    <xf numFmtId="0" fontId="0" fillId="0" borderId="51" xfId="0" applyBorder="1"/>
    <xf numFmtId="0" fontId="11" fillId="46" borderId="52" xfId="0" applyFont="1" applyFill="1" applyBorder="1" applyAlignment="1">
      <alignment wrapText="1"/>
    </xf>
    <xf numFmtId="0" fontId="59" fillId="0" borderId="51" xfId="0" applyFont="1" applyBorder="1" applyAlignment="1">
      <alignment horizontal="center"/>
    </xf>
    <xf numFmtId="0" fontId="59" fillId="0" borderId="51" xfId="0" applyFont="1" applyBorder="1"/>
    <xf numFmtId="0" fontId="106" fillId="24" borderId="53" xfId="0" applyFont="1" applyFill="1" applyBorder="1"/>
    <xf numFmtId="0" fontId="106" fillId="43" borderId="52" xfId="0" applyFont="1" applyFill="1" applyBorder="1"/>
    <xf numFmtId="0" fontId="11" fillId="31" borderId="52" xfId="0" applyFont="1" applyFill="1" applyBorder="1"/>
    <xf numFmtId="0" fontId="106" fillId="31" borderId="52" xfId="0" applyFont="1" applyFill="1" applyBorder="1"/>
    <xf numFmtId="0" fontId="11" fillId="19" borderId="51" xfId="0" applyFont="1" applyFill="1" applyBorder="1" applyAlignment="1">
      <alignment vertical="top" wrapText="1"/>
    </xf>
    <xf numFmtId="0" fontId="11" fillId="57" borderId="51" xfId="0" applyFont="1" applyFill="1" applyBorder="1"/>
    <xf numFmtId="0" fontId="115" fillId="19" borderId="52" xfId="0" applyFont="1" applyFill="1" applyBorder="1"/>
    <xf numFmtId="0" fontId="11" fillId="55" borderId="52" xfId="0" applyFont="1" applyFill="1" applyBorder="1" applyAlignment="1">
      <alignment wrapText="1"/>
    </xf>
    <xf numFmtId="0" fontId="106" fillId="31" borderId="52" xfId="0" applyFont="1" applyFill="1" applyBorder="1" applyAlignment="1">
      <alignment vertical="center"/>
    </xf>
    <xf numFmtId="0" fontId="106" fillId="48" borderId="51" xfId="0" applyFont="1" applyFill="1" applyBorder="1" applyAlignment="1">
      <alignment vertical="center"/>
    </xf>
    <xf numFmtId="0" fontId="11" fillId="52" borderId="52" xfId="0" applyFont="1" applyFill="1" applyBorder="1" applyAlignment="1">
      <alignment wrapText="1"/>
    </xf>
    <xf numFmtId="0" fontId="11" fillId="0" borderId="51" xfId="0" applyFont="1" applyBorder="1" applyAlignment="1">
      <alignment wrapText="1"/>
    </xf>
    <xf numFmtId="0" fontId="11" fillId="0" borderId="51" xfId="0" applyFont="1" applyBorder="1" applyAlignment="1">
      <alignment horizontal="left" wrapText="1"/>
    </xf>
    <xf numFmtId="0" fontId="65" fillId="0" borderId="51" xfId="0" applyFont="1" applyBorder="1" applyAlignment="1">
      <alignment wrapText="1"/>
    </xf>
    <xf numFmtId="0" fontId="0" fillId="0" borderId="51" xfId="0" applyBorder="1" applyAlignment="1">
      <alignment horizontal="center"/>
    </xf>
    <xf numFmtId="0" fontId="62" fillId="0" borderId="0" xfId="0" applyFont="1" applyAlignment="1">
      <alignment horizontal="left" wrapText="1"/>
    </xf>
    <xf numFmtId="0" fontId="62" fillId="26" borderId="0" xfId="0" applyFont="1" applyFill="1"/>
    <xf numFmtId="0" fontId="115" fillId="19" borderId="7" xfId="0" applyFont="1" applyFill="1" applyBorder="1" applyAlignment="1">
      <alignment horizontal="center" vertical="center"/>
    </xf>
    <xf numFmtId="0" fontId="115" fillId="19" borderId="36" xfId="0" applyFont="1" applyFill="1" applyBorder="1" applyAlignment="1">
      <alignment horizontal="center" vertical="center"/>
    </xf>
    <xf numFmtId="0" fontId="90" fillId="0" borderId="0" xfId="0" applyFont="1"/>
    <xf numFmtId="0" fontId="90" fillId="0" borderId="51" xfId="0" applyFont="1" applyBorder="1"/>
    <xf numFmtId="0" fontId="11" fillId="19" borderId="39" xfId="0" applyFont="1" applyFill="1" applyBorder="1"/>
    <xf numFmtId="0" fontId="30" fillId="19" borderId="39" xfId="0" applyFont="1" applyFill="1" applyBorder="1"/>
    <xf numFmtId="0" fontId="11" fillId="19" borderId="52" xfId="0" applyFont="1" applyFill="1" applyBorder="1"/>
    <xf numFmtId="0" fontId="106" fillId="0" borderId="0" xfId="0" applyFont="1"/>
    <xf numFmtId="0" fontId="59" fillId="20" borderId="0" xfId="0" applyFont="1" applyFill="1" applyAlignment="1">
      <alignment horizontal="left"/>
    </xf>
    <xf numFmtId="0" fontId="90" fillId="60" borderId="0" xfId="0" applyFont="1" applyFill="1" applyAlignment="1">
      <alignment horizontal="left"/>
    </xf>
    <xf numFmtId="0" fontId="65" fillId="60" borderId="0" xfId="0" applyFont="1" applyFill="1" applyAlignment="1">
      <alignment horizontal="left"/>
    </xf>
    <xf numFmtId="0" fontId="63" fillId="60" borderId="0" xfId="0" applyFont="1" applyFill="1" applyAlignment="1">
      <alignment horizontal="left"/>
    </xf>
    <xf numFmtId="0" fontId="90" fillId="20" borderId="0" xfId="0" applyFont="1" applyFill="1" applyAlignment="1">
      <alignment horizontal="left"/>
    </xf>
    <xf numFmtId="0" fontId="118" fillId="0" borderId="0" xfId="0" applyFont="1" applyAlignment="1">
      <alignment horizontal="left" wrapText="1"/>
    </xf>
    <xf numFmtId="0" fontId="64" fillId="21" borderId="0" xfId="0" applyFont="1" applyFill="1" applyAlignment="1">
      <alignment horizontal="center" wrapText="1"/>
    </xf>
    <xf numFmtId="0" fontId="120" fillId="0" borderId="0" xfId="0" applyFont="1" applyAlignment="1">
      <alignment wrapText="1"/>
    </xf>
    <xf numFmtId="0" fontId="120" fillId="0" borderId="0" xfId="0" applyFont="1" applyAlignment="1">
      <alignment horizontal="left"/>
    </xf>
    <xf numFmtId="0" fontId="121" fillId="0" borderId="0" xfId="0" applyFont="1" applyAlignment="1">
      <alignment horizontal="left"/>
    </xf>
    <xf numFmtId="0" fontId="120" fillId="0" borderId="0" xfId="0" applyFont="1" applyAlignment="1">
      <alignment horizontal="left" wrapText="1"/>
    </xf>
    <xf numFmtId="0" fontId="120" fillId="0" borderId="0" xfId="0" applyFont="1" applyAlignment="1">
      <alignment horizontal="center" vertical="center" wrapText="1"/>
    </xf>
    <xf numFmtId="0" fontId="120" fillId="0" borderId="0" xfId="0" applyFont="1" applyAlignment="1">
      <alignment horizontal="center" wrapText="1"/>
    </xf>
    <xf numFmtId="0" fontId="120" fillId="0" borderId="16" xfId="0" applyFont="1" applyBorder="1" applyAlignment="1">
      <alignment horizontal="center" wrapText="1"/>
    </xf>
    <xf numFmtId="0" fontId="120" fillId="26" borderId="0" xfId="0" applyFont="1" applyFill="1"/>
    <xf numFmtId="0" fontId="120" fillId="0" borderId="0" xfId="0" applyFont="1" applyAlignment="1">
      <alignment horizontal="left" vertical="top" wrapText="1"/>
    </xf>
    <xf numFmtId="0" fontId="120" fillId="0" borderId="16" xfId="0" applyFont="1" applyBorder="1" applyAlignment="1">
      <alignment horizontal="left" wrapText="1"/>
    </xf>
    <xf numFmtId="0" fontId="120" fillId="0" borderId="0" xfId="0" applyFont="1"/>
    <xf numFmtId="0" fontId="40" fillId="0" borderId="0" xfId="0" applyFont="1"/>
    <xf numFmtId="0" fontId="122" fillId="0" borderId="0" xfId="0" applyFont="1" applyAlignment="1">
      <alignment vertical="center"/>
    </xf>
    <xf numFmtId="0" fontId="123" fillId="0" borderId="0" xfId="0" applyFont="1"/>
    <xf numFmtId="0" fontId="124" fillId="0" borderId="0" xfId="0" applyFont="1" applyAlignment="1">
      <alignment horizontal="left" vertical="center" indent="1"/>
    </xf>
    <xf numFmtId="0" fontId="125" fillId="0" borderId="0" xfId="0" applyFont="1"/>
    <xf numFmtId="0" fontId="126" fillId="0" borderId="0" xfId="0" applyFont="1"/>
    <xf numFmtId="0" fontId="126" fillId="0" borderId="0" xfId="0" applyFont="1" applyAlignment="1">
      <alignment wrapText="1"/>
    </xf>
    <xf numFmtId="0" fontId="108" fillId="0" borderId="0" xfId="0" applyFont="1" applyAlignment="1">
      <alignment wrapText="1"/>
    </xf>
    <xf numFmtId="0" fontId="126" fillId="0" borderId="0" xfId="0" applyFont="1" applyAlignment="1">
      <alignment horizontal="left" wrapText="1"/>
    </xf>
    <xf numFmtId="0" fontId="125" fillId="21" borderId="0" xfId="0" applyFont="1" applyFill="1" applyAlignment="1">
      <alignment horizontal="center" wrapText="1"/>
    </xf>
    <xf numFmtId="0" fontId="126" fillId="0" borderId="0" xfId="0" applyFont="1" applyAlignment="1">
      <alignment horizontal="center" vertical="center" wrapText="1"/>
    </xf>
    <xf numFmtId="0" fontId="126" fillId="0" borderId="0" xfId="0" applyFont="1" applyAlignment="1">
      <alignment horizontal="center" wrapText="1"/>
    </xf>
    <xf numFmtId="0" fontId="126" fillId="0" borderId="0" xfId="0" applyFont="1" applyAlignment="1">
      <alignment horizontal="left" vertical="top" wrapText="1"/>
    </xf>
    <xf numFmtId="0" fontId="127" fillId="0" borderId="0" xfId="0" applyFont="1" applyAlignment="1">
      <alignment horizontal="left"/>
    </xf>
    <xf numFmtId="0" fontId="127" fillId="0" borderId="0" xfId="0" applyFont="1" applyAlignment="1">
      <alignment wrapText="1"/>
    </xf>
    <xf numFmtId="0" fontId="127" fillId="0" borderId="0" xfId="0" applyFont="1" applyAlignment="1">
      <alignment horizontal="left" wrapText="1"/>
    </xf>
    <xf numFmtId="0" fontId="127" fillId="0" borderId="0" xfId="0" applyFont="1" applyAlignment="1">
      <alignment horizontal="center" vertical="center" wrapText="1"/>
    </xf>
    <xf numFmtId="0" fontId="127" fillId="0" borderId="0" xfId="0" applyFont="1" applyAlignment="1">
      <alignment horizontal="center" wrapText="1"/>
    </xf>
    <xf numFmtId="0" fontId="127" fillId="0" borderId="16" xfId="0" applyFont="1" applyBorder="1" applyAlignment="1">
      <alignment horizontal="center" wrapText="1"/>
    </xf>
    <xf numFmtId="0" fontId="127" fillId="26" borderId="0" xfId="0" applyFont="1" applyFill="1"/>
    <xf numFmtId="0" fontId="127" fillId="0" borderId="0" xfId="0" applyFont="1" applyAlignment="1">
      <alignment horizontal="left" vertical="top" wrapText="1"/>
    </xf>
    <xf numFmtId="0" fontId="127" fillId="0" borderId="16" xfId="0" applyFont="1" applyBorder="1" applyAlignment="1">
      <alignment horizontal="left" wrapText="1"/>
    </xf>
    <xf numFmtId="0" fontId="127" fillId="0" borderId="0" xfId="0" applyFont="1"/>
    <xf numFmtId="0" fontId="128" fillId="0" borderId="0" xfId="0" applyFont="1"/>
    <xf numFmtId="0" fontId="129" fillId="0" borderId="1" xfId="0" applyFont="1" applyBorder="1"/>
    <xf numFmtId="0" fontId="130" fillId="0" borderId="0" xfId="0" applyFont="1" applyAlignment="1">
      <alignment wrapText="1"/>
    </xf>
    <xf numFmtId="0" fontId="130" fillId="0" borderId="0" xfId="0" applyFont="1" applyAlignment="1">
      <alignment horizontal="left"/>
    </xf>
    <xf numFmtId="0" fontId="131" fillId="0" borderId="0" xfId="0" applyFont="1" applyAlignment="1">
      <alignment horizontal="left"/>
    </xf>
    <xf numFmtId="0" fontId="130" fillId="0" borderId="0" xfId="0" applyFont="1" applyAlignment="1">
      <alignment horizontal="left" wrapText="1"/>
    </xf>
    <xf numFmtId="0" fontId="130" fillId="0" borderId="0" xfId="0" applyFont="1" applyAlignment="1">
      <alignment horizontal="center" vertical="center" wrapText="1"/>
    </xf>
    <xf numFmtId="0" fontId="130" fillId="0" borderId="0" xfId="0" applyFont="1" applyAlignment="1">
      <alignment horizontal="center" wrapText="1"/>
    </xf>
    <xf numFmtId="0" fontId="130" fillId="0" borderId="16" xfId="0" applyFont="1" applyBorder="1" applyAlignment="1">
      <alignment horizontal="center" wrapText="1"/>
    </xf>
    <xf numFmtId="0" fontId="130" fillId="26" borderId="0" xfId="0" applyFont="1" applyFill="1"/>
    <xf numFmtId="0" fontId="130" fillId="24" borderId="0" xfId="0" applyFont="1" applyFill="1" applyAlignment="1">
      <alignment horizontal="left" vertical="top" wrapText="1"/>
    </xf>
    <xf numFmtId="0" fontId="130" fillId="0" borderId="16" xfId="0" applyFont="1" applyBorder="1" applyAlignment="1">
      <alignment horizontal="left" wrapText="1"/>
    </xf>
    <xf numFmtId="0" fontId="130" fillId="0" borderId="0" xfId="0" applyFont="1"/>
    <xf numFmtId="0" fontId="132" fillId="0" borderId="0" xfId="0" applyFont="1" applyAlignment="1">
      <alignment wrapText="1"/>
    </xf>
    <xf numFmtId="0" fontId="132" fillId="0" borderId="0" xfId="0" applyFont="1" applyAlignment="1">
      <alignment horizontal="left"/>
    </xf>
    <xf numFmtId="0" fontId="133" fillId="0" borderId="0" xfId="0" applyFont="1" applyAlignment="1">
      <alignment horizontal="left"/>
    </xf>
    <xf numFmtId="0" fontId="134" fillId="19" borderId="7" xfId="0" applyFont="1" applyFill="1" applyBorder="1" applyAlignment="1">
      <alignment wrapText="1"/>
    </xf>
    <xf numFmtId="0" fontId="132" fillId="0" borderId="0" xfId="0" applyFont="1" applyAlignment="1">
      <alignment horizontal="left" wrapText="1"/>
    </xf>
    <xf numFmtId="0" fontId="132" fillId="0" borderId="0" xfId="0" applyFont="1" applyAlignment="1">
      <alignment horizontal="center" vertical="center" wrapText="1"/>
    </xf>
    <xf numFmtId="0" fontId="132" fillId="0" borderId="0" xfId="0" applyFont="1" applyAlignment="1">
      <alignment horizontal="center" wrapText="1"/>
    </xf>
    <xf numFmtId="0" fontId="132" fillId="0" borderId="16" xfId="0" applyFont="1" applyBorder="1" applyAlignment="1">
      <alignment horizontal="center" wrapText="1"/>
    </xf>
    <xf numFmtId="0" fontId="132" fillId="26" borderId="0" xfId="0" applyFont="1" applyFill="1"/>
    <xf numFmtId="0" fontId="132" fillId="0" borderId="0" xfId="0" applyFont="1" applyAlignment="1">
      <alignment horizontal="left" vertical="top" wrapText="1"/>
    </xf>
    <xf numFmtId="0" fontId="132" fillId="0" borderId="16" xfId="0" applyFont="1" applyBorder="1" applyAlignment="1">
      <alignment horizontal="left" wrapText="1"/>
    </xf>
    <xf numFmtId="0" fontId="132" fillId="0" borderId="0" xfId="0" applyFont="1"/>
    <xf numFmtId="0" fontId="135" fillId="0" borderId="0" xfId="0" applyFont="1" applyAlignment="1">
      <alignment wrapText="1"/>
    </xf>
    <xf numFmtId="0" fontId="136" fillId="0" borderId="0" xfId="0" applyFont="1" applyAlignment="1">
      <alignment wrapText="1"/>
    </xf>
    <xf numFmtId="0" fontId="136" fillId="0" borderId="0" xfId="0" applyFont="1" applyAlignment="1">
      <alignment horizontal="left"/>
    </xf>
    <xf numFmtId="0" fontId="136" fillId="0" borderId="0" xfId="0" applyFont="1"/>
    <xf numFmtId="0" fontId="136" fillId="0" borderId="0" xfId="0" applyFont="1" applyAlignment="1">
      <alignment horizontal="left" wrapText="1"/>
    </xf>
    <xf numFmtId="0" fontId="136" fillId="0" borderId="0" xfId="0" applyFont="1" applyAlignment="1">
      <alignment horizontal="center" vertical="center" wrapText="1"/>
    </xf>
    <xf numFmtId="0" fontId="136" fillId="0" borderId="0" xfId="0" applyFont="1" applyAlignment="1">
      <alignment horizontal="center" wrapText="1"/>
    </xf>
    <xf numFmtId="0" fontId="136" fillId="0" borderId="16" xfId="0" applyFont="1" applyBorder="1" applyAlignment="1">
      <alignment horizontal="center" wrapText="1"/>
    </xf>
    <xf numFmtId="0" fontId="136" fillId="26" borderId="0" xfId="0" applyFont="1" applyFill="1"/>
    <xf numFmtId="0" fontId="136" fillId="0" borderId="0" xfId="0" applyFont="1" applyAlignment="1">
      <alignment horizontal="left" vertical="top" wrapText="1"/>
    </xf>
    <xf numFmtId="0" fontId="136" fillId="0" borderId="16" xfId="0" applyFont="1" applyBorder="1" applyAlignment="1">
      <alignment horizontal="left" wrapText="1"/>
    </xf>
    <xf numFmtId="0" fontId="132" fillId="24" borderId="0" xfId="0" applyFont="1" applyFill="1" applyAlignment="1">
      <alignment horizontal="left" vertical="top" wrapText="1"/>
    </xf>
    <xf numFmtId="0" fontId="137" fillId="0" borderId="0" xfId="0" applyFont="1" applyAlignment="1">
      <alignment horizontal="left"/>
    </xf>
    <xf numFmtId="0" fontId="138" fillId="0" borderId="1" xfId="0" applyFont="1" applyBorder="1"/>
    <xf numFmtId="0" fontId="135" fillId="0" borderId="0" xfId="0" applyFont="1" applyAlignment="1">
      <alignment horizontal="center" vertical="center" wrapText="1"/>
    </xf>
    <xf numFmtId="0" fontId="132" fillId="0" borderId="0" xfId="0" quotePrefix="1" applyFont="1" applyAlignment="1">
      <alignment horizontal="left" wrapText="1"/>
    </xf>
    <xf numFmtId="0" fontId="135" fillId="0" borderId="0" xfId="0" applyFont="1" applyAlignment="1">
      <alignment horizontal="left" wrapText="1"/>
    </xf>
    <xf numFmtId="0" fontId="130" fillId="0" borderId="0" xfId="0" applyFont="1" applyAlignment="1">
      <alignment horizontal="left" vertical="top"/>
    </xf>
    <xf numFmtId="0" fontId="130" fillId="0" borderId="0" xfId="0" applyFont="1" applyAlignment="1">
      <alignment horizontal="left" vertical="top" wrapText="1"/>
    </xf>
    <xf numFmtId="0" fontId="132" fillId="0" borderId="7" xfId="0" applyFont="1" applyBorder="1" applyAlignment="1">
      <alignment wrapText="1"/>
    </xf>
    <xf numFmtId="0" fontId="131" fillId="0" borderId="0" xfId="0" applyFont="1" applyAlignment="1">
      <alignment wrapText="1"/>
    </xf>
    <xf numFmtId="0" fontId="131" fillId="0" borderId="0" xfId="0" applyFont="1" applyAlignment="1">
      <alignment horizontal="left" wrapText="1"/>
    </xf>
    <xf numFmtId="0" fontId="139" fillId="0" borderId="0" xfId="0" applyFont="1" applyAlignment="1">
      <alignment horizontal="center" vertical="center" wrapText="1"/>
    </xf>
    <xf numFmtId="0" fontId="131" fillId="0" borderId="0" xfId="0" applyFont="1" applyAlignment="1">
      <alignment horizontal="center" wrapText="1"/>
    </xf>
    <xf numFmtId="0" fontId="131" fillId="0" borderId="16" xfId="0" applyFont="1" applyBorder="1" applyAlignment="1">
      <alignment horizontal="center" wrapText="1"/>
    </xf>
    <xf numFmtId="0" fontId="131" fillId="26" borderId="0" xfId="0" applyFont="1" applyFill="1"/>
    <xf numFmtId="0" fontId="131" fillId="0" borderId="0" xfId="0" applyFont="1" applyAlignment="1">
      <alignment horizontal="left" vertical="top" wrapText="1"/>
    </xf>
    <xf numFmtId="0" fontId="131" fillId="0" borderId="16" xfId="0" applyFont="1" applyBorder="1" applyAlignment="1">
      <alignment horizontal="left" wrapText="1"/>
    </xf>
    <xf numFmtId="0" fontId="131" fillId="0" borderId="0" xfId="0" applyFont="1"/>
    <xf numFmtId="0" fontId="133" fillId="0" borderId="0" xfId="0" applyFont="1"/>
    <xf numFmtId="0" fontId="140" fillId="0" borderId="1" xfId="0" applyFont="1" applyBorder="1"/>
    <xf numFmtId="0" fontId="139" fillId="0" borderId="0" xfId="0" applyFont="1" applyAlignment="1">
      <alignment wrapText="1"/>
    </xf>
    <xf numFmtId="0" fontId="132" fillId="0" borderId="0" xfId="0" applyFont="1" applyAlignment="1">
      <alignment wrapText="1" shrinkToFit="1"/>
    </xf>
    <xf numFmtId="0" fontId="137" fillId="0" borderId="0" xfId="0" applyFont="1" applyAlignment="1">
      <alignment wrapText="1"/>
    </xf>
    <xf numFmtId="0" fontId="137" fillId="0" borderId="0" xfId="0" applyFont="1" applyAlignment="1">
      <alignment horizontal="left" wrapText="1"/>
    </xf>
    <xf numFmtId="0" fontId="137" fillId="0" borderId="0" xfId="0" applyFont="1" applyAlignment="1">
      <alignment horizontal="center" vertical="center" wrapText="1"/>
    </xf>
    <xf numFmtId="0" fontId="137" fillId="0" borderId="0" xfId="0" applyFont="1" applyAlignment="1">
      <alignment horizontal="center" wrapText="1"/>
    </xf>
    <xf numFmtId="0" fontId="137" fillId="0" borderId="16" xfId="0" applyFont="1" applyBorder="1" applyAlignment="1">
      <alignment horizontal="center" wrapText="1"/>
    </xf>
    <xf numFmtId="0" fontId="137" fillId="26" borderId="0" xfId="0" applyFont="1" applyFill="1"/>
    <xf numFmtId="0" fontId="137" fillId="0" borderId="0" xfId="0" applyFont="1" applyAlignment="1">
      <alignment horizontal="left" vertical="top" wrapText="1"/>
    </xf>
    <xf numFmtId="0" fontId="137" fillId="0" borderId="16" xfId="0" applyFont="1" applyBorder="1" applyAlignment="1">
      <alignment horizontal="left" wrapText="1"/>
    </xf>
    <xf numFmtId="0" fontId="137" fillId="0" borderId="0" xfId="0" applyFont="1"/>
    <xf numFmtId="0" fontId="141" fillId="0" borderId="0" xfId="13" applyFont="1"/>
    <xf numFmtId="0" fontId="142" fillId="0" borderId="0" xfId="13" applyFont="1"/>
    <xf numFmtId="0" fontId="133" fillId="20" borderId="0" xfId="0" applyFont="1" applyFill="1" applyAlignment="1">
      <alignment wrapText="1"/>
    </xf>
    <xf numFmtId="0" fontId="143" fillId="0" borderId="0" xfId="0" applyFont="1"/>
    <xf numFmtId="0" fontId="132" fillId="0" borderId="0" xfId="0" quotePrefix="1" applyFont="1" applyAlignment="1">
      <alignment wrapText="1"/>
    </xf>
    <xf numFmtId="0" fontId="143" fillId="0" borderId="0" xfId="0" applyFont="1" applyAlignment="1">
      <alignment horizontal="center" wrapText="1"/>
    </xf>
    <xf numFmtId="0" fontId="143" fillId="0" borderId="0" xfId="0" applyFont="1" applyAlignment="1">
      <alignment horizontal="left" vertical="top" wrapText="1"/>
    </xf>
    <xf numFmtId="0" fontId="143" fillId="0" borderId="0" xfId="0" applyFont="1" applyAlignment="1">
      <alignment wrapText="1"/>
    </xf>
    <xf numFmtId="0" fontId="143" fillId="0" borderId="0" xfId="0" applyFont="1" applyAlignment="1">
      <alignment horizontal="left" wrapText="1"/>
    </xf>
    <xf numFmtId="0" fontId="144" fillId="0" borderId="0" xfId="0" applyFont="1"/>
    <xf numFmtId="0" fontId="144" fillId="0" borderId="0" xfId="0" applyFont="1" applyAlignment="1">
      <alignment horizontal="center" vertical="center"/>
    </xf>
    <xf numFmtId="0" fontId="135" fillId="0" borderId="0" xfId="0" applyFont="1" applyAlignment="1">
      <alignment horizontal="left"/>
    </xf>
    <xf numFmtId="0" fontId="135" fillId="0" borderId="0" xfId="0" applyFont="1" applyAlignment="1">
      <alignment horizontal="center" wrapText="1"/>
    </xf>
    <xf numFmtId="0" fontId="135" fillId="0" borderId="0" xfId="0" applyFont="1" applyAlignment="1">
      <alignment horizontal="left" vertical="top" wrapText="1"/>
    </xf>
    <xf numFmtId="0" fontId="132" fillId="19" borderId="7" xfId="0" applyFont="1" applyFill="1" applyBorder="1" applyAlignment="1">
      <alignment wrapText="1"/>
    </xf>
    <xf numFmtId="0" fontId="133" fillId="0" borderId="0" xfId="0" applyFont="1" applyAlignment="1">
      <alignment wrapText="1"/>
    </xf>
    <xf numFmtId="0" fontId="133" fillId="20" borderId="0" xfId="0" applyFont="1" applyFill="1" applyAlignment="1">
      <alignment horizontal="left" vertical="top" wrapText="1"/>
    </xf>
    <xf numFmtId="0" fontId="133" fillId="0" borderId="0" xfId="0" applyFont="1" applyAlignment="1">
      <alignment horizontal="left" vertical="top" wrapText="1"/>
    </xf>
    <xf numFmtId="0" fontId="132" fillId="0" borderId="0" xfId="0" applyFont="1" applyAlignment="1">
      <alignment horizontal="left" vertical="center" wrapText="1"/>
    </xf>
    <xf numFmtId="0" fontId="130" fillId="0" borderId="7" xfId="0" applyFont="1" applyBorder="1" applyAlignment="1">
      <alignment wrapText="1"/>
    </xf>
    <xf numFmtId="0" fontId="131" fillId="0" borderId="0" xfId="0" quotePrefix="1" applyFont="1" applyAlignment="1">
      <alignment horizontal="left" wrapText="1"/>
    </xf>
    <xf numFmtId="0" fontId="131" fillId="0" borderId="0" xfId="0" applyFont="1" applyAlignment="1">
      <alignment horizontal="center" vertical="center" wrapText="1"/>
    </xf>
    <xf numFmtId="0" fontId="131" fillId="19" borderId="7" xfId="0" applyFont="1" applyFill="1" applyBorder="1" applyAlignment="1">
      <alignment wrapText="1"/>
    </xf>
    <xf numFmtId="0" fontId="132" fillId="0" borderId="0" xfId="0" applyFont="1" applyAlignment="1">
      <alignment vertical="top" wrapText="1"/>
    </xf>
    <xf numFmtId="0" fontId="132" fillId="20" borderId="0" xfId="0" applyFont="1" applyFill="1" applyAlignment="1">
      <alignment wrapText="1"/>
    </xf>
    <xf numFmtId="0" fontId="132" fillId="20" borderId="0" xfId="0" applyFont="1" applyFill="1" applyAlignment="1">
      <alignment horizontal="left" vertical="top" wrapText="1"/>
    </xf>
    <xf numFmtId="0" fontId="132" fillId="14" borderId="0" xfId="0" applyFont="1" applyFill="1" applyAlignment="1">
      <alignment wrapText="1"/>
    </xf>
    <xf numFmtId="0" fontId="132" fillId="14" borderId="0" xfId="0" applyFont="1" applyFill="1" applyAlignment="1">
      <alignment horizontal="left"/>
    </xf>
    <xf numFmtId="0" fontId="86" fillId="21" borderId="16" xfId="0" applyFont="1" applyFill="1" applyBorder="1" applyAlignment="1">
      <alignment horizontal="center" vertical="center" wrapText="1"/>
    </xf>
    <xf numFmtId="0" fontId="132" fillId="61" borderId="0" xfId="0" applyFont="1" applyFill="1" applyAlignment="1">
      <alignment wrapText="1"/>
    </xf>
    <xf numFmtId="0" fontId="132" fillId="61" borderId="0" xfId="0" applyFont="1" applyFill="1" applyAlignment="1">
      <alignment horizontal="left"/>
    </xf>
    <xf numFmtId="0" fontId="132" fillId="61" borderId="0" xfId="0" applyFont="1" applyFill="1" applyAlignment="1">
      <alignment horizontal="left" wrapText="1"/>
    </xf>
    <xf numFmtId="0" fontId="132" fillId="61" borderId="0" xfId="0" applyFont="1" applyFill="1" applyAlignment="1">
      <alignment horizontal="center" vertical="center" wrapText="1"/>
    </xf>
    <xf numFmtId="0" fontId="132" fillId="61" borderId="0" xfId="0" applyFont="1" applyFill="1" applyAlignment="1">
      <alignment horizontal="center" wrapText="1"/>
    </xf>
    <xf numFmtId="0" fontId="132" fillId="61" borderId="16" xfId="0" applyFont="1" applyFill="1" applyBorder="1" applyAlignment="1">
      <alignment horizontal="center" wrapText="1"/>
    </xf>
    <xf numFmtId="0" fontId="132" fillId="61" borderId="0" xfId="0" applyFont="1" applyFill="1"/>
    <xf numFmtId="0" fontId="132" fillId="61" borderId="0" xfId="0" applyFont="1" applyFill="1" applyAlignment="1">
      <alignment horizontal="left" vertical="top" wrapText="1"/>
    </xf>
    <xf numFmtId="0" fontId="132" fillId="61" borderId="16" xfId="0" applyFont="1" applyFill="1" applyBorder="1" applyAlignment="1">
      <alignment horizontal="left" wrapText="1"/>
    </xf>
    <xf numFmtId="0" fontId="145" fillId="0" borderId="0" xfId="13"/>
    <xf numFmtId="0" fontId="65" fillId="26" borderId="0" xfId="0" applyFont="1" applyFill="1"/>
    <xf numFmtId="0" fontId="147" fillId="0" borderId="1" xfId="0" applyFont="1" applyBorder="1"/>
    <xf numFmtId="0" fontId="146" fillId="0" borderId="0" xfId="0" applyFont="1" applyAlignment="1">
      <alignment vertical="center"/>
    </xf>
    <xf numFmtId="0" fontId="7" fillId="0" borderId="0" xfId="0" applyFont="1"/>
    <xf numFmtId="0" fontId="61" fillId="26" borderId="0" xfId="0" applyFont="1" applyFill="1"/>
    <xf numFmtId="0" fontId="60" fillId="26" borderId="0" xfId="0" applyFont="1" applyFill="1"/>
    <xf numFmtId="0" fontId="63" fillId="26" borderId="0" xfId="0" applyFont="1" applyFill="1"/>
    <xf numFmtId="0" fontId="96" fillId="26" borderId="0" xfId="0" applyFont="1" applyFill="1"/>
    <xf numFmtId="0" fontId="97" fillId="26" borderId="0" xfId="0" applyFont="1" applyFill="1"/>
    <xf numFmtId="0" fontId="148" fillId="0" borderId="0" xfId="0" applyFont="1" applyAlignment="1">
      <alignment horizontal="left"/>
    </xf>
    <xf numFmtId="0" fontId="85" fillId="24" borderId="0" xfId="0" applyFont="1" applyFill="1"/>
    <xf numFmtId="0" fontId="149" fillId="24" borderId="0" xfId="0" applyFont="1" applyFill="1"/>
    <xf numFmtId="49" fontId="87" fillId="51" borderId="0" xfId="0" applyNumberFormat="1" applyFont="1" applyFill="1" applyAlignment="1">
      <alignment horizontal="left"/>
    </xf>
    <xf numFmtId="49" fontId="63" fillId="59" borderId="0" xfId="0" applyNumberFormat="1" applyFont="1" applyFill="1" applyAlignment="1">
      <alignment horizontal="left"/>
    </xf>
    <xf numFmtId="49" fontId="11" fillId="59" borderId="0" xfId="0" applyNumberFormat="1" applyFont="1" applyFill="1"/>
    <xf numFmtId="49" fontId="93" fillId="0" borderId="0" xfId="0" applyNumberFormat="1" applyFont="1" applyAlignment="1">
      <alignment wrapText="1"/>
    </xf>
    <xf numFmtId="49" fontId="59" fillId="26" borderId="0" xfId="0" applyNumberFormat="1" applyFont="1" applyFill="1"/>
    <xf numFmtId="49" fontId="87" fillId="0" borderId="0" xfId="0" applyNumberFormat="1" applyFont="1" applyAlignment="1">
      <alignment horizontal="left"/>
    </xf>
    <xf numFmtId="49" fontId="90" fillId="0" borderId="0" xfId="0" applyNumberFormat="1" applyFont="1" applyAlignment="1">
      <alignment horizontal="left"/>
    </xf>
    <xf numFmtId="49" fontId="59" fillId="0" borderId="0" xfId="0" applyNumberFormat="1" applyFont="1" applyAlignment="1">
      <alignment horizontal="left"/>
    </xf>
    <xf numFmtId="49" fontId="90" fillId="59" borderId="0" xfId="0" applyNumberFormat="1" applyFont="1" applyFill="1" applyAlignment="1">
      <alignment horizontal="left"/>
    </xf>
    <xf numFmtId="49" fontId="69" fillId="0" borderId="0" xfId="0" applyNumberFormat="1" applyFont="1" applyAlignment="1">
      <alignment horizontal="left"/>
    </xf>
    <xf numFmtId="49" fontId="65" fillId="0" borderId="0" xfId="0" applyNumberFormat="1" applyFont="1" applyAlignment="1">
      <alignment vertical="top" wrapText="1"/>
    </xf>
    <xf numFmtId="49" fontId="93" fillId="0" borderId="0" xfId="0" applyNumberFormat="1" applyFont="1" applyAlignment="1">
      <alignment horizontal="left" wrapText="1"/>
    </xf>
    <xf numFmtId="0" fontId="149" fillId="0" borderId="0" xfId="0" applyFont="1"/>
    <xf numFmtId="0" fontId="41" fillId="34" borderId="0" xfId="0" applyFont="1" applyFill="1" applyAlignment="1">
      <alignment wrapText="1"/>
    </xf>
    <xf numFmtId="0" fontId="64" fillId="23" borderId="0" xfId="0" applyFont="1" applyFill="1" applyAlignment="1">
      <alignment wrapText="1"/>
    </xf>
    <xf numFmtId="0" fontId="64" fillId="24" borderId="0" xfId="0" applyFont="1" applyFill="1" applyAlignment="1">
      <alignment wrapText="1"/>
    </xf>
    <xf numFmtId="0" fontId="112" fillId="23" borderId="0" xfId="0" applyFont="1" applyFill="1" applyAlignment="1">
      <alignment wrapText="1"/>
    </xf>
    <xf numFmtId="0" fontId="150" fillId="0" borderId="16" xfId="0" applyFont="1" applyBorder="1" applyAlignment="1">
      <alignment horizontal="center" wrapText="1"/>
    </xf>
    <xf numFmtId="0" fontId="117" fillId="0" borderId="0" xfId="0" applyFont="1" applyAlignment="1">
      <alignment horizontal="left"/>
    </xf>
    <xf numFmtId="0" fontId="90" fillId="27" borderId="0" xfId="0" applyFont="1" applyFill="1" applyAlignment="1">
      <alignment horizontal="left"/>
    </xf>
    <xf numFmtId="0" fontId="59" fillId="0" borderId="0" xfId="0" applyFont="1" applyAlignment="1">
      <alignment horizontal="right" wrapText="1"/>
    </xf>
    <xf numFmtId="0" fontId="59" fillId="0" borderId="0" xfId="0" applyFont="1" applyAlignment="1">
      <alignment horizontal="right" vertical="center" wrapText="1"/>
    </xf>
    <xf numFmtId="0" fontId="118" fillId="0" borderId="0" xfId="0" applyFont="1" applyAlignment="1">
      <alignment wrapText="1"/>
    </xf>
    <xf numFmtId="0" fontId="62" fillId="20" borderId="16" xfId="0" applyFont="1" applyFill="1" applyBorder="1" applyAlignment="1">
      <alignment horizontal="center" wrapText="1"/>
    </xf>
    <xf numFmtId="49" fontId="59" fillId="0" borderId="0" xfId="0" applyNumberFormat="1" applyFont="1"/>
    <xf numFmtId="49" fontId="65" fillId="0" borderId="0" xfId="0" applyNumberFormat="1" applyFont="1" applyAlignment="1">
      <alignment horizontal="center" wrapText="1"/>
    </xf>
    <xf numFmtId="0" fontId="152" fillId="0" borderId="16" xfId="0" applyFont="1" applyBorder="1" applyAlignment="1">
      <alignment horizontal="center" wrapText="1"/>
    </xf>
    <xf numFmtId="0" fontId="46" fillId="0" borderId="0" xfId="0" applyFont="1" applyAlignment="1">
      <alignment wrapText="1"/>
    </xf>
    <xf numFmtId="0" fontId="11" fillId="46" borderId="0" xfId="0" applyFont="1" applyFill="1" applyAlignment="1">
      <alignment wrapText="1"/>
    </xf>
    <xf numFmtId="0" fontId="11" fillId="51" borderId="7" xfId="0" applyFont="1" applyFill="1" applyBorder="1"/>
    <xf numFmtId="0" fontId="115" fillId="51" borderId="7" xfId="0" applyFont="1" applyFill="1" applyBorder="1"/>
    <xf numFmtId="0" fontId="11" fillId="51" borderId="0" xfId="0" applyFont="1" applyFill="1"/>
    <xf numFmtId="0" fontId="115" fillId="51" borderId="0" xfId="0" applyFont="1" applyFill="1"/>
    <xf numFmtId="49" fontId="59" fillId="0" borderId="0" xfId="0" quotePrefix="1" applyNumberFormat="1" applyFont="1" applyAlignment="1">
      <alignment wrapText="1"/>
    </xf>
    <xf numFmtId="0" fontId="65" fillId="0" borderId="0" xfId="6" applyFont="1" applyAlignment="1">
      <alignment horizontal="left" vertical="center" wrapText="1"/>
    </xf>
    <xf numFmtId="0" fontId="106" fillId="43" borderId="0" xfId="0" applyFont="1" applyFill="1"/>
    <xf numFmtId="0" fontId="99"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vertical="center" wrapText="1"/>
    </xf>
    <xf numFmtId="0" fontId="6" fillId="0" borderId="0" xfId="0" applyFont="1" applyAlignment="1">
      <alignment horizontal="center" wrapText="1"/>
    </xf>
    <xf numFmtId="0" fontId="6" fillId="0" borderId="16" xfId="0" applyFont="1" applyBorder="1" applyAlignment="1">
      <alignment horizontal="center" wrapText="1"/>
    </xf>
    <xf numFmtId="0" fontId="6" fillId="0" borderId="0" xfId="0" applyFont="1" applyAlignment="1">
      <alignment horizontal="left" vertical="top" wrapText="1"/>
    </xf>
    <xf numFmtId="0" fontId="6" fillId="0" borderId="16" xfId="0" applyFont="1" applyBorder="1" applyAlignment="1">
      <alignment horizontal="left" wrapText="1"/>
    </xf>
    <xf numFmtId="0" fontId="6" fillId="0" borderId="7" xfId="0" applyFont="1" applyBorder="1" applyAlignment="1">
      <alignment wrapText="1"/>
    </xf>
    <xf numFmtId="0" fontId="6" fillId="0" borderId="0" xfId="0" quotePrefix="1" applyFont="1" applyAlignment="1">
      <alignment horizontal="left" wrapText="1"/>
    </xf>
    <xf numFmtId="0" fontId="6" fillId="20" borderId="0" xfId="0" applyFont="1" applyFill="1" applyAlignment="1">
      <alignment wrapText="1"/>
    </xf>
    <xf numFmtId="0" fontId="6" fillId="0" borderId="0" xfId="0" applyFont="1"/>
    <xf numFmtId="49" fontId="6" fillId="0" borderId="0" xfId="0" applyNumberFormat="1" applyFont="1" applyAlignment="1">
      <alignment horizontal="left" wrapText="1"/>
    </xf>
    <xf numFmtId="0" fontId="6" fillId="0" borderId="0" xfId="0" applyFont="1" applyAlignment="1">
      <alignment wrapText="1" shrinkToFit="1"/>
    </xf>
    <xf numFmtId="0" fontId="6" fillId="0" borderId="0" xfId="0" applyFont="1" applyAlignment="1">
      <alignment vertical="top" wrapText="1"/>
    </xf>
    <xf numFmtId="0" fontId="6" fillId="62" borderId="0" xfId="0" applyFont="1" applyFill="1" applyAlignment="1">
      <alignment wrapText="1"/>
    </xf>
    <xf numFmtId="0" fontId="6" fillId="0" borderId="16" xfId="0" applyFont="1" applyBorder="1" applyAlignment="1">
      <alignment wrapText="1"/>
    </xf>
    <xf numFmtId="0" fontId="6" fillId="26" borderId="0" xfId="0" applyFont="1" applyFill="1"/>
    <xf numFmtId="0" fontId="6" fillId="0" borderId="54" xfId="0" applyFont="1" applyBorder="1" applyAlignment="1">
      <alignment horizontal="center" wrapText="1"/>
    </xf>
    <xf numFmtId="49" fontId="6" fillId="59" borderId="0" xfId="0" applyNumberFormat="1" applyFont="1" applyFill="1" applyAlignment="1">
      <alignment wrapText="1"/>
    </xf>
    <xf numFmtId="49" fontId="6" fillId="0" borderId="0" xfId="0" applyNumberFormat="1" applyFont="1" applyAlignment="1">
      <alignment wrapText="1"/>
    </xf>
    <xf numFmtId="49" fontId="6" fillId="0" borderId="0" xfId="0" applyNumberFormat="1" applyFont="1" applyAlignment="1">
      <alignment horizontal="center" vertical="center" wrapText="1"/>
    </xf>
    <xf numFmtId="49" fontId="6" fillId="0" borderId="0" xfId="0" applyNumberFormat="1" applyFont="1" applyAlignment="1">
      <alignment horizontal="center" wrapText="1"/>
    </xf>
    <xf numFmtId="49" fontId="6" fillId="0" borderId="16" xfId="0" applyNumberFormat="1" applyFont="1" applyBorder="1" applyAlignment="1">
      <alignment horizontal="center" wrapText="1"/>
    </xf>
    <xf numFmtId="49" fontId="6" fillId="0" borderId="0" xfId="0" applyNumberFormat="1" applyFont="1" applyAlignment="1">
      <alignment horizontal="left" vertical="top" wrapText="1"/>
    </xf>
    <xf numFmtId="49" fontId="6" fillId="0" borderId="16" xfId="0" applyNumberFormat="1" applyFont="1" applyBorder="1" applyAlignment="1">
      <alignment horizontal="left" wrapText="1"/>
    </xf>
    <xf numFmtId="49" fontId="6" fillId="0" borderId="0" xfId="0" applyNumberFormat="1" applyFont="1" applyAlignment="1">
      <alignment horizontal="left"/>
    </xf>
    <xf numFmtId="49" fontId="6" fillId="59" borderId="0" xfId="0" applyNumberFormat="1" applyFont="1" applyFill="1" applyAlignment="1">
      <alignment horizontal="left" wrapText="1"/>
    </xf>
    <xf numFmtId="49" fontId="6" fillId="59" borderId="0" xfId="0" applyNumberFormat="1" applyFont="1" applyFill="1" applyAlignment="1">
      <alignment horizontal="left"/>
    </xf>
    <xf numFmtId="0" fontId="6" fillId="60" borderId="0" xfId="0" applyFont="1" applyFill="1" applyAlignment="1">
      <alignment wrapText="1"/>
    </xf>
    <xf numFmtId="0" fontId="6" fillId="60" borderId="0" xfId="0" applyFont="1" applyFill="1" applyAlignment="1">
      <alignment horizontal="left" wrapText="1"/>
    </xf>
    <xf numFmtId="0" fontId="6" fillId="60" borderId="0" xfId="0" applyFont="1" applyFill="1" applyAlignment="1">
      <alignment horizontal="left"/>
    </xf>
    <xf numFmtId="0" fontId="6" fillId="26" borderId="16" xfId="0" applyFont="1" applyFill="1" applyBorder="1" applyAlignment="1">
      <alignment horizontal="center" wrapText="1"/>
    </xf>
    <xf numFmtId="0" fontId="149" fillId="51" borderId="0" xfId="0" applyFont="1" applyFill="1"/>
    <xf numFmtId="0" fontId="5" fillId="0" borderId="0" xfId="0" applyFont="1" applyAlignment="1">
      <alignment wrapText="1"/>
    </xf>
    <xf numFmtId="0" fontId="5" fillId="0" borderId="16" xfId="0" applyFont="1" applyBorder="1" applyAlignment="1">
      <alignment horizontal="center" wrapText="1"/>
    </xf>
    <xf numFmtId="0" fontId="87" fillId="20" borderId="0" xfId="0" applyFont="1" applyFill="1" applyAlignment="1">
      <alignment horizontal="left"/>
    </xf>
    <xf numFmtId="49" fontId="90" fillId="20" borderId="0" xfId="0" applyNumberFormat="1" applyFont="1" applyFill="1" applyAlignment="1">
      <alignment horizontal="left"/>
    </xf>
    <xf numFmtId="49" fontId="4" fillId="0" borderId="0" xfId="0" applyNumberFormat="1" applyFont="1" applyAlignment="1">
      <alignment wrapText="1"/>
    </xf>
    <xf numFmtId="49" fontId="4" fillId="0" borderId="0" xfId="0" applyNumberFormat="1" applyFont="1" applyAlignment="1">
      <alignment horizontal="left" wrapText="1"/>
    </xf>
    <xf numFmtId="49" fontId="4" fillId="0" borderId="0" xfId="0" applyNumberFormat="1" applyFont="1" applyAlignment="1">
      <alignment horizontal="center" vertical="center" wrapText="1"/>
    </xf>
    <xf numFmtId="49" fontId="4" fillId="0" borderId="0" xfId="0" applyNumberFormat="1" applyFont="1" applyAlignment="1">
      <alignment horizontal="center" wrapText="1"/>
    </xf>
    <xf numFmtId="49" fontId="4" fillId="0" borderId="16" xfId="0" applyNumberFormat="1" applyFont="1" applyBorder="1" applyAlignment="1">
      <alignment horizontal="center" wrapText="1"/>
    </xf>
    <xf numFmtId="49" fontId="4" fillId="0" borderId="0" xfId="0" applyNumberFormat="1" applyFont="1" applyAlignment="1">
      <alignment horizontal="left" vertical="top" wrapText="1"/>
    </xf>
    <xf numFmtId="49" fontId="4" fillId="0" borderId="16" xfId="0" applyNumberFormat="1" applyFont="1" applyBorder="1" applyAlignment="1">
      <alignment horizontal="left" wrapText="1"/>
    </xf>
    <xf numFmtId="49" fontId="4" fillId="59" borderId="0" xfId="0" applyNumberFormat="1" applyFont="1" applyFill="1" applyAlignment="1">
      <alignment wrapText="1"/>
    </xf>
    <xf numFmtId="49" fontId="4" fillId="59" borderId="0" xfId="0" applyNumberFormat="1" applyFont="1" applyFill="1" applyAlignment="1">
      <alignment horizontal="left" wrapText="1"/>
    </xf>
    <xf numFmtId="0" fontId="65" fillId="63" borderId="0" xfId="0" applyFont="1" applyFill="1" applyAlignment="1">
      <alignment horizontal="left"/>
    </xf>
    <xf numFmtId="0" fontId="65" fillId="0" borderId="7" xfId="0" applyFont="1" applyBorder="1" applyAlignment="1">
      <alignment wrapText="1"/>
    </xf>
    <xf numFmtId="49" fontId="90" fillId="63" borderId="0" xfId="0" applyNumberFormat="1" applyFont="1" applyFill="1" applyAlignment="1">
      <alignment horizontal="left"/>
    </xf>
    <xf numFmtId="0" fontId="65" fillId="0" borderId="0" xfId="0" applyFont="1" applyAlignment="1">
      <alignment horizontal="left" vertical="top"/>
    </xf>
    <xf numFmtId="49" fontId="4" fillId="63" borderId="0" xfId="0" applyNumberFormat="1" applyFont="1" applyFill="1" applyAlignment="1">
      <alignment wrapText="1"/>
    </xf>
    <xf numFmtId="49" fontId="4" fillId="63" borderId="0" xfId="0" applyNumberFormat="1" applyFont="1" applyFill="1" applyAlignment="1">
      <alignment horizontal="left" wrapText="1"/>
    </xf>
    <xf numFmtId="0" fontId="98" fillId="63" borderId="0" xfId="0" applyFont="1" applyFill="1" applyAlignment="1">
      <alignment horizontal="left"/>
    </xf>
    <xf numFmtId="0" fontId="65" fillId="63" borderId="0" xfId="0" applyFont="1" applyFill="1" applyAlignment="1">
      <alignment wrapText="1"/>
    </xf>
    <xf numFmtId="0" fontId="65" fillId="63" borderId="0" xfId="0" applyFont="1" applyFill="1" applyAlignment="1">
      <alignment horizontal="left" wrapText="1"/>
    </xf>
    <xf numFmtId="0" fontId="65" fillId="60" borderId="0" xfId="0" applyFont="1" applyFill="1" applyAlignment="1">
      <alignment vertical="top" wrapText="1"/>
    </xf>
    <xf numFmtId="49" fontId="109" fillId="63" borderId="0" xfId="0" applyNumberFormat="1" applyFont="1" applyFill="1" applyAlignment="1">
      <alignment wrapText="1"/>
    </xf>
    <xf numFmtId="49" fontId="6" fillId="63" borderId="0" xfId="0" applyNumberFormat="1" applyFont="1" applyFill="1" applyAlignment="1">
      <alignment horizontal="left" wrapText="1"/>
    </xf>
    <xf numFmtId="0" fontId="65" fillId="20" borderId="0" xfId="0" applyFont="1" applyFill="1" applyAlignment="1">
      <alignment horizontal="left"/>
    </xf>
    <xf numFmtId="0" fontId="98" fillId="20" borderId="0" xfId="0" applyFont="1" applyFill="1" applyAlignment="1">
      <alignment horizontal="left"/>
    </xf>
    <xf numFmtId="49" fontId="69" fillId="20" borderId="0" xfId="0" applyNumberFormat="1" applyFont="1" applyFill="1" applyAlignment="1">
      <alignment horizontal="left"/>
    </xf>
    <xf numFmtId="0" fontId="4" fillId="0" borderId="0" xfId="0" applyFont="1" applyAlignment="1">
      <alignment wrapText="1"/>
    </xf>
    <xf numFmtId="49" fontId="90" fillId="64" borderId="0" xfId="0" applyNumberFormat="1" applyFont="1" applyFill="1" applyAlignment="1">
      <alignment horizontal="left"/>
    </xf>
    <xf numFmtId="0" fontId="65" fillId="64" borderId="0" xfId="0" applyFont="1" applyFill="1" applyAlignment="1">
      <alignment horizontal="left"/>
    </xf>
    <xf numFmtId="49" fontId="3" fillId="0" borderId="0" xfId="0" applyNumberFormat="1" applyFont="1" applyAlignment="1">
      <alignment wrapText="1"/>
    </xf>
    <xf numFmtId="0" fontId="3" fillId="0" borderId="0" xfId="0" applyFont="1" applyAlignment="1">
      <alignment wrapText="1"/>
    </xf>
    <xf numFmtId="0" fontId="3" fillId="0" borderId="0" xfId="0" applyFont="1" applyAlignment="1">
      <alignment horizontal="left" wrapText="1"/>
    </xf>
    <xf numFmtId="49" fontId="94" fillId="0" borderId="0" xfId="13" applyNumberFormat="1" applyFont="1" applyAlignment="1">
      <alignment horizontal="left" wrapText="1"/>
    </xf>
    <xf numFmtId="0" fontId="90" fillId="64" borderId="0" xfId="0" applyFont="1" applyFill="1" applyAlignment="1">
      <alignment horizontal="left"/>
    </xf>
    <xf numFmtId="0" fontId="153" fillId="0" borderId="0" xfId="0" applyFont="1" applyAlignment="1">
      <alignment horizontal="left"/>
    </xf>
    <xf numFmtId="0" fontId="3" fillId="0" borderId="0" xfId="0" applyFont="1" applyAlignment="1">
      <alignment vertical="top" wrapText="1"/>
    </xf>
    <xf numFmtId="0" fontId="155" fillId="0" borderId="0" xfId="0" applyFont="1" applyAlignment="1">
      <alignment horizontal="left" wrapText="1"/>
    </xf>
    <xf numFmtId="0" fontId="2" fillId="0" borderId="0" xfId="0" applyFont="1" applyAlignment="1">
      <alignment wrapText="1"/>
    </xf>
    <xf numFmtId="0" fontId="0" fillId="5" borderId="1" xfId="0" applyFill="1" applyBorder="1"/>
    <xf numFmtId="0" fontId="67" fillId="15" borderId="8" xfId="0" applyFont="1" applyFill="1" applyBorder="1" applyAlignment="1">
      <alignment horizontal="left"/>
    </xf>
    <xf numFmtId="0" fontId="67" fillId="15" borderId="9" xfId="0" applyFont="1" applyFill="1" applyBorder="1" applyAlignment="1">
      <alignment horizontal="left"/>
    </xf>
    <xf numFmtId="49" fontId="71" fillId="0" borderId="23" xfId="0" applyNumberFormat="1" applyFont="1" applyBorder="1" applyAlignment="1">
      <alignment horizontal="center" vertical="center" wrapText="1"/>
    </xf>
    <xf numFmtId="49" fontId="72" fillId="0" borderId="17" xfId="0" applyNumberFormat="1" applyFont="1" applyBorder="1" applyAlignment="1">
      <alignment horizontal="center"/>
    </xf>
    <xf numFmtId="49" fontId="72" fillId="0" borderId="18" xfId="0" applyNumberFormat="1" applyFont="1" applyBorder="1" applyAlignment="1">
      <alignment horizontal="center"/>
    </xf>
    <xf numFmtId="49" fontId="72" fillId="0" borderId="19" xfId="0" applyNumberFormat="1" applyFont="1" applyBorder="1" applyAlignment="1">
      <alignment horizontal="center"/>
    </xf>
    <xf numFmtId="49" fontId="81" fillId="0" borderId="20" xfId="0" applyNumberFormat="1" applyFont="1" applyBorder="1" applyAlignment="1">
      <alignment horizontal="center" vertical="center" wrapText="1"/>
    </xf>
    <xf numFmtId="49" fontId="81" fillId="0" borderId="21" xfId="0" applyNumberFormat="1" applyFont="1" applyBorder="1" applyAlignment="1">
      <alignment horizontal="center" vertical="center" wrapText="1"/>
    </xf>
    <xf numFmtId="49" fontId="81" fillId="0" borderId="22" xfId="0" applyNumberFormat="1" applyFont="1" applyBorder="1" applyAlignment="1">
      <alignment horizontal="center" vertical="center" wrapText="1"/>
    </xf>
    <xf numFmtId="49" fontId="71" fillId="0" borderId="23" xfId="0" applyNumberFormat="1" applyFont="1" applyBorder="1" applyAlignment="1">
      <alignment horizontal="center" vertical="center"/>
    </xf>
    <xf numFmtId="49" fontId="71" fillId="0" borderId="23" xfId="0" applyNumberFormat="1" applyFont="1" applyBorder="1" applyAlignment="1">
      <alignment horizontal="left" vertical="center"/>
    </xf>
    <xf numFmtId="49" fontId="75" fillId="0" borderId="0" xfId="0" applyNumberFormat="1" applyFont="1" applyAlignment="1">
      <alignment horizontal="left" vertical="top"/>
    </xf>
    <xf numFmtId="49" fontId="71" fillId="0" borderId="0" xfId="0" applyNumberFormat="1" applyFont="1" applyAlignment="1">
      <alignment horizontal="left" vertical="top"/>
    </xf>
    <xf numFmtId="0" fontId="46" fillId="13" borderId="0" xfId="0" applyFont="1" applyFill="1" applyAlignment="1">
      <alignment horizontal="center" vertical="center" wrapText="1"/>
    </xf>
    <xf numFmtId="0" fontId="39" fillId="0" borderId="0" xfId="0" applyFont="1" applyAlignment="1">
      <alignment horizontal="center" wrapText="1"/>
    </xf>
    <xf numFmtId="0" fontId="64" fillId="21" borderId="0" xfId="0" applyFont="1" applyFill="1" applyAlignment="1">
      <alignment horizontal="center" wrapText="1"/>
    </xf>
    <xf numFmtId="0" fontId="64" fillId="23" borderId="0" xfId="0" applyFont="1" applyFill="1" applyAlignment="1">
      <alignment horizontal="center" wrapText="1"/>
    </xf>
    <xf numFmtId="0" fontId="64" fillId="23" borderId="0" xfId="0" applyFont="1" applyFill="1" applyAlignment="1">
      <alignment horizontal="center" vertical="center" wrapText="1"/>
    </xf>
    <xf numFmtId="0" fontId="46" fillId="29" borderId="0" xfId="0" applyFont="1" applyFill="1" applyAlignment="1">
      <alignment wrapText="1"/>
    </xf>
    <xf numFmtId="0" fontId="41" fillId="33" borderId="0" xfId="0" applyFont="1" applyFill="1" applyAlignment="1">
      <alignment wrapText="1"/>
    </xf>
    <xf numFmtId="0" fontId="41" fillId="35" borderId="0" xfId="0" applyFont="1" applyFill="1" applyAlignment="1">
      <alignment wrapText="1"/>
    </xf>
    <xf numFmtId="0" fontId="46" fillId="0" borderId="0" xfId="0" applyFont="1" applyAlignment="1">
      <alignment horizontal="center" vertical="center" wrapText="1"/>
    </xf>
    <xf numFmtId="0" fontId="40" fillId="28" borderId="0" xfId="0" applyFont="1" applyFill="1" applyAlignment="1">
      <alignment horizontal="center" vertical="center"/>
    </xf>
    <xf numFmtId="0" fontId="39" fillId="0" borderId="0" xfId="0" applyFont="1" applyAlignment="1">
      <alignment wrapText="1"/>
    </xf>
    <xf numFmtId="0" fontId="66" fillId="53" borderId="40" xfId="0" applyFont="1" applyFill="1" applyBorder="1" applyAlignment="1">
      <alignment horizontal="center" vertical="center"/>
    </xf>
    <xf numFmtId="0" fontId="66" fillId="53" borderId="29" xfId="0" applyFont="1" applyFill="1" applyBorder="1" applyAlignment="1">
      <alignment horizontal="center" vertical="center"/>
    </xf>
    <xf numFmtId="0" fontId="40" fillId="32" borderId="41" xfId="0" applyFont="1" applyFill="1" applyBorder="1" applyAlignment="1">
      <alignment horizontal="center" vertical="center"/>
    </xf>
    <xf numFmtId="0" fontId="40" fillId="32" borderId="34" xfId="0" applyFont="1" applyFill="1" applyBorder="1" applyAlignment="1">
      <alignment horizontal="center" vertical="center"/>
    </xf>
    <xf numFmtId="0" fontId="40" fillId="31" borderId="0" xfId="0" applyFont="1" applyFill="1" applyAlignment="1">
      <alignment horizontal="center" vertical="center"/>
    </xf>
    <xf numFmtId="0" fontId="40" fillId="30" borderId="0" xfId="0" applyFont="1" applyFill="1" applyAlignment="1">
      <alignment horizontal="center" vertical="center"/>
    </xf>
    <xf numFmtId="0" fontId="11" fillId="0" borderId="0" xfId="0" applyFont="1" applyAlignment="1">
      <alignment horizontal="left" vertical="top" wrapText="1"/>
    </xf>
    <xf numFmtId="0" fontId="11" fillId="0" borderId="0" xfId="0" applyFont="1" applyAlignment="1">
      <alignment horizontal="left" vertical="center" wrapText="1"/>
    </xf>
    <xf numFmtId="0" fontId="90" fillId="0" borderId="0" xfId="0" applyFont="1" applyFill="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applyAlignment="1">
      <alignment vertical="top" wrapText="1"/>
    </xf>
    <xf numFmtId="0" fontId="11" fillId="0" borderId="0" xfId="0" applyFont="1" applyAlignment="1">
      <alignment horizontal="left"/>
    </xf>
    <xf numFmtId="0" fontId="6" fillId="0" borderId="0" xfId="0" applyFont="1" applyBorder="1" applyAlignment="1">
      <alignment horizontal="left" wrapText="1"/>
    </xf>
    <xf numFmtId="0" fontId="6" fillId="0" borderId="0" xfId="0" applyFont="1" applyBorder="1" applyAlignment="1">
      <alignment horizontal="center" wrapText="1"/>
    </xf>
    <xf numFmtId="0" fontId="59" fillId="0" borderId="0" xfId="0" applyFont="1" applyFill="1" applyAlignment="1">
      <alignment horizontal="left"/>
    </xf>
    <xf numFmtId="0" fontId="156" fillId="0" borderId="0" xfId="0" applyFo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54">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rgb="FFFFE1FF"/>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CE4D6"/>
        </patternFill>
      </fill>
    </dxf>
    <dxf>
      <fill>
        <patternFill>
          <bgColor rgb="FFFFF2CC"/>
        </patternFill>
      </fill>
    </dxf>
    <dxf>
      <fill>
        <patternFill>
          <bgColor rgb="FFE2EFDA"/>
        </patternFill>
      </fill>
    </dxf>
    <dxf>
      <fill>
        <patternFill>
          <bgColor rgb="FFF58383"/>
        </patternFill>
      </fill>
    </dxf>
    <dxf>
      <fill>
        <patternFill>
          <bgColor rgb="FFA5A5A5"/>
        </patternFill>
      </fill>
    </dxf>
    <dxf>
      <fill>
        <patternFill>
          <bgColor rgb="FFFFE1FF"/>
        </patternFill>
      </fill>
    </dxf>
    <dxf>
      <fill>
        <patternFill>
          <bgColor rgb="FFFCE4D6"/>
        </patternFill>
      </fill>
    </dxf>
    <dxf>
      <fill>
        <patternFill>
          <bgColor rgb="FFFFF2CC"/>
        </patternFill>
      </fill>
    </dxf>
    <dxf>
      <fill>
        <patternFill>
          <bgColor rgb="FFE2EFDA"/>
        </patternFill>
      </fill>
    </dxf>
    <dxf>
      <fill>
        <patternFill>
          <bgColor rgb="FFF58383"/>
        </patternFill>
      </fill>
    </dxf>
    <dxf>
      <fill>
        <patternFill>
          <bgColor rgb="FFFFE1FF"/>
        </patternFill>
      </fill>
    </dxf>
    <dxf>
      <fill>
        <patternFill>
          <bgColor rgb="FFFCE4D6"/>
        </patternFill>
      </fill>
    </dxf>
    <dxf>
      <fill>
        <patternFill>
          <bgColor rgb="FFFFF2CC"/>
        </patternFill>
      </fill>
    </dxf>
    <dxf>
      <fill>
        <patternFill>
          <bgColor rgb="FFE2EFDA"/>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C21" totalsRowCount="1" headerRowDxfId="4653" dataDxfId="4652">
  <autoFilter ref="A8:AC20" xr:uid="{EF99425A-BF7C-494D-843B-A436A28F1D50}"/>
  <tableColumns count="29">
    <tableColumn id="26" xr3:uid="{F6E0102F-6A62-4676-8743-12C78DFD5AAE}" name="ID" dataDxfId="4651" totalsRowDxfId="4650"/>
    <tableColumn id="34" xr3:uid="{C5C184C6-181D-45CF-A63D-7AEDCADFA43B}" name="Donnée (Niveau 1)" dataDxfId="4649" totalsRowDxfId="4648"/>
    <tableColumn id="1" xr3:uid="{48BA0677-2A51-4516-901D-245A32C9EF11}" name="Donnée (Niveau 2)" dataDxfId="4647" totalsRowDxfId="4646"/>
    <tableColumn id="2" xr3:uid="{22B866D0-1B5E-4581-93E5-86229BC69C02}" name="Donnée (Niveau 3)" dataDxfId="4645" totalsRowDxfId="4644"/>
    <tableColumn id="3" xr3:uid="{888BC815-3A76-4EEA-B68B-9A9CFFA21AC6}" name="Donnée (Niveau 4)" dataDxfId="4643" totalsRowDxfId="4642"/>
    <tableColumn id="4" xr3:uid="{A1D31B95-E51B-44D1-A7C2-8E42F9D33E13}" name="Donnée (Niveau 5)" dataDxfId="4641" totalsRowDxfId="4640"/>
    <tableColumn id="5" xr3:uid="{EA6D57DD-52EF-4D70-B539-0505DC6517EC}" name="Donnée (Niveau 6)" dataDxfId="4639" totalsRowDxfId="4638"/>
    <tableColumn id="6" xr3:uid="{3FE552E2-2FEF-4E1A-B5DE-F4C21C13A296}" name="Description" dataDxfId="4637" totalsRowDxfId="4636"/>
    <tableColumn id="14" xr3:uid="{BE5AEDCA-1CC5-4938-964E-9C68E6A07DC7}" name="Exemples" dataDxfId="4635" totalsRowDxfId="4634"/>
    <tableColumn id="13" xr3:uid="{ED5FE47C-9997-4511-9856-83AF83A90171}" name="Fichier XSD" dataDxfId="4633" totalsRowDxfId="4632"/>
    <tableColumn id="32" xr3:uid="{5C8C2495-D269-4E47-88B5-00584EF6B484}" name="Balise EMSI" dataDxfId="4631" totalsRowDxfId="4630"/>
    <tableColumn id="21" xr3:uid="{D8470834-C8F8-4F70-9302-7A4C602B72E6}" name="Balise" dataDxfId="4629" totalsRowDxfId="4628"/>
    <tableColumn id="8" xr3:uid="{D4E41060-B282-4AE5-8C87-3716CFB70625}" name="Nantes - balise" dataDxfId="4627" totalsRowDxfId="4626"/>
    <tableColumn id="15" xr3:uid="{BB0E9A10-45CE-44DE-802C-D3A58D081A2F}" name="Nantes - description" dataDxfId="4625" totalsRowDxfId="4624"/>
    <tableColumn id="18" xr3:uid="{8FE17C2A-E229-4B7F-B204-F356EEB4AE45}" name="GT399" dataDxfId="4623" totalsRowDxfId="4622"/>
    <tableColumn id="9" xr3:uid="{4C9E2B92-3A78-454F-B9FF-8B97A2EAE3ED}" name="GT399 description" dataDxfId="4621" totalsRowDxfId="4620"/>
    <tableColumn id="10" xr3:uid="{CCF33634-CF25-46BD-8DE3-12B24D24D5F8}" name="Priorisation" dataDxfId="4619" totalsRowDxfId="4618"/>
    <tableColumn id="11" xr3:uid="{85B3828E-8687-4AA3-88CE-D610FCBDCFDE}" name="Cardinalité" dataDxfId="4617" totalsRowDxfId="4616"/>
    <tableColumn id="27" xr3:uid="{CF8F2F83-80E1-4F34-8CA4-101022C31379}" name="Objet" dataDxfId="4615" totalsRowDxfId="4614"/>
    <tableColumn id="12" xr3:uid="{9491E93A-73C3-4214-8227-2A99EABCA3C1}" name="Format (ou type)" dataDxfId="4613" totalsRowDxfId="4612"/>
    <tableColumn id="31" xr3:uid="{97801A1D-505C-4F61-ACF5-6EE844F5E23A}" name="Détails de format" dataDxfId="4611" totalsRowDxfId="4610"/>
    <tableColumn id="36" xr3:uid="{62248724-3AC6-48C6-B62F-D3C050A5A08F}" name="15-18" dataDxfId="4609" totalsRowDxfId="4608"/>
    <tableColumn id="35" xr3:uid="{2A6F94A4-B86B-4A8C-8862-6337DBF190B2}" name="15-15" dataDxfId="4607" totalsRowDxfId="4606"/>
    <tableColumn id="37" xr3:uid="{01782744-2942-D140-994A-3D343B0E0342}" name="CUT" dataDxfId="4605" totalsRowDxfId="4604"/>
    <tableColumn id="19" xr3:uid="{B112D546-E236-4723-880E-6D39731D2093}" name="Commentaire Hub Santé" dataDxfId="4603" totalsRowDxfId="4602"/>
    <tableColumn id="16" xr3:uid="{E6CB6828-8B65-4F12-95B0-B9304BA135D8}" name="Commentaire Philippe Dreyfus" dataDxfId="4601" totalsRowDxfId="4600"/>
    <tableColumn id="33" xr3:uid="{9AEA7D2D-C467-4E16-9414-C9877028EA11}" name="Commentaire FBE" dataDxfId="4599" totalsRowDxfId="4598"/>
    <tableColumn id="17" xr3:uid="{ACE48C56-220E-4341-8BEC-04B45FF1F728}" name="Commentaire Yann Penverne" dataDxfId="4597" totalsRowDxfId="4596"/>
    <tableColumn id="20" xr3:uid="{A0AF1313-269D-4060-8F91-417D2F081DEB}" name="NexSIS" dataDxfId="4595" totalsRowDxfId="459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98" totalsRowCount="1" headerRowDxfId="4322" dataDxfId="4321" totalsRowDxfId="4320">
  <autoFilter ref="A8:AF97" xr:uid="{63D50B21-49FD-4724-931E-4B74BF8476B1}">
    <filterColumn colId="22">
      <customFilters>
        <customFilter operator="notEqual" val=" "/>
      </customFilters>
    </filterColumn>
  </autoFilter>
  <tableColumns count="32">
    <tableColumn id="26" xr3:uid="{8D5EDC39-215F-4E94-846A-3D4ACA1D2C53}" name="ID" dataDxfId="4319" totalsRowDxfId="4318">
      <calculatedColumnFormula>ROW()-8</calculatedColumnFormula>
    </tableColumn>
    <tableColumn id="34" xr3:uid="{207093F4-4D8B-4CEB-9D2D-235D14641525}" name="Donnée (Niveau 1)" dataDxfId="4317" totalsRowDxfId="4316"/>
    <tableColumn id="1" xr3:uid="{9E73ABC5-269F-4BD3-9995-81E72371DAE3}" name="Donnée (Niveau 2)" dataDxfId="4315" totalsRowDxfId="4314"/>
    <tableColumn id="2" xr3:uid="{2161A585-4F28-44FE-A023-7DB4D8C14776}" name="Donnée (Niveau 3)" dataDxfId="4313" totalsRowDxfId="4312"/>
    <tableColumn id="3" xr3:uid="{B4AC3C84-E90A-41BE-8D7E-B00512446AA0}" name="Donnée (Niveau 4)" dataDxfId="4311" totalsRowDxfId="4310"/>
    <tableColumn id="4" xr3:uid="{7625C9EB-D58E-42FE-879B-9F8F2027D9BC}" name="Donnée (Niveau 5)" dataDxfId="4309" totalsRowDxfId="4308"/>
    <tableColumn id="5" xr3:uid="{F9A74558-8C8F-45C8-835B-46F0B31B479D}" name="Donnée (Niveau 6)" dataDxfId="4307" totalsRowDxfId="4306"/>
    <tableColumn id="6" xr3:uid="{09509801-3591-48A7-8985-CCEA3490DE3C}" name="Description" dataDxfId="4305" totalsRowDxfId="4304"/>
    <tableColumn id="14" xr3:uid="{8545E83F-C13A-48FC-82C5-4A224D3A6106}" name="Exemples" dataDxfId="4303" totalsRowDxfId="4302"/>
    <tableColumn id="21" xr3:uid="{44DD35C0-3D58-465E-82FF-70ABB11F29EF}" name="Balise" dataDxfId="4301" totalsRowDxfId="4300"/>
    <tableColumn id="8" xr3:uid="{8F87BED5-B74C-4B7A-B29D-D91C208A9F73}" name="Nantes - balise" dataDxfId="4299" totalsRowDxfId="4298"/>
    <tableColumn id="15" xr3:uid="{718CC66C-29F4-4C63-B0E0-D70789F55F8F}" name="Nantes - description" dataDxfId="4297" totalsRowDxfId="4296"/>
    <tableColumn id="18" xr3:uid="{65F92B88-E7A2-45E5-8796-E162FAED8248}" name="GT399" dataDxfId="4295" totalsRowDxfId="4294"/>
    <tableColumn id="9" xr3:uid="{A24D6524-4257-4D93-94F9-A3667397DDBA}" name="GT399 description" dataDxfId="4293" totalsRowDxfId="4292"/>
    <tableColumn id="10" xr3:uid="{E016D53B-CB5B-4F83-A1DA-7C210BE8E926}" name="Priorisation" dataDxfId="4291" totalsRowDxfId="4290"/>
    <tableColumn id="11" xr3:uid="{17AE5B25-E42A-4545-AF36-AE2BF5D231F1}" name="Cardinalité" dataDxfId="4289" totalsRowDxfId="4288"/>
    <tableColumn id="27" xr3:uid="{0646FC2D-E448-497F-9566-96B9E754D7B3}" name="Objet" dataDxfId="4287" totalsRowDxfId="4286"/>
    <tableColumn id="12" xr3:uid="{9F463A79-A8A7-456D-BC30-1910D14EEA3A}" name="Format (ou type)" dataDxfId="4285" totalsRowDxfId="4284"/>
    <tableColumn id="37" xr3:uid="{B034C9F4-78BE-4F4D-9B79-BA9F5DAB2826}" name="Nomenclature/ énumération" dataDxfId="4283" totalsRowDxfId="4282"/>
    <tableColumn id="31" xr3:uid="{3158C7A2-A99D-4EF2-8BAE-8667747DCF73}" name="Détails de format" dataDxfId="4281" totalsRowDxfId="4280"/>
    <tableColumn id="36" xr3:uid="{89279DA3-D94C-4AAB-B817-DF00FFBA9888}" name="15-RPIS" dataDxfId="4279" totalsRowDxfId="4278"/>
    <tableColumn id="24" xr3:uid="{935818A3-8C8E-4E86-878D-6DFDEAB96E86}" name="15-RPIS-WIP" dataDxfId="4277" totalsRowDxfId="4276"/>
    <tableColumn id="13" xr3:uid="{A70D290D-71CE-4BB5-8E04-3E3B951B7729}" name="15-SMUR" dataDxfId="4275" totalsRowDxfId="4274"/>
    <tableColumn id="23" xr3:uid="{FB137A89-375F-455A-9ADB-F409CB7B19B9}" name="15-18" dataDxfId="4273" totalsRowDxfId="4272"/>
    <tableColumn id="35" xr3:uid="{EE84F553-FEE7-4CD0-89C0-C8DD492F4429}" name="15-TSU" dataDxfId="4271" totalsRowDxfId="4270"/>
    <tableColumn id="39" xr3:uid="{DA320A45-45B6-4963-91DD-917A38D8DF49}" name="CUT" dataDxfId="4269" totalsRowDxfId="4268"/>
    <tableColumn id="19" xr3:uid="{FF109D4E-4787-4AB3-9E15-478656FCDADF}" name="Commentaire Hub Santé" totalsRowFunction="count" dataDxfId="4267" totalsRowDxfId="4266"/>
    <tableColumn id="16" xr3:uid="{642C8AF9-3354-4F6C-A37B-363B64C9780B}" name="Commentaire Philippe Dreyfus" totalsRowFunction="count" dataDxfId="4265" totalsRowDxfId="4264"/>
    <tableColumn id="33" xr3:uid="{44001357-ED08-4953-9C2E-B2302A17E223}" name="Commentaire FBE" dataDxfId="4263" totalsRowDxfId="4262"/>
    <tableColumn id="17" xr3:uid="{D9CE2245-CA19-44A0-94CC-CE702DFB5445}" name="Commentaire Yann Penverne" totalsRowFunction="count" dataDxfId="4261" totalsRowDxfId="4260"/>
    <tableColumn id="20" xr3:uid="{2A0BBAC6-9A77-4C1A-BA6E-777232E44EA6}" name="NexSIS" totalsRowFunction="custom" dataDxfId="4259" totalsRowDxfId="4258">
      <totalsRowFormula>SUBTOTAL(103,createCase2912[NexSIS])-COUNTIFS(createCase2912[NexSIS],"=X")</totalsRowFormula>
    </tableColumn>
    <tableColumn id="22" xr3:uid="{2D3A15A0-662A-48E8-A3A3-1095AE1804CC}" name="Métier" totalsRowFunction="custom" dataDxfId="4257" totalsRowDxfId="4256">
      <totalsRowFormula>SUBTOTAL(103,createCase2912[Métier])-COUNTIFS(createCase2912[Métier],"=X")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C93" totalsRowCount="1" headerRowDxfId="4255" dataDxfId="4254" totalsRowDxfId="4253">
  <autoFilter ref="A8:AC92" xr:uid="{61BCAC55-9BDD-436A-8C43-43FA10A8A29F}"/>
  <tableColumns count="29">
    <tableColumn id="26" xr3:uid="{588455DD-C3D5-4460-AC26-09BB83302193}" name="ID" dataDxfId="4252" totalsRowDxfId="4251"/>
    <tableColumn id="34" xr3:uid="{75617E3F-38B8-498E-B488-E5382B8D8E59}" name="Donnée (Niveau 1)" dataDxfId="4250" totalsRowDxfId="4249"/>
    <tableColumn id="1" xr3:uid="{90A61A2B-B1CF-4E5B-AC63-E218B3506FE1}" name="Donnée (Niveau 2)" dataDxfId="4248" totalsRowDxfId="4247"/>
    <tableColumn id="2" xr3:uid="{40B5ED06-C233-4300-B851-9639491A20EA}" name="Donnée (Niveau 3)" dataDxfId="4246" totalsRowDxfId="4245"/>
    <tableColumn id="3" xr3:uid="{FE650810-91F2-43FA-A1A9-4ADEDDF019D9}" name="Donnée (Niveau 4)" dataDxfId="4244" totalsRowDxfId="4243"/>
    <tableColumn id="4" xr3:uid="{67B0AC35-FCE9-4B98-A5B5-F79242422DED}" name="Donnée (Niveau 5)" dataDxfId="4242" totalsRowDxfId="4241"/>
    <tableColumn id="5" xr3:uid="{5584FBA0-8C9A-4B74-996C-489E5B6D8B31}" name="Donnée (Niveau 6)" dataDxfId="4240" totalsRowDxfId="4239"/>
    <tableColumn id="6" xr3:uid="{B561E47E-0EF4-4741-9318-11ED52CE2081}" name="Description" dataDxfId="4238" totalsRowDxfId="4237"/>
    <tableColumn id="14" xr3:uid="{BCB241CF-864B-404B-9457-5CFCE283A52E}" name="Exemples" dataDxfId="4236" totalsRowDxfId="4235"/>
    <tableColumn id="21" xr3:uid="{D0BFFE6C-4225-46D0-B895-F3676779BA23}" name="Balise" dataDxfId="4234" totalsRowDxfId="4233"/>
    <tableColumn id="8" xr3:uid="{3895610D-D4D5-42BF-BCF9-30A1A3C697D5}" name="Nantes - balise" dataDxfId="4232" totalsRowDxfId="4231"/>
    <tableColumn id="15" xr3:uid="{A4C3AF04-789D-45AA-AF75-181EE5D3C889}" name="Nantes - description" dataDxfId="4230" totalsRowDxfId="4229"/>
    <tableColumn id="18" xr3:uid="{0B319C5E-2B1A-48A1-AB5B-565B289E8E5A}" name="GT399" dataDxfId="4228" totalsRowDxfId="4227"/>
    <tableColumn id="9" xr3:uid="{3270362B-AE6D-4A4F-9B53-9B4705420332}" name="GT399 description" dataDxfId="4226" totalsRowDxfId="4225"/>
    <tableColumn id="10" xr3:uid="{7DFD36C3-C87A-40C8-A097-E0E6D15F31FF}" name="Priorisation" dataDxfId="4224" totalsRowDxfId="4223"/>
    <tableColumn id="11" xr3:uid="{830A5A92-5BDB-4DBC-B7BB-71ACF59E0F86}" name="Cardinalité" dataDxfId="4222" totalsRowDxfId="4221"/>
    <tableColumn id="27" xr3:uid="{84308AE7-7DC0-4DF5-B1F2-D62629FB9721}" name="Objet" dataDxfId="4220" totalsRowDxfId="4219"/>
    <tableColumn id="12" xr3:uid="{BC7634C4-D51C-4D1D-A74D-CA61CA757208}" name="Format (ou type)" dataDxfId="4218" totalsRowDxfId="4217"/>
    <tableColumn id="37" xr3:uid="{66BD417D-8F82-43EE-8B74-84DF4CC46C92}" name="Nomenclature/ énumération" dataDxfId="4216" totalsRowDxfId="4215"/>
    <tableColumn id="31" xr3:uid="{57E65586-98BD-4335-934F-A093282E1FEE}" name="Détails de format" dataDxfId="4214" totalsRowDxfId="4213"/>
    <tableColumn id="36" xr3:uid="{8151D5CE-9DBC-4230-BFCD-A109E5501497}" name="15-18" dataDxfId="4212" totalsRowDxfId="4211"/>
    <tableColumn id="35" xr3:uid="{B2C9F5A2-91F5-468B-AE17-940BE1DE3870}" name="15-SMUR" dataDxfId="4210" totalsRowDxfId="4209"/>
    <tableColumn id="39" xr3:uid="{81AAA84E-9D2F-4ADE-9D78-C7DB3A5A2ACF}" name="15-ATSU" dataDxfId="4208" totalsRowDxfId="4207"/>
    <tableColumn id="19" xr3:uid="{0F82E793-70E1-4AE5-ACE7-7E8EB5091B93}" name="Commentaire Hub Santé" dataDxfId="4206" totalsRowDxfId="4205"/>
    <tableColumn id="16" xr3:uid="{C59347C9-5FCC-40A9-8926-CA2A963211D3}" name="Commentaire Philippe Dreyfus" dataDxfId="4204" totalsRowDxfId="4203"/>
    <tableColumn id="33" xr3:uid="{61C64199-FD5A-477C-9F67-38D22581EECF}" name="Commentaire FBE" dataDxfId="4202" totalsRowDxfId="4201"/>
    <tableColumn id="17" xr3:uid="{E78A9C85-C797-4A18-8685-52FDE2B659CA}" name="Commentaire Yann Penverne" dataDxfId="4200" totalsRowDxfId="4199"/>
    <tableColumn id="20" xr3:uid="{F9D1F989-7BDE-4BE2-8178-8D906FAA358D}" name="NexSIS" dataDxfId="4198" totalsRowDxfId="4197"/>
    <tableColumn id="22" xr3:uid="{736803F3-8344-4B8F-A1B7-881CC3FA1483}" name="Métier" dataDxfId="4196" totalsRowDxfId="4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E65" totalsRowCount="1" headerRowDxfId="4194" dataDxfId="4193" totalsRowDxfId="4192">
  <autoFilter ref="A8:AE64" xr:uid="{35EA0160-5939-4AFE-BAAE-8243018C4F97}"/>
  <tableColumns count="31">
    <tableColumn id="26" xr3:uid="{12D8CEB3-E681-43DF-BEC0-6C291A8D8329}" name="ID" dataDxfId="4191" totalsRowDxfId="4190"/>
    <tableColumn id="34" xr3:uid="{9EE009C3-D24E-469A-A94A-F3A00D5DDB8B}" name="Donnée (Niveau 1)" dataDxfId="4189" totalsRowDxfId="4188"/>
    <tableColumn id="1" xr3:uid="{B7EC5B63-675D-4F31-B76D-3E5B9E37F078}" name="Donnée (Niveau 2)" dataDxfId="4187" totalsRowDxfId="4186"/>
    <tableColumn id="2" xr3:uid="{5B57BF21-F87F-460E-ACB7-9BCE55E6C176}" name="Donnée (Niveau 3)" dataDxfId="4185" totalsRowDxfId="4184"/>
    <tableColumn id="3" xr3:uid="{8520709C-ABA8-4102-B671-D70267716998}" name="Donnée (Niveau 4)" dataDxfId="4183" totalsRowDxfId="4182"/>
    <tableColumn id="4" xr3:uid="{94B80BD7-3514-45E7-8B9D-A5DC5D37E118}" name="Donnée (Niveau 5)" dataDxfId="4181" totalsRowDxfId="4180"/>
    <tableColumn id="5" xr3:uid="{F774375F-2786-4A73-8C43-B5EB8D703C0F}" name="Donnée (Niveau 6)" dataDxfId="4179" totalsRowDxfId="4178"/>
    <tableColumn id="23" xr3:uid="{338CDAC6-AC89-46E4-AF8E-187CA0315B6E}" name="Colonne2" dataDxfId="4177" totalsRowDxfId="4176"/>
    <tableColumn id="13" xr3:uid="{5043CFEE-E3A2-40E9-89E2-B8C2A1E632D2}" name="Colonne1" dataDxfId="4175" totalsRowDxfId="4174"/>
    <tableColumn id="6" xr3:uid="{C95E5171-3260-402B-86BF-C67DF056D407}" name="Description" dataDxfId="4173" totalsRowDxfId="4172"/>
    <tableColumn id="14" xr3:uid="{067837E0-4917-486E-9C27-F725A2C59FCC}" name="Exemples" dataDxfId="4171" totalsRowDxfId="4170"/>
    <tableColumn id="21" xr3:uid="{48DFB3FE-D2A7-4950-A487-0263E812B718}" name="Balise" dataDxfId="4169" totalsRowDxfId="4168"/>
    <tableColumn id="8" xr3:uid="{23093890-1C60-4E05-B2F8-363E069FD671}" name="Nantes - balise" dataDxfId="4167" totalsRowDxfId="4166"/>
    <tableColumn id="15" xr3:uid="{8DC442E9-7D57-46C9-A861-01C2491324E2}" name="Nantes - description" dataDxfId="4165" totalsRowDxfId="4164"/>
    <tableColumn id="18" xr3:uid="{57F2ED8D-3700-461C-82A4-8C8C841C0155}" name="GT399" dataDxfId="4163" totalsRowDxfId="4162"/>
    <tableColumn id="9" xr3:uid="{45CB5E5C-D372-4A26-AF5B-2DA6114D7886}" name="GT399 description" dataDxfId="4161" totalsRowDxfId="4160"/>
    <tableColumn id="10" xr3:uid="{00C96956-9EC8-4735-8013-245FC44ED807}" name="Priorisation" dataDxfId="4159" totalsRowDxfId="4158"/>
    <tableColumn id="11" xr3:uid="{EF3C732C-A2D6-463A-85FD-D8AA0C9B50F6}" name="Cardinalité" dataDxfId="4157" totalsRowDxfId="4156"/>
    <tableColumn id="27" xr3:uid="{1B7324D2-64BE-4C9B-A6EE-8283085CB7EC}" name="Objet" dataDxfId="4155" totalsRowDxfId="4154"/>
    <tableColumn id="12" xr3:uid="{346BC643-C741-4ED3-B94E-9C4FB69ED0A9}" name="Format (ou type)" dataDxfId="4153" totalsRowDxfId="4152"/>
    <tableColumn id="37" xr3:uid="{BE51494B-A6D7-451B-9A84-3ECED33214DA}" name="Nomenclature/ énumération" dataDxfId="4151" totalsRowDxfId="4150"/>
    <tableColumn id="31" xr3:uid="{6BD336ED-7D35-4C80-AE8F-19525394188D}" name="Détails de format" dataDxfId="4149" totalsRowDxfId="4148"/>
    <tableColumn id="36" xr3:uid="{E5F8BD0D-97FB-4023-B64F-B4F8A90F6ADA}" name="15-SMUR" dataDxfId="4147" totalsRowDxfId="4146"/>
    <tableColumn id="35" xr3:uid="{45734523-870D-44C5-B243-A03765CD1CDD}" name="15-XX" dataDxfId="4145" totalsRowDxfId="4144"/>
    <tableColumn id="39" xr3:uid="{F8B31559-1068-4F01-BFEB-663EA0804A93}" name="CUT" dataDxfId="4143" totalsRowDxfId="4142"/>
    <tableColumn id="19" xr3:uid="{B4C5005C-0D3A-4440-A4BD-B2D49E8D7DD6}" name="Commentaire Hub Santé" dataDxfId="4141" totalsRowDxfId="4140"/>
    <tableColumn id="16" xr3:uid="{8AC22362-8626-468F-AB79-BB4DB6E31CD3}" name="Commentaire Philippe Dreyfus" dataDxfId="4139" totalsRowDxfId="4138"/>
    <tableColumn id="33" xr3:uid="{D9D4C6BB-6562-473E-8C63-13A3EDF78820}" name="Commentaire FBE" dataDxfId="4137" totalsRowDxfId="4136"/>
    <tableColumn id="17" xr3:uid="{11394A71-F820-4495-9AD4-2BF85E5B2920}" name="Commentaire Yann Penverne" dataDxfId="4135" totalsRowDxfId="4134"/>
    <tableColumn id="20" xr3:uid="{036A98E5-4C02-415A-989D-802A776C391D}" name="NexSIS" dataDxfId="4133" totalsRowDxfId="4132"/>
    <tableColumn id="22" xr3:uid="{307F1363-FE7C-48AC-ADD9-C3A2A561630D}" name="Métier" dataDxfId="4131" totalsRowDxfId="413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C19" totalsRowCount="1" headerRowDxfId="4129" dataDxfId="4128" totalsRowDxfId="4127">
  <autoFilter ref="A8:AC18" xr:uid="{3932ADEA-DC88-4A0F-8DAC-A587FD7E4148}"/>
  <tableColumns count="29">
    <tableColumn id="26" xr3:uid="{3299B1BE-9E8D-4297-8D33-E8B4E6314998}" name="ID" dataDxfId="4126" totalsRowDxfId="4125"/>
    <tableColumn id="34" xr3:uid="{943EB1AA-FC87-47D8-9208-417FE7A33ACF}" name="Donnée (Niveau 1)" dataDxfId="4124" totalsRowDxfId="4123"/>
    <tableColumn id="1" xr3:uid="{9AB0B7F6-617C-49F5-8E21-C93976E9DCDA}" name="Donnée (Niveau 2)" dataDxfId="4122" totalsRowDxfId="4121"/>
    <tableColumn id="2" xr3:uid="{A48A81EF-3C17-489D-BCD8-5B425E174DCF}" name="Donnée (Niveau 3)" dataDxfId="4120" totalsRowDxfId="4119"/>
    <tableColumn id="3" xr3:uid="{AEF972B8-4C2B-48DE-9661-295612B8D9D4}" name="Donnée (Niveau 4)" dataDxfId="4118" totalsRowDxfId="4117"/>
    <tableColumn id="4" xr3:uid="{3788DC23-8937-4CF6-BF8E-302839D5FFDD}" name="Donnée (Niveau 5)" dataDxfId="4116" totalsRowDxfId="4115"/>
    <tableColumn id="5" xr3:uid="{52D81477-ABE6-4966-B95A-C02F570AE73A}" name="Donnée (Niveau 6)" dataDxfId="4114" totalsRowDxfId="4113"/>
    <tableColumn id="6" xr3:uid="{8CBF540E-BEA4-4436-8262-A7C687CE3E2D}" name="Description" dataDxfId="4112" totalsRowDxfId="4111"/>
    <tableColumn id="14" xr3:uid="{64D795F4-1995-494F-810E-260DF2C5085A}" name="Exemples" dataDxfId="4110" totalsRowDxfId="4109"/>
    <tableColumn id="21" xr3:uid="{9DFC9AE6-5781-4CF5-9259-45DCFD672294}" name="Balise" dataDxfId="4108" totalsRowDxfId="4107"/>
    <tableColumn id="8" xr3:uid="{01EECBEF-753B-4F59-99A4-4790E47E73EE}" name="Nantes - balise" dataDxfId="4106" totalsRowDxfId="4105"/>
    <tableColumn id="15" xr3:uid="{0A856445-1DFB-47A0-8F98-1BB704EBE9BB}" name="Nantes - description" dataDxfId="4104" totalsRowDxfId="4103"/>
    <tableColumn id="18" xr3:uid="{C7281F1D-46DF-4F03-B261-CAA071B10445}" name="GT399" dataDxfId="4102" totalsRowDxfId="4101"/>
    <tableColumn id="9" xr3:uid="{8F75A270-1699-45B9-AEE8-46DC9C103E9A}" name="GT399 description" dataDxfId="4100" totalsRowDxfId="4099"/>
    <tableColumn id="10" xr3:uid="{C4EF9828-8BEA-45BA-9358-37C041F8BE93}" name="Priorisation" dataDxfId="4098" totalsRowDxfId="4097"/>
    <tableColumn id="11" xr3:uid="{C8A1EB70-9D5E-41CB-888E-94DB682F73EE}" name="Cardinalité" dataDxfId="4096" totalsRowDxfId="4095"/>
    <tableColumn id="27" xr3:uid="{CA1C1D4B-6AA0-4DEB-8946-D2D88578F7E3}" name="Objet" dataDxfId="4094" totalsRowDxfId="4093"/>
    <tableColumn id="12" xr3:uid="{DE654E76-8FBA-4354-9CF8-6E6A462E6409}" name="Format (ou type)" dataDxfId="4092" totalsRowDxfId="4091"/>
    <tableColumn id="37" xr3:uid="{C96CA3D7-42EC-4F04-A68A-7444B82822C8}" name="Nomenclature/ énumération" dataDxfId="4090" totalsRowDxfId="4089"/>
    <tableColumn id="31" xr3:uid="{D0A863DE-C408-4007-8ED1-035E6F8C1949}" name="Détails de format" dataDxfId="4088" totalsRowDxfId="4087"/>
    <tableColumn id="36" xr3:uid="{4FBDDCB5-6890-404E-AF57-163DA21D490D}" name="15-18" dataDxfId="4086" totalsRowDxfId="4085"/>
    <tableColumn id="35" xr3:uid="{31AA9CC8-C176-428C-BF54-6A11D6D81BB2}" name="15-15" dataDxfId="4084" totalsRowDxfId="4083"/>
    <tableColumn id="39" xr3:uid="{8866D17E-800C-4E85-BE99-1E028619BE67}" name="CUT" dataDxfId="4082" totalsRowDxfId="4081"/>
    <tableColumn id="19" xr3:uid="{89AE86E7-D981-4E55-B036-1545CE5A0149}" name="Commentaire Hub Santé" dataDxfId="4080" totalsRowDxfId="4079"/>
    <tableColumn id="16" xr3:uid="{ACDAA173-B451-4B80-A3E5-E5A1D928393F}" name="Commentaire Philippe Dreyfus" dataDxfId="4078" totalsRowDxfId="4077"/>
    <tableColumn id="33" xr3:uid="{9B4758BD-1388-4079-8A50-1F8C39538EDF}" name="Commentaire FBE" dataDxfId="4076" totalsRowDxfId="4075"/>
    <tableColumn id="17" xr3:uid="{BF13D23C-C019-4EEE-96CD-540F8E568157}" name="Commentaire Yann Penverne" dataDxfId="4074" totalsRowDxfId="4073"/>
    <tableColumn id="20" xr3:uid="{CA95465C-6ED7-43BD-96F7-66CA68FFA6DF}" name="NexSIS" dataDxfId="4072" totalsRowDxfId="4071"/>
    <tableColumn id="22" xr3:uid="{A91321AB-D5A1-492C-80AF-94204824579D}" name="Métier" dataDxfId="4070" totalsRowDxfId="406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V24" totalsRowCount="1" totalsRowDxfId="4068">
  <autoFilter ref="A8:V23" xr:uid="{EEF68223-2157-47F6-9133-264D671F0942}"/>
  <tableColumns count="22">
    <tableColumn id="1" xr3:uid="{0308532B-296F-49D7-B76E-23948A2F1FAE}" name="ID" dataDxfId="4067" totalsRowDxfId="4066"/>
    <tableColumn id="2" xr3:uid="{4E5CA3CD-74C0-41D7-A064-93B29A44F6EA}" name="Donnée (Niveau 1)" dataDxfId="4065" totalsRowDxfId="4064"/>
    <tableColumn id="3" xr3:uid="{099F4D11-28E8-482A-B443-FA0B35F69A5A}" name="Donnée (Niveau 2)" dataDxfId="4063" totalsRowDxfId="4062"/>
    <tableColumn id="4" xr3:uid="{894FFF8F-C344-436B-8995-6D977D9EE845}" name="Donnée (Niveau 3)" dataDxfId="4061" totalsRowDxfId="4060"/>
    <tableColumn id="5" xr3:uid="{AB815DDF-5ECF-4083-A621-45835C8FE42C}" name="Donnée (Niveau 4)" dataDxfId="4059" totalsRowDxfId="4058"/>
    <tableColumn id="6" xr3:uid="{20F05C10-E73C-4ECE-95CB-368439F635A4}" name="Donnée (Niveau 5)" dataDxfId="4057" totalsRowDxfId="4056"/>
    <tableColumn id="7" xr3:uid="{CD2D80B3-AFB4-4A43-A25F-9936020F0A33}" name="Donnée (Niveau 6)" dataDxfId="4055" totalsRowDxfId="4054"/>
    <tableColumn id="8" xr3:uid="{6D534A97-72D3-4D26-ACDA-1E36EFF5A5D1}" name="Description" totalsRowDxfId="4053"/>
    <tableColumn id="9" xr3:uid="{1C7F0F41-E26E-4A31-99F7-36DA6F587FD4}" name="Exemples" totalsRowDxfId="4052"/>
    <tableColumn id="11" xr3:uid="{B07E8B63-480E-4E4D-B3C9-5480DBD4EBFD}" name="Balise" totalsRowDxfId="4051"/>
    <tableColumn id="12" xr3:uid="{580E514F-043D-4789-9329-386B22D4622D}" name="Nantes - balise" totalsRowDxfId="4050"/>
    <tableColumn id="13" xr3:uid="{0C60FD75-9B70-4899-B643-430300539392}" name="Nantes - description" totalsRowDxfId="4049"/>
    <tableColumn id="14" xr3:uid="{A80B0132-E4A5-41BF-9151-A57B2C45E16D}" name="GT399" totalsRowDxfId="4048"/>
    <tableColumn id="15" xr3:uid="{8E187925-974B-4A24-81D7-AB82144912F1}" name="GT399 description" totalsRowDxfId="4047"/>
    <tableColumn id="16" xr3:uid="{42F38D08-76CB-4B3A-A731-4207FB6FBE23}" name="Priorisation" totalsRowDxfId="4046"/>
    <tableColumn id="17" xr3:uid="{9F68F1ED-1480-436C-8BC5-AA551A9025A4}" name="Cardinalité" dataDxfId="4045" totalsRowDxfId="4044"/>
    <tableColumn id="18" xr3:uid="{8D71687D-B67F-4FBE-A91C-E3D7AF1CF7CE}" name="Objet" dataDxfId="4043" totalsRowDxfId="4042"/>
    <tableColumn id="19" xr3:uid="{3997D7F5-733D-4A1D-97E2-3BDAED2B9FE3}" name="Format (ou type)" dataDxfId="4041" totalsRowDxfId="4040"/>
    <tableColumn id="20" xr3:uid="{33562809-70DE-436A-940D-49F45D5F14A8}" name="Nomenclature/ énumération" totalsRowDxfId="4039"/>
    <tableColumn id="21" xr3:uid="{0FBF9953-AE08-41BF-9CDE-EA27950F10D4}" name="Détails de format" totalsRowDxfId="4038"/>
    <tableColumn id="22" xr3:uid="{9F868D8D-588A-4128-8291-ABF86AE38F9A}" name="15-18" dataDxfId="4037" totalsRowDxfId="4036"/>
    <tableColumn id="23" xr3:uid="{87B18F95-525A-4A9B-860F-C7A99278233D}" name="15-15" dataDxfId="4035" totalsRowDxfId="403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V10" totalsRowCount="1" totalsRowDxfId="4033">
  <autoFilter ref="A8:V9" xr:uid="{75253F3A-254C-4618-A5FE-BEE9E9C3C612}"/>
  <tableColumns count="22">
    <tableColumn id="1" xr3:uid="{B9312955-B2A3-439B-98E2-35497FC3B9CD}" name="ID" dataDxfId="4032" totalsRowDxfId="4031"/>
    <tableColumn id="2" xr3:uid="{A41A30AA-1973-446D-97F1-BB8048C22A4F}" name="Donnée (Niveau 1)" dataDxfId="4030" totalsRowDxfId="4029"/>
    <tableColumn id="3" xr3:uid="{DFE7CE8D-9D20-4AEF-A0BD-66C619A3B39A}" name="Donnée (Niveau 2)" dataDxfId="4028" totalsRowDxfId="4027"/>
    <tableColumn id="4" xr3:uid="{D4BCA6FB-BEEB-4675-B373-97CA3247D3B3}" name="Donnée (Niveau 3)" dataDxfId="4026" totalsRowDxfId="4025"/>
    <tableColumn id="5" xr3:uid="{98330C77-3D56-4BE0-94A2-82DDC5827C96}" name="Donnée (Niveau 4)" dataDxfId="4024" totalsRowDxfId="4023"/>
    <tableColumn id="6" xr3:uid="{3D011196-6587-48FF-87E2-AE1D56773EE7}" name="Donnée (Niveau 5)" dataDxfId="4022" totalsRowDxfId="4021"/>
    <tableColumn id="7" xr3:uid="{9EBCC79E-BB78-43E2-8390-99AED4817490}" name="Donnée (Niveau 6)" dataDxfId="4020" totalsRowDxfId="4019"/>
    <tableColumn id="8" xr3:uid="{E26B9737-D2F7-4253-9691-0FAB27540899}" name="Description" totalsRowDxfId="4018"/>
    <tableColumn id="9" xr3:uid="{CD269DAD-CD7B-426A-8623-52708A75A9F3}" name="Exemples" totalsRowDxfId="4017"/>
    <tableColumn id="11" xr3:uid="{E6886C03-3B0D-46D0-99EE-5173E67D42D5}" name="Balise" totalsRowDxfId="4016"/>
    <tableColumn id="12" xr3:uid="{FC0A1304-6D18-4479-8A8D-40E1640CC417}" name="Nantes - balise" totalsRowDxfId="4015"/>
    <tableColumn id="13" xr3:uid="{F13FED84-5993-4B0F-9596-BB54F03D8CD2}" name="Nantes - description" totalsRowDxfId="4014"/>
    <tableColumn id="14" xr3:uid="{D10C28EC-5A2B-4C5A-9DF5-FA610DC16AB7}" name="GT399" totalsRowDxfId="4013"/>
    <tableColumn id="15" xr3:uid="{BEB12139-7DD8-42F5-B1E1-2ECBC4C5542E}" name="GT399 description" totalsRowDxfId="4012"/>
    <tableColumn id="16" xr3:uid="{188B779B-92B8-4FEF-8EED-51C2A38708D0}" name="Priorisation" totalsRowDxfId="4011"/>
    <tableColumn id="17" xr3:uid="{F4CC96EB-6D1D-4960-BCD8-CD461F381ED8}" name="Cardinalité" dataDxfId="4010" totalsRowDxfId="4009"/>
    <tableColumn id="18" xr3:uid="{B0090839-6783-4E0E-8106-4E6A56CCAFD2}" name="Objet" dataDxfId="4008" totalsRowDxfId="4007"/>
    <tableColumn id="19" xr3:uid="{A81D9ACE-1BA2-42E2-A7BF-AD6A21D051B7}" name="Format (ou type)" dataDxfId="4006" totalsRowDxfId="4005"/>
    <tableColumn id="20" xr3:uid="{395551A0-AF3E-4BCA-A2D1-B5B3AFE7BB0F}" name="Nomenclature/ énumération" totalsRowDxfId="4004"/>
    <tableColumn id="21" xr3:uid="{CA6C9852-2D54-43AF-A983-D0F4CF56B2B4}" name="Détails de format" totalsRowDxfId="4003"/>
    <tableColumn id="22" xr3:uid="{15560D52-4B8E-408C-878A-EEE9AFD8D183}" name="15-18" totalsRowDxfId="4002"/>
    <tableColumn id="23" xr3:uid="{F8085B3C-2A10-48F6-B2F1-428BF4D2A4F6}" name="15-15" totalsRowDxfId="400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V20" totalsRowCount="1" totalsRowDxfId="4000">
  <autoFilter ref="A8:V19" xr:uid="{1FE8A3AF-4E94-4B60-8D0F-BDD2D3ECE80A}"/>
  <tableColumns count="22">
    <tableColumn id="1" xr3:uid="{2194A6A9-978B-49BF-92EC-24BA1F982865}" name="ID" dataDxfId="3999" totalsRowDxfId="3998"/>
    <tableColumn id="2" xr3:uid="{7639722A-2F33-4FF5-974B-AF23A0A6AFB1}" name="Donnée (Niveau 1)" dataDxfId="3997" totalsRowDxfId="3996"/>
    <tableColumn id="3" xr3:uid="{9BD64E43-D2AF-489F-A571-5D02F069CB5A}" name="Donnée (Niveau 2)" dataDxfId="3995" totalsRowDxfId="3994"/>
    <tableColumn id="4" xr3:uid="{3A15C35A-E24A-431E-9B0F-5AA03F1DEC65}" name="Donnée (Niveau 3)" dataDxfId="3993" totalsRowDxfId="3992"/>
    <tableColumn id="5" xr3:uid="{30450838-7269-4B21-AED9-DE744E6D7BE7}" name="Donnée (Niveau 4)" dataDxfId="3991" totalsRowDxfId="3990"/>
    <tableColumn id="6" xr3:uid="{3660E566-E514-413D-B57E-5899D7E2C97A}" name="Donnée (Niveau 5)" dataDxfId="3989" totalsRowDxfId="3988"/>
    <tableColumn id="7" xr3:uid="{9C7BB915-267A-4C5A-AA02-029048F4DC4E}" name="Donnée (Niveau 6)" dataDxfId="3987" totalsRowDxfId="3986"/>
    <tableColumn id="8" xr3:uid="{E5B15786-B76A-4BEA-9067-9613FD29334F}" name="Description" totalsRowDxfId="3985"/>
    <tableColumn id="9" xr3:uid="{8DB05C06-6CE9-4263-BA6F-48CE0AE9983C}" name="Exemples" totalsRowDxfId="3984"/>
    <tableColumn id="11" xr3:uid="{957F756D-730B-4641-8748-30510E6525C0}" name="Balise" dataDxfId="3983" totalsRowDxfId="3982"/>
    <tableColumn id="12" xr3:uid="{3169EF9C-BB85-4FFA-B5E7-A3B8B73FC3A2}" name="Nantes - balise" totalsRowDxfId="3981"/>
    <tableColumn id="13" xr3:uid="{E548F095-B313-42ED-B82E-D4F99D2C0A04}" name="Nantes - description" totalsRowDxfId="3980"/>
    <tableColumn id="14" xr3:uid="{CC704391-8DDA-45F3-B8AB-AE5DEBD43C11}" name="GT399" totalsRowDxfId="3979"/>
    <tableColumn id="15" xr3:uid="{A5BB6FA3-0492-4977-AD3E-CEAAE8366B7A}" name="GT399 description" totalsRowDxfId="3978"/>
    <tableColumn id="16" xr3:uid="{6BC9EA61-5862-4D25-B98C-EA9E88DF081C}" name="Priorisation" totalsRowDxfId="3977"/>
    <tableColumn id="17" xr3:uid="{F8CC7813-2529-4AB6-8673-B22D55F47970}" name="Cardinalité" dataDxfId="3976" totalsRowDxfId="3975"/>
    <tableColumn id="18" xr3:uid="{F8AA89E9-3720-467E-92C2-F847AE5D62EB}" name="Objet" dataDxfId="3974" totalsRowDxfId="3973"/>
    <tableColumn id="19" xr3:uid="{044C8000-1042-455B-8904-0733131290E6}" name="Format (ou type)" dataDxfId="3972" totalsRowDxfId="3971"/>
    <tableColumn id="20" xr3:uid="{4C43F220-1FFF-4D6A-B274-6AC8F1923DC0}" name="Nomenclature/ énumération" dataDxfId="3970" totalsRowDxfId="3969"/>
    <tableColumn id="21" xr3:uid="{F3647E69-0E89-450A-AF38-B5627E006D73}" name="Détails de format" dataDxfId="3968" totalsRowDxfId="3967"/>
    <tableColumn id="22" xr3:uid="{BDA6CEC4-51B8-4CFB-B6B6-B7AF21F84DE9}" name="15-18" totalsRowDxfId="3966"/>
    <tableColumn id="23" xr3:uid="{A7D9FC89-3D3C-442A-BF60-2B5E8CAB8757}" name="15-15" totalsRowDxfId="396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V15" totalsRowCount="1" headerRowDxfId="3964" totalsRowDxfId="3961" headerRowBorderDxfId="3963" tableBorderDxfId="3962" totalsRowBorderDxfId="3960">
  <autoFilter ref="A8:V14" xr:uid="{E931F4C5-87AC-4B70-ADC3-93962301DA67}"/>
  <tableColumns count="22">
    <tableColumn id="1" xr3:uid="{1E224984-052D-4A13-B622-AE0F71DD159A}" name="ID" dataDxfId="3959" totalsRowDxfId="3958"/>
    <tableColumn id="2" xr3:uid="{C0689F99-92F2-497E-8FC9-D5C9893BC7E9}" name="Donnée (Niveau 1)" dataDxfId="3957" totalsRowDxfId="3956"/>
    <tableColumn id="3" xr3:uid="{415D4766-C4FA-4EA5-814E-1F0F00B07B37}" name="Donnée (Niveau 2)" dataDxfId="3955" totalsRowDxfId="3954"/>
    <tableColumn id="4" xr3:uid="{3376F3F3-12CC-4AD9-9955-3EC68C5C3DD9}" name="Donnée (Niveau 3)" dataDxfId="3953" totalsRowDxfId="3952"/>
    <tableColumn id="5" xr3:uid="{541A98F6-3A3C-473C-86A3-80321C6E2798}" name="Donnée (Niveau 4)" dataDxfId="3951" totalsRowDxfId="3950"/>
    <tableColumn id="6" xr3:uid="{9860160A-69B0-43CC-ACC3-513CC21BBCC9}" name="Donnée (Niveau 5)" dataDxfId="3949" totalsRowDxfId="3948"/>
    <tableColumn id="7" xr3:uid="{A283BE6B-5F72-4E28-A1D0-C3CEFC3A3203}" name="Donnée (Niveau 6)" dataDxfId="3947" totalsRowDxfId="3946"/>
    <tableColumn id="8" xr3:uid="{19DF1CAC-A34E-4D6F-9152-7E372105A411}" name="Description" totalsRowDxfId="3945"/>
    <tableColumn id="9" xr3:uid="{19C7F4C5-FBF2-4DDF-8C18-64844C80A068}" name="Exemples" totalsRowDxfId="3944"/>
    <tableColumn id="11" xr3:uid="{7578B8D2-C435-4424-9B0B-FE7DB8E3AC98}" name="Balise" totalsRowDxfId="3943"/>
    <tableColumn id="12" xr3:uid="{BED9B1DE-1D7A-44E1-B55A-77D8F2867832}" name="Nantes - balise" totalsRowDxfId="3942"/>
    <tableColumn id="13" xr3:uid="{0A269333-965B-47E6-A39A-3828EC8525D7}" name="Nantes - description" totalsRowDxfId="3941"/>
    <tableColumn id="14" xr3:uid="{9551F7F9-F22B-4AE0-8C95-D6D0EABBF631}" name="GT399" totalsRowDxfId="3940"/>
    <tableColumn id="15" xr3:uid="{B250F388-C8B6-4941-A85E-C23834348517}" name="GT399 description" totalsRowDxfId="3939"/>
    <tableColumn id="16" xr3:uid="{A477B070-59A8-4A28-9E4D-9B4503B0FCDC}" name="Priorisation" totalsRowDxfId="3938"/>
    <tableColumn id="17" xr3:uid="{8D44E1CE-FB68-4E9B-AE44-0ADF0DFE048B}" name="Cardinalité" dataDxfId="3937" totalsRowDxfId="3936"/>
    <tableColumn id="18" xr3:uid="{F5551B1C-1DCC-4580-B858-E095724B74EC}" name="Objet" totalsRowDxfId="3935"/>
    <tableColumn id="19" xr3:uid="{836B344A-EF05-48E1-9A56-678F7B1B5ECF}" name="Format (ou type)" totalsRowDxfId="3934"/>
    <tableColumn id="20" xr3:uid="{622F58D5-8FA2-4261-957A-F5060FF0501F}" name="Nomenclature/ énumération" totalsRowDxfId="3933"/>
    <tableColumn id="21" xr3:uid="{EE4A67A2-A8BB-40C5-B66B-2C677A555E0D}" name="Détails de format" totalsRowDxfId="3932"/>
    <tableColumn id="22" xr3:uid="{74252E4D-4A09-4C3D-A70C-71232233BE99}" name="15-18" totalsRowDxfId="3931"/>
    <tableColumn id="23" xr3:uid="{9A825B74-72E7-4083-95A6-ADAB0B83FA51}" name="15-15" totalsRowDxfId="393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V10" totalsRowCount="1" headerRowDxfId="3929" headerRowBorderDxfId="3928" tableBorderDxfId="3927">
  <autoFilter ref="A8:V9" xr:uid="{E931F4C5-87AC-4B70-ADC3-93962301DA67}"/>
  <tableColumns count="22">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25" xr3:uid="{D859C5B6-046E-4286-B25C-B09C6F0D01F2}" name="Nantes - balise" dataDxfId="3926"/>
    <tableColumn id="24" xr3:uid="{B812F9CB-695C-4233-9210-247EE7E30D5C}" name="Nantes - description" dataDxfId="3925"/>
    <tableColumn id="23" xr3:uid="{369A7FC9-8210-45F8-B7CE-7CA66D94704C}" name="GT399" dataDxfId="3924"/>
    <tableColumn id="22" xr3:uid="{CC0C4430-85CE-4749-B0EF-01F38758D213}" name="GT399 description" dataDxfId="3923"/>
    <tableColumn id="21" xr3:uid="{C8812723-9205-4252-A00F-7EA4ABD87E9F}" name="Priorisation" dataDxfId="3922"/>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3921" headerRowBorderDxfId="3920" tableBorderDxfId="3919">
  <autoFilter ref="A8:V11" xr:uid="{4F62EADF-21E3-48F1-8B6F-5A3984C01C34}"/>
  <tableColumns count="22">
    <tableColumn id="1" xr3:uid="{B6643D7A-4C2D-4D5B-82CD-9FB6A5509A72}" name="ID"/>
    <tableColumn id="2" xr3:uid="{D8AD65B6-1FCA-4B50-9A1E-843B91A13A63}" name="Donnée (Niveau 1)" dataDxfId="3918"/>
    <tableColumn id="3" xr3:uid="{C51845AD-B914-429D-B634-E93F9EB2C6E2}" name="Donnée (Niveau 2)" dataDxfId="3917"/>
    <tableColumn id="4" xr3:uid="{708D3FF7-D497-49D4-A121-91CEB536EDC0}" name="Donnée (Niveau 3)" dataDxfId="3916"/>
    <tableColumn id="5" xr3:uid="{36BBF4F3-B871-4924-B1DF-09F52BEC9A84}" name="Donnée (Niveau 4)" dataDxfId="3915"/>
    <tableColumn id="6" xr3:uid="{912708D6-C037-4264-88D3-7DEB49F9D269}" name="Donnée (Niveau 5)" dataDxfId="3914"/>
    <tableColumn id="7" xr3:uid="{AEB42A44-4C97-42F7-968F-F3445075B977}" name="Donnée (Niveau 6)" dataDxfId="3913"/>
    <tableColumn id="8" xr3:uid="{05104B7E-48BC-48C5-B4C9-B0719BA33344}" name="Description" dataDxfId="3912"/>
    <tableColumn id="9" xr3:uid="{614AAED4-0FFF-4312-9849-5269BBACA5F4}" name="Exemples" dataDxfId="3911"/>
    <tableColumn id="10" xr3:uid="{591036EA-D7D7-4CDB-9E72-F34570B08579}" name="Balise" dataDxfId="3910"/>
    <tableColumn id="23" xr3:uid="{17E8B19F-5463-4A93-9375-F25F24920A06}" name="Nantes - balise" dataDxfId="3909"/>
    <tableColumn id="22" xr3:uid="{752C5DB9-CA47-4947-BC51-EA0AB6CAF178}" name="Nantes - description" dataDxfId="3908"/>
    <tableColumn id="21" xr3:uid="{3086C8B1-9331-471D-85E4-DFE9ECD0778B}" name="GT399" dataDxfId="3907"/>
    <tableColumn id="20" xr3:uid="{7161B64A-7444-47C0-A0EB-FBE31CB32883}" name="GT399 description" dataDxfId="3906"/>
    <tableColumn id="19" xr3:uid="{7B7F428D-98DE-48C1-B4C7-1B8FEF343340}" name="Priorisation" dataDxfId="3905"/>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C15" totalsRowCount="1" headerRowDxfId="4593" dataDxfId="4592" totalsRowDxfId="4591">
  <autoFilter ref="A8:AC14" xr:uid="{EF99425A-BF7C-494D-843B-A436A28F1D50}"/>
  <tableColumns count="29">
    <tableColumn id="26" xr3:uid="{D5B2518C-6D8E-6147-8C4F-B866728B3834}" name="ID" dataDxfId="4590" totalsRowDxfId="4589"/>
    <tableColumn id="34" xr3:uid="{87148819-B7A5-7947-82EE-7CD825960AED}" name="Donnée (Niveau 1)" dataDxfId="4588" totalsRowDxfId="4587"/>
    <tableColumn id="1" xr3:uid="{D13C8DA4-A6E7-6647-83BF-735A36445504}" name="Donnée (Niveau 2)" dataDxfId="4586" totalsRowDxfId="4585"/>
    <tableColumn id="2" xr3:uid="{9844E3D8-484C-674F-A6FE-C5E74C0BECD7}" name="Donnée (Niveau 3)" dataDxfId="4584" totalsRowDxfId="4583"/>
    <tableColumn id="3" xr3:uid="{EDEAC3BB-E6E5-6D4A-81D4-0D53BDE32BE7}" name="Donnée (Niveau 4)" dataDxfId="4582" totalsRowDxfId="4581"/>
    <tableColumn id="4" xr3:uid="{02D62420-0C0A-4A42-BF62-D538EE277DA2}" name="Donnée (Niveau 5)" dataDxfId="4580" totalsRowDxfId="4579"/>
    <tableColumn id="5" xr3:uid="{AEDF2332-EB8E-3F47-A30F-62F4B295DC6E}" name="Donnée (Niveau 6)" dataDxfId="4578" totalsRowDxfId="4577"/>
    <tableColumn id="6" xr3:uid="{6B82679A-C79E-B942-87C2-2A9AC62DFE61}" name="Description" dataDxfId="4576" totalsRowDxfId="4575"/>
    <tableColumn id="14" xr3:uid="{64EB0DE7-7110-B649-B47F-39D14AB54769}" name="Exemples" dataDxfId="4574" totalsRowDxfId="4573"/>
    <tableColumn id="21" xr3:uid="{C7789C87-5B0F-9240-95BB-36A6DBBF16F7}" name="Balise" dataDxfId="4572" totalsRowDxfId="4571"/>
    <tableColumn id="8" xr3:uid="{56A311D2-6944-B44A-BA90-1B44FB783B25}" name="Nantes - balise" dataDxfId="4570" totalsRowDxfId="4569"/>
    <tableColumn id="15" xr3:uid="{CC481BC4-1ACF-7849-B03D-7121652EE416}" name="Nantes - description" dataDxfId="4568" totalsRowDxfId="4567"/>
    <tableColumn id="18" xr3:uid="{DA3EC825-B94E-6142-B1D1-58F763F6812E}" name="GT399" dataDxfId="4566" totalsRowDxfId="4565"/>
    <tableColumn id="9" xr3:uid="{A60F6B9F-CF7A-6F48-A3FD-7FC591506696}" name="GT399 description" dataDxfId="4564" totalsRowDxfId="4563"/>
    <tableColumn id="10" xr3:uid="{F183E99A-8936-D242-9E2F-7DF202579449}" name="Priorisation" dataDxfId="4562" totalsRowDxfId="4561"/>
    <tableColumn id="11" xr3:uid="{0C55DBEB-B030-EB40-8778-44C43E402B7D}" name="Cardinalité" dataDxfId="4560" totalsRowDxfId="4559"/>
    <tableColumn id="27" xr3:uid="{3EA0014F-1F9E-3346-86AA-D19E79E32F71}" name="Objet" dataDxfId="4558" totalsRowDxfId="4557"/>
    <tableColumn id="12" xr3:uid="{A3CD3B4C-97D3-9741-9A73-087C7A9F8936}" name="Format (ou type)" dataDxfId="4556" totalsRowDxfId="4555"/>
    <tableColumn id="37" xr3:uid="{3FE45E5F-AD1E-7B48-BE25-BC7327DD16EC}" name="Nomenclature/ énumération" dataDxfId="4554" totalsRowDxfId="4553"/>
    <tableColumn id="31" xr3:uid="{9CB46CA4-597C-5148-8480-F8796E3C5AFD}" name="Détails de format" dataDxfId="4552" totalsRowDxfId="4551"/>
    <tableColumn id="36" xr3:uid="{97A47004-218F-7749-B82B-5B2AEE40A23C}" name="15-18" dataDxfId="4550" totalsRowDxfId="4549"/>
    <tableColumn id="35" xr3:uid="{544CEA0F-DCB5-C64C-9CDE-A40F1906888F}" name="15-15" dataDxfId="4548" totalsRowDxfId="4547"/>
    <tableColumn id="39" xr3:uid="{6DB8C4C4-E592-DA4D-B502-CA1F3A98FF18}" name="CUT" dataDxfId="4546" totalsRowDxfId="4545"/>
    <tableColumn id="19" xr3:uid="{F48E57B7-0080-CD4F-8CC0-D9866BEEABEE}" name="Commentaire Hub Santé" dataDxfId="4544" totalsRowDxfId="4543"/>
    <tableColumn id="16" xr3:uid="{93611743-80E2-3A49-9F47-6E81E63C36BC}" name="Commentaire Philippe Dreyfus" dataDxfId="4542" totalsRowDxfId="4541"/>
    <tableColumn id="33" xr3:uid="{E8582012-E1AA-5C48-84F3-81E85831EA3D}" name="Commentaire FBE" dataDxfId="4540" totalsRowDxfId="4539"/>
    <tableColumn id="17" xr3:uid="{10CD9342-79AA-B840-BD59-F6A02345EC01}" name="Commentaire Yann Penverne" dataDxfId="4538" totalsRowDxfId="4537"/>
    <tableColumn id="20" xr3:uid="{36DD8A92-EC42-2849-A047-5EE0AABF1132}" name="NexSIS" dataDxfId="4536" totalsRowDxfId="4535"/>
    <tableColumn id="22" xr3:uid="{055A2D99-D525-3349-A349-779652E6F495}" name="Métier" dataDxfId="4534" totalsRowDxfId="453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7" totalsRowCount="1" headerRowDxfId="3904" headerRowBorderDxfId="3903" tableBorderDxfId="3902">
  <autoFilter ref="A8:Q36" xr:uid="{4F62EADF-21E3-48F1-8B6F-5A3984C01C34}"/>
  <tableColumns count="17">
    <tableColumn id="1" xr3:uid="{23786B65-4B54-4BE2-9F5C-D59C06C564D3}" name="ID">
      <calculatedColumnFormula>ROW()-8</calculatedColumnFormula>
    </tableColumn>
    <tableColumn id="2" xr3:uid="{8EC1F02C-1AB3-456A-B50A-C9BF7046F807}" name="Donnée (Niveau 1)" dataDxfId="3901"/>
    <tableColumn id="3" xr3:uid="{26E70C8E-F9A2-4AB5-9702-8D5063595737}" name="Donnée (Niveau 2)" dataDxfId="3900"/>
    <tableColumn id="4" xr3:uid="{95B000A3-61A9-46F5-BA92-8ED797F293B4}" name="Donnée (Niveau 3)" dataDxfId="3899"/>
    <tableColumn id="5" xr3:uid="{7F09AFC5-83CB-4FF7-97B7-F2DE345014A2}" name="Donnée (Niveau 4)" dataDxfId="3898"/>
    <tableColumn id="6" xr3:uid="{6A2FFC66-BAF1-4996-B879-6E907F288D5B}" name="Donnée (Niveau 5)" dataDxfId="3897"/>
    <tableColumn id="7" xr3:uid="{9B963D8F-EAC2-43AC-9ADA-8B488D517AF6}" name="Donnée (Niveau 6)" dataDxfId="3896"/>
    <tableColumn id="8" xr3:uid="{02C3ACCA-3CED-42AC-9CF0-C3A1B2B4685C}" name="Description" dataDxfId="3895"/>
    <tableColumn id="9" xr3:uid="{86F3EFD6-F6D9-4218-86A6-42B20C7EBDB1}" name="Exemples" dataDxfId="3894"/>
    <tableColumn id="10" xr3:uid="{54CD9A98-DF0D-4607-BA71-7DA09AF797FE}" name="Balise" dataDxfId="3893"/>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389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4532" dataDxfId="4531" totalsRowDxfId="4530">
  <autoFilter ref="A11:AD191" xr:uid="{EF99425A-BF7C-494D-843B-A436A28F1D50}"/>
  <tableColumns count="30">
    <tableColumn id="26" xr3:uid="{ABF5D23D-E9BE-447B-A48E-850A8FE050AB}" name="ID" dataDxfId="4529" totalsRowDxfId="4528"/>
    <tableColumn id="34" xr3:uid="{C603A664-BB7C-4E81-81F5-9AC771B920CE}" name="Donnée (Niveau 1)" dataDxfId="4527" totalsRowDxfId="4526"/>
    <tableColumn id="1" xr3:uid="{985EC22A-699F-4D1C-A0FF-90DCFB6591AE}" name="Donnée (Niveau 2)" dataDxfId="4525" totalsRowDxfId="4524"/>
    <tableColumn id="2" xr3:uid="{9726EFFF-17E9-4567-9D61-3FDED4A1439C}" name="Donnée (Niveau 3)" dataDxfId="4523" totalsRowDxfId="4522"/>
    <tableColumn id="3" xr3:uid="{DC2A9A2B-BD09-4CA3-892C-4DE6298A5712}" name="Donnée (Niveau 4)" dataDxfId="4521" totalsRowDxfId="4520"/>
    <tableColumn id="4" xr3:uid="{B78C276D-8762-4642-9D7D-502A3706006F}" name="Donnée (Niveau 5)" dataDxfId="4519" totalsRowDxfId="4518"/>
    <tableColumn id="5" xr3:uid="{E754A894-2972-4273-B6DD-CF0D8D93573D}" name="Donnée (Niveau 6)" dataDxfId="4517" totalsRowDxfId="4516"/>
    <tableColumn id="6" xr3:uid="{24AAC4C6-656F-44C0-87E7-A586457237B4}" name="Description" dataDxfId="4515" totalsRowDxfId="4514"/>
    <tableColumn id="14" xr3:uid="{5B142435-1C90-4234-8FB8-74C6ED9A57EB}" name="Exemples" dataDxfId="4513" totalsRowDxfId="4512"/>
    <tableColumn id="7" xr3:uid="{23939F30-951A-4F60-A1C3-04B73AEA5803}" name="Balise NexSIS" dataDxfId="4511" totalsRowDxfId="4510"/>
    <tableColumn id="21" xr3:uid="{DC207162-20F5-49F1-888F-349E9D3CC392}" name="Nouvelle balise" dataDxfId="4509" totalsRowDxfId="4508"/>
    <tableColumn id="8" xr3:uid="{7556FAA0-1801-4DD7-900A-EE18363D5E82}" name="Nantes - balise" dataDxfId="4507" totalsRowDxfId="4506"/>
    <tableColumn id="15" xr3:uid="{5FB127EE-7452-472C-AB5F-3281FCE1AA29}" name="Nantes - description" dataDxfId="4505" totalsRowDxfId="4504"/>
    <tableColumn id="18" xr3:uid="{B55CBC10-E0E1-44C1-8A07-61AE2E43D1CB}" name="GT399" dataDxfId="4503" totalsRowDxfId="4502"/>
    <tableColumn id="9" xr3:uid="{ED8CCBEC-AE8D-4416-B493-B3C4C06F7DE9}" name="GT399 description" dataDxfId="4501" totalsRowDxfId="4500"/>
    <tableColumn id="10" xr3:uid="{46B3BCFD-A3E1-4528-930E-7787E8879562}" name="Priorisation" dataDxfId="4499" totalsRowDxfId="4498"/>
    <tableColumn id="11" xr3:uid="{ABAA3778-8B61-4076-8B61-44A440D6CD31}" name="Cardinalité" dataDxfId="4497" totalsRowDxfId="4496"/>
    <tableColumn id="27" xr3:uid="{E5276C21-A4EF-4884-B4FB-C3E1823816EB}" name="Objet" dataDxfId="4495" totalsRowDxfId="4494"/>
    <tableColumn id="12" xr3:uid="{5E7CF984-0D2D-4AB5-8857-24FA22847AFC}" name="Format (ou type)" dataDxfId="4493" totalsRowDxfId="4492"/>
    <tableColumn id="37" xr3:uid="{2169D618-3BA4-45CD-952B-3014DC716E45}" name="Nomenclature/ énumération" dataDxfId="4491" totalsRowDxfId="4490"/>
    <tableColumn id="31" xr3:uid="{EC8DCE8F-9583-487D-94F2-441D28009773}" name="Détails de format" dataDxfId="4489" totalsRowDxfId="4488"/>
    <tableColumn id="36" xr3:uid="{2218AE1F-CDAB-423E-B754-D13BA6E01E7D}" name="Exos/RRAMU" dataDxfId="4487" totalsRowDxfId="4486"/>
    <tableColumn id="35" xr3:uid="{CF1EC0D3-4BCA-452A-AF26-36BE082E3351}" name="15-15" dataDxfId="4485" totalsRowDxfId="4484"/>
    <tableColumn id="39" xr3:uid="{4775AE16-DC68-4E34-8344-7B69CEBD7DD8}" name="CUT" dataDxfId="4483" totalsRowDxfId="4482"/>
    <tableColumn id="19" xr3:uid="{8FA91BE2-BC77-4525-BDE0-F6A9933290D7}" name="Commentaire Hub Santé" dataDxfId="4481" totalsRowDxfId="4480"/>
    <tableColumn id="16" xr3:uid="{CFE0C64C-3AF3-4ED4-B261-757CDC0E4BAF}" name="Commentaire Philippe Dreyfus" dataDxfId="4479" totalsRowDxfId="4478"/>
    <tableColumn id="33" xr3:uid="{DEAB7E62-6BC9-459A-9537-0973D7DAD581}" name="Commentaire FBE" dataDxfId="4477" totalsRowDxfId="4476"/>
    <tableColumn id="17" xr3:uid="{29D9B450-9ECA-42F9-BAF0-F3037CEEF915}" name="Commentaire Yann Penverne" dataDxfId="4475" totalsRowDxfId="4474"/>
    <tableColumn id="20" xr3:uid="{DDA0A9DE-8EA2-4BC6-88A9-FC4FC0D98FFE}" name="NexSIS" dataDxfId="4473" totalsRowDxfId="4472"/>
    <tableColumn id="22" xr3:uid="{1E79267D-7033-4469-BFCF-BBE2A69D6108}" name="Métier" dataDxfId="4471" totalsRowDxfId="447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6" totalsRowCount="1" headerRowDxfId="4469" dataDxfId="4468" totalsRowDxfId="4467">
  <autoFilter ref="A8:AD195" xr:uid="{EF99425A-BF7C-494D-843B-A436A28F1D50}">
    <filterColumn colId="21">
      <customFilters>
        <customFilter operator="notEqual" val=" "/>
      </customFilters>
    </filterColumn>
  </autoFilter>
  <tableColumns count="30">
    <tableColumn id="26" xr3:uid="{F89F79B0-EC13-4626-8B8B-E72803CF8D7F}" name="ID" dataDxfId="3774" totalsRowDxfId="3744">
      <calculatedColumnFormula>ROW()-8</calculatedColumnFormula>
    </tableColumn>
    <tableColumn id="34" xr3:uid="{82D9E408-6E89-6548-8064-32C2C1C49796}" name="Donnée (Niveau 1)" dataDxfId="3773" totalsRowDxfId="3743"/>
    <tableColumn id="1" xr3:uid="{A4D81CB2-5DBF-46A1-831A-3B0CB8713987}" name="Donnée (Niveau 2)" dataDxfId="3772" totalsRowDxfId="3742"/>
    <tableColumn id="2" xr3:uid="{70FEA672-42A5-4D50-83E3-20F1DC99F826}" name="Donnée (Niveau 3)" dataDxfId="3771" totalsRowDxfId="3741"/>
    <tableColumn id="3" xr3:uid="{E5F546D4-3F7C-49D3-ACAD-5C0AA86EEA72}" name="Donnée (Niveau 4)" dataDxfId="3770" totalsRowDxfId="3740"/>
    <tableColumn id="4" xr3:uid="{C36F63D5-6F86-4068-8553-7E11F2FF2E34}" name="Donnée (Niveau 5)" dataDxfId="3769" totalsRowDxfId="3739"/>
    <tableColumn id="5" xr3:uid="{BCD32C8B-1BF5-4152-A4E3-856EB454D41F}" name="Donnée (Niveau 6)" dataDxfId="3768" totalsRowDxfId="3738"/>
    <tableColumn id="6" xr3:uid="{31AB271A-A79E-4AD6-A425-139013E5C0ED}" name="Description" dataDxfId="3767" totalsRowDxfId="3737"/>
    <tableColumn id="14" xr3:uid="{42356E16-5C2C-47EF-96D9-1439EB52D654}" name="Exemples" dataDxfId="3766" totalsRowDxfId="3736"/>
    <tableColumn id="21" xr3:uid="{A67EAB5D-C889-4A87-AEDD-CB5D507B5224}" name="Balise" dataDxfId="3765" totalsRowDxfId="3735"/>
    <tableColumn id="8" xr3:uid="{142E6E6B-2EEA-41C0-969F-103EB7FEE77B}" name="Nantes - balise" totalsRowFunction="count" dataDxfId="3764" totalsRowDxfId="3734"/>
    <tableColumn id="15" xr3:uid="{4B3C95EC-2C41-42CE-9528-75F02E532B07}" name="Nantes - description" totalsRowFunction="count" dataDxfId="3763" totalsRowDxfId="3733"/>
    <tableColumn id="18" xr3:uid="{DD4C49C8-6EEB-4810-B6DF-F5EA0958E68F}" name="GT399" totalsRowFunction="count" dataDxfId="3762" totalsRowDxfId="3732"/>
    <tableColumn id="9" xr3:uid="{1EF347D1-5F3C-455F-B7CC-0411A0A13BA5}" name="GT399 description" totalsRowFunction="count" dataDxfId="3761" totalsRowDxfId="3731"/>
    <tableColumn id="10" xr3:uid="{A688C13F-43B2-4D38-AB61-5A8FA70F8877}" name="Priorisation" totalsRowFunction="count" dataDxfId="3760" totalsRowDxfId="3730"/>
    <tableColumn id="11" xr3:uid="{740E98DF-4145-4688-96B5-1DB2B4C65860}" name="Cardinalité" dataDxfId="3759" totalsRowDxfId="3729"/>
    <tableColumn id="27" xr3:uid="{5362BDCB-F398-463F-807C-5642BE8139A3}" name="Objet" totalsRowFunction="count" dataDxfId="3758" totalsRowDxfId="3728"/>
    <tableColumn id="12" xr3:uid="{F99D40B9-B75A-4B6D-AD14-A9CC94A67A94}" name="Format (ou type)" dataDxfId="3757" totalsRowDxfId="3727"/>
    <tableColumn id="37" xr3:uid="{C4249FC6-D549-4A35-98D7-D98FEFD604C7}" name="Nomenclature/ énumération" dataDxfId="3756" totalsRowDxfId="3726"/>
    <tableColumn id="31" xr3:uid="{165DCEEB-09D9-4414-9EB1-071322B65527}" name="Détails de format" dataDxfId="3755" totalsRowDxfId="3725"/>
    <tableColumn id="36" xr3:uid="{DFE77849-E589-4C00-A974-5EA32CAC9950}" name="15-18" dataDxfId="3754" totalsRowDxfId="3724"/>
    <tableColumn id="35" xr3:uid="{6F7422E5-A9F0-4CB5-94CC-23CADED3A1EA}" name="15-15" dataDxfId="3753" totalsRowDxfId="3723"/>
    <tableColumn id="24" xr3:uid="{84A6C4F7-D7B2-45A3-94D6-FA4C63F0BF6D}" name="15-MAJ" dataDxfId="3752" totalsRowDxfId="3722"/>
    <tableColumn id="39" xr3:uid="{D123E456-B227-404D-9075-2C12B6D79281}" name="CUT" dataDxfId="3751" totalsRowDxfId="3721"/>
    <tableColumn id="19" xr3:uid="{0E27CA97-E0CC-4707-8A95-C2EB8B822A50}" name="Commentaire Hub Santé" dataDxfId="3750" totalsRowDxfId="3720"/>
    <tableColumn id="16" xr3:uid="{85C90A89-19FA-4640-8DE9-5BC81E29801A}" name="Commentaire Philippe Dreyfus" dataDxfId="3749" totalsRowDxfId="3719"/>
    <tableColumn id="33" xr3:uid="{F9B7E469-F267-4217-89F6-2332B9BE9F00}" name="Commentaire FBE" dataDxfId="3748" totalsRowDxfId="3718"/>
    <tableColumn id="17" xr3:uid="{AF1719C0-5CFC-4F9F-8447-1E16DD154E8D}" name="Commentaire Yann Penverne" dataDxfId="3747" totalsRowDxfId="3717"/>
    <tableColumn id="20" xr3:uid="{A1AC7405-8CAD-4797-ACD3-A6DB9BD4973A}" name="NexSIS" dataDxfId="3746" totalsRowDxfId="3716"/>
    <tableColumn id="22" xr3:uid="{BFD15786-BC47-434A-8C58-1A07EC8D4305}" name="Métier" dataDxfId="3745" totalsRowDxfId="371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4466" dataDxfId="4465" totalsRowDxfId="4464">
  <autoFilter ref="A8:AD24" xr:uid="{2E37C04C-20EF-43CF-B616-20D350FD59F5}"/>
  <tableColumns count="30">
    <tableColumn id="26" xr3:uid="{E007D74A-EDCD-4D93-AEBE-0CC6FE865F5F}" name="ID" dataDxfId="4463" totalsRowDxfId="4462">
      <calculatedColumnFormula>ROW()-8</calculatedColumnFormula>
    </tableColumn>
    <tableColumn id="34" xr3:uid="{11958F1E-9529-480E-B7D2-2415BD248760}" name="Donnée (Niveau 1)" dataDxfId="4461" totalsRowDxfId="4460"/>
    <tableColumn id="1" xr3:uid="{18D74FBB-F6A2-45B4-8765-1088BC632ED1}" name="Donnée (Niveau 2)" dataDxfId="4459" totalsRowDxfId="4458"/>
    <tableColumn id="2" xr3:uid="{79A8E0E1-585A-441B-928E-A02A17C9EF7C}" name="Donnée (Niveau 3)" dataDxfId="4457" totalsRowDxfId="4456"/>
    <tableColumn id="3" xr3:uid="{8B19B15E-44FB-4A3B-BBB5-3588F80D5DC0}" name="Donnée (Niveau 4)" dataDxfId="4455" totalsRowDxfId="4454"/>
    <tableColumn id="4" xr3:uid="{22FD3FA6-6A0F-4019-A821-39A8DCC4518F}" name="Donnée (Niveau 5)" dataDxfId="4453" totalsRowDxfId="4452"/>
    <tableColumn id="5" xr3:uid="{3DA25426-04AC-499C-9D23-46F5EBC115B8}" name="Donnée (Niveau 6)" dataDxfId="4451" totalsRowDxfId="4450"/>
    <tableColumn id="6" xr3:uid="{DA4CE3D9-6EFF-4029-83EA-07A44C699F50}" name="Description" dataDxfId="4449" totalsRowDxfId="4448"/>
    <tableColumn id="14" xr3:uid="{50693DEB-9CC8-4DE4-AE47-C664C15D40AD}" name="Exemples" dataDxfId="4447" totalsRowDxfId="4446"/>
    <tableColumn id="21" xr3:uid="{B208CDC9-1F15-4096-BF3E-39A73D9F93C1}" name="Balise" dataDxfId="4445" totalsRowDxfId="4444"/>
    <tableColumn id="8" xr3:uid="{E08C41FF-EC15-4F82-9608-19C9E109C510}" name="Nantes - balise" totalsRowFunction="count" dataDxfId="4443" totalsRowDxfId="4442"/>
    <tableColumn id="15" xr3:uid="{D5738BB6-03D7-4329-8377-B2C0AD1600CD}" name="Nantes - description" totalsRowFunction="count" dataDxfId="4441" totalsRowDxfId="4440"/>
    <tableColumn id="18" xr3:uid="{2AE5AA8C-4106-4552-8235-213E51AEEE4C}" name="GT399" totalsRowFunction="count" dataDxfId="4439" totalsRowDxfId="4438"/>
    <tableColumn id="9" xr3:uid="{099ACC01-D0DE-471A-AED2-4B321264BEE0}" name="GT399 description" totalsRowFunction="count" dataDxfId="4437" totalsRowDxfId="4436"/>
    <tableColumn id="10" xr3:uid="{6E66334F-D608-4C6A-995B-D7FC668D7E59}" name="Priorisation" totalsRowFunction="count" dataDxfId="4435" totalsRowDxfId="4434"/>
    <tableColumn id="11" xr3:uid="{AE997855-F4BE-4B53-9538-2BC848D30F2D}" name="Cardinalité" dataDxfId="4433" totalsRowDxfId="4432"/>
    <tableColumn id="27" xr3:uid="{25FE6C39-4793-493F-B1EE-C41E102D449E}" name="Objet" totalsRowFunction="count" dataDxfId="4431" totalsRowDxfId="4430"/>
    <tableColumn id="12" xr3:uid="{2604A5B3-B091-4A1F-ADF4-CDA35BDB2628}" name="Format (ou type)" dataDxfId="4429" totalsRowDxfId="4428"/>
    <tableColumn id="37" xr3:uid="{AF8E6608-35A8-429E-989D-FF7C4765E4B9}" name="Nomenclature/ énumération" dataDxfId="4427" totalsRowDxfId="4426"/>
    <tableColumn id="31" xr3:uid="{81C6162B-17F5-402D-8014-974D9929B1C7}" name="Détails de format" dataDxfId="4425" totalsRowDxfId="4424"/>
    <tableColumn id="36" xr3:uid="{48DB21FA-C68B-4723-9711-0D2D3AC40108}" name="15-18" dataDxfId="4423" totalsRowDxfId="4422"/>
    <tableColumn id="35" xr3:uid="{18AB4926-73B5-4052-8303-4C526E2842D3}" name="15-15" dataDxfId="4421" totalsRowDxfId="4420"/>
    <tableColumn id="24" xr3:uid="{C99BEEE3-25A2-4D71-889D-83083512E1E0}" name="15-MAJ" dataDxfId="4419" totalsRowDxfId="4418"/>
    <tableColumn id="39" xr3:uid="{E12DF4A8-EB50-4CE1-A7F9-27C5970537B5}" name="CUT" dataDxfId="4417" totalsRowDxfId="4416"/>
    <tableColumn id="19" xr3:uid="{AD08D5C9-FFA6-4380-A6EC-0A7C77323630}" name="Commentaire Hub Santé" dataDxfId="4415" totalsRowDxfId="4414"/>
    <tableColumn id="16" xr3:uid="{2FDB9CB6-BE84-4775-87BE-E560C6BC0D4A}" name="Commentaire Philippe Dreyfus" dataDxfId="4413" totalsRowDxfId="4412"/>
    <tableColumn id="33" xr3:uid="{F1BE5F1B-FCD0-4320-B8EB-2A8F1B9722B8}" name="Commentaire FBE" dataDxfId="4411" totalsRowDxfId="4410"/>
    <tableColumn id="17" xr3:uid="{37CFD9B4-3FD4-440C-BF81-ED56B8C26245}" name="Commentaire Yann Penverne" dataDxfId="4409" totalsRowDxfId="4408"/>
    <tableColumn id="20" xr3:uid="{C24D1DC2-1F80-404C-9AC2-3FB756937C2E}" name="NexSIS" dataDxfId="4407" totalsRowDxfId="4406"/>
    <tableColumn id="22" xr3:uid="{C11679A4-049E-409F-8D1C-C4C059B25168}" name="Métier" dataDxfId="4405" totalsRowDxfId="440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89" totalsRowCount="1" headerRowDxfId="4403" dataDxfId="4402" totalsRowDxfId="4401">
  <autoFilter ref="A8:W88" xr:uid="{C92664FE-ED8F-46D7-9DD5-6F2E0861D6FF}">
    <filterColumn colId="16">
      <customFilters>
        <customFilter operator="notEqual" val=" "/>
      </customFilters>
    </filterColumn>
  </autoFilter>
  <tableColumns count="23">
    <tableColumn id="26" xr3:uid="{62D1D962-435E-445C-8176-6AFEE7ABB964}" name="ID" dataDxfId="4400" totalsRowDxfId="3868"/>
    <tableColumn id="34" xr3:uid="{AF99D652-DA31-487A-8CE3-C43A9D0D0F82}" name="Donnée (Niveau 1)" dataDxfId="4399" totalsRowDxfId="3867"/>
    <tableColumn id="1" xr3:uid="{26624729-2378-4BE4-AF94-2AD83420E408}" name="Donnée (Niveau 2)" dataDxfId="4398" totalsRowDxfId="3866"/>
    <tableColumn id="2" xr3:uid="{3DF2C155-D187-4F5C-A2F9-29CA2B2A18CC}" name="Donnée (Niveau 3)" dataDxfId="4397" totalsRowDxfId="3865"/>
    <tableColumn id="3" xr3:uid="{DD16CD2E-7545-4983-AF64-50A47209731F}" name="Donnée (Niveau 4)" dataDxfId="4396" totalsRowDxfId="3864"/>
    <tableColumn id="4" xr3:uid="{9201EFE0-C9BD-490F-B6AA-83311B09262F}" name="Donnée (Niveau 5)" dataDxfId="4395" totalsRowDxfId="3863"/>
    <tableColumn id="5" xr3:uid="{20C32895-212D-4F26-B134-FBDF1FD4ED0E}" name="Donnée (Niveau 6)" dataDxfId="4394" totalsRowDxfId="3862"/>
    <tableColumn id="6" xr3:uid="{036B2D7E-23E0-4814-B2FB-5C619B25F782}" name="Description" dataDxfId="4393" totalsRowDxfId="3861"/>
    <tableColumn id="14" xr3:uid="{51A4E1A3-F3DC-4BAD-9F20-81B65F485A0D}" name="Exemples" dataDxfId="4392" totalsRowDxfId="3860"/>
    <tableColumn id="21" xr3:uid="{C6BE7A8E-F875-441C-BFA9-86D71B9EFF88}" name="Balise" dataDxfId="4391" totalsRowDxfId="3859"/>
    <tableColumn id="11" xr3:uid="{F10EE65F-1515-4AE2-9211-FD44F3EA5D3E}" name="Cardinalité" dataDxfId="4390" totalsRowDxfId="3858"/>
    <tableColumn id="27" xr3:uid="{B47DCBC0-7B24-497F-8892-323B08A42011}" name="Objet" dataDxfId="4389" totalsRowDxfId="3857"/>
    <tableColumn id="12" xr3:uid="{15BDE3A9-E8A9-4EFC-A353-0269A66BC2B2}" name="Format (ou type)" dataDxfId="4388" totalsRowDxfId="3856"/>
    <tableColumn id="37" xr3:uid="{046163B9-02C2-4347-B7FB-61E0432AAB68}" name="Nomenclature/ énumération" dataDxfId="4387" totalsRowDxfId="3855"/>
    <tableColumn id="31" xr3:uid="{20E92D64-29A1-4239-93C5-E8F762FFD8DE}" name="Détails de format" dataDxfId="4386" totalsRowDxfId="3854"/>
    <tableColumn id="36" xr3:uid="{636C128D-46D4-443D-9FB6-645B4E8390EC}" name="15-18" dataDxfId="4385" totalsRowDxfId="3853"/>
    <tableColumn id="35" xr3:uid="{3C17CD84-5847-4BD3-990E-46197D8D30CE}" name="15-15" dataDxfId="4384" totalsRowDxfId="3852"/>
    <tableColumn id="39" xr3:uid="{8F5DF9DE-3AC1-4BBF-B05B-904A5EB4D934}" name="CUT" dataDxfId="4383" totalsRowDxfId="3851"/>
    <tableColumn id="19" xr3:uid="{B90DC3CB-85F4-4D23-8DE4-7B4C05AC2236}" name="Commentaire Hub Santé" dataDxfId="4382" totalsRowDxfId="3850"/>
    <tableColumn id="16" xr3:uid="{E17F6AB0-4FBD-425F-A071-573AD4BA0F3E}" name="Commentaire Philippe Dreyfus" dataDxfId="4381" totalsRowDxfId="3849"/>
    <tableColumn id="33" xr3:uid="{7CFA00D6-8048-42E1-B541-BEA178D54E3E}" name="Commentaire FBE" dataDxfId="4380" totalsRowDxfId="3848"/>
    <tableColumn id="17" xr3:uid="{FC58F8C6-81B4-4955-A593-71BD7E5BDA7A}" name="Commentaire Yann Penverne" dataDxfId="4379" totalsRowDxfId="3847"/>
    <tableColumn id="22" xr3:uid="{DB0180C0-781E-4165-87A4-8168655417AB}" name="Métier" dataDxfId="4378" totalsRowDxfId="384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X14" totalsRowCount="1" headerRowDxfId="4377" dataDxfId="4376" totalsRowDxfId="4375">
  <autoFilter ref="A8:X13" xr:uid="{F3595FED-2D23-43E0-82AA-4A679D9E25EC}"/>
  <tableColumns count="24">
    <tableColumn id="26" xr3:uid="{1FA9DD08-C96F-4AE2-8207-3C37C2625ABE}" name="ID" dataDxfId="4374" totalsRowDxfId="3799"/>
    <tableColumn id="34" xr3:uid="{795EBD09-E696-417D-A399-6AF56CB38FFE}" name="Donnée (Niveau 1)" dataDxfId="4373" totalsRowDxfId="3798"/>
    <tableColumn id="1" xr3:uid="{5D55C6A7-D3C8-4B4F-962B-D684CC469CD7}" name="Donnée (Niveau 2)" dataDxfId="4372" totalsRowDxfId="3797"/>
    <tableColumn id="2" xr3:uid="{6064AA15-6125-4E52-A059-BCD0F891AC4D}" name="Donnée (Niveau 3)" dataDxfId="4371" totalsRowDxfId="3796"/>
    <tableColumn id="3" xr3:uid="{C4094AB5-565D-4563-9A98-4BAC24C8C03F}" name="Donnée (Niveau 4)" dataDxfId="4370" totalsRowDxfId="3795"/>
    <tableColumn id="4" xr3:uid="{FDFD5534-55B3-462C-A013-1AF4EEFC7A0E}" name="Donnée (Niveau 5)" dataDxfId="4369" totalsRowDxfId="3794"/>
    <tableColumn id="5" xr3:uid="{4C7DDDEF-FB5D-40CE-A24D-1069A6180C9C}" name="Donnée (Niveau 6)" dataDxfId="4368" totalsRowDxfId="3793"/>
    <tableColumn id="6" xr3:uid="{BDC8426F-031A-4500-84AD-15FC39F3F6CE}" name="Description" dataDxfId="4367" totalsRowDxfId="3792"/>
    <tableColumn id="14" xr3:uid="{1BD518AA-08F2-4CB0-853F-ED4258E389B3}" name="Exemples" dataDxfId="4366" totalsRowDxfId="3791"/>
    <tableColumn id="21" xr3:uid="{773DD795-C5AD-4B15-84FB-8DE01F1F60C4}" name="Balise" dataDxfId="4365" totalsRowDxfId="3790"/>
    <tableColumn id="11" xr3:uid="{CF28EC3A-4C91-435F-AC27-1982AA8ADD1D}" name="Cardinalité" dataDxfId="4364" totalsRowDxfId="3789"/>
    <tableColumn id="27" xr3:uid="{A2A017CB-AD8E-44B3-8642-D11115614E70}" name="Objet" dataDxfId="4363" totalsRowDxfId="3788"/>
    <tableColumn id="12" xr3:uid="{66EFD264-E68A-4187-98CB-316B01B4417B}" name="Format (ou type)" dataDxfId="4362" totalsRowDxfId="3787"/>
    <tableColumn id="37" xr3:uid="{EE16CD08-1554-426C-9970-EB455A6E91CE}" name="Nomenclature/ énumération" dataDxfId="4361" totalsRowDxfId="3786"/>
    <tableColumn id="31" xr3:uid="{2C55E942-315D-4196-88AC-22B3956DA9E4}" name="Détails de format" dataDxfId="3775" totalsRowDxfId="3785"/>
    <tableColumn id="36" xr3:uid="{4457D8CC-EA04-48F7-94E1-5038866A5C40}" name="15-18" dataDxfId="4360" totalsRowDxfId="3784"/>
    <tableColumn id="35" xr3:uid="{DE6F3E1D-4E7D-4614-B0F4-FBCC8B26E17F}" name="15-15" dataDxfId="4359" totalsRowDxfId="3783"/>
    <tableColumn id="39" xr3:uid="{ED0D760B-A01B-4FCE-968A-DF8FB318720F}" name="CUT" dataDxfId="4358" totalsRowDxfId="3782"/>
    <tableColumn id="19" xr3:uid="{13987337-997C-423C-8C6C-CD2A636B3191}" name="Commentaire Hub Santé" dataDxfId="4357" totalsRowDxfId="3781"/>
    <tableColumn id="16" xr3:uid="{2E666105-7978-4AB4-BD35-48C364391E38}" name="Commentaire Philippe Dreyfus" dataDxfId="4356" totalsRowDxfId="3780"/>
    <tableColumn id="33" xr3:uid="{59ED82FB-9F32-4B0C-92AF-B11030B269C4}" name="Commentaire FBE" dataDxfId="4355" totalsRowDxfId="3779"/>
    <tableColumn id="17" xr3:uid="{FF32A60F-0401-427C-85E9-AF6C668D67E5}" name="Commentaire Yann Penverne" dataDxfId="4354" totalsRowDxfId="3778"/>
    <tableColumn id="20" xr3:uid="{4C3C4242-9715-4D3F-8678-E2DF7E298B48}" name="NexSIS" dataDxfId="4353" totalsRowDxfId="3777"/>
    <tableColumn id="22" xr3:uid="{89A21B40-369F-479D-8124-13571B8DC460}" name="Métier" dataDxfId="4352" totalsRowDxfId="377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63" totalsRowCount="1" headerRowDxfId="4351" dataDxfId="4350" totalsRowDxfId="4349">
  <autoFilter ref="A8:W62" xr:uid="{C92664FE-ED8F-46D7-9DD5-6F2E0861D6FF}">
    <filterColumn colId="16">
      <customFilters>
        <customFilter operator="notEqual" val=" "/>
      </customFilters>
    </filterColumn>
  </autoFilter>
  <tableColumns count="23">
    <tableColumn id="26" xr3:uid="{3D95D60D-4749-4205-B5A3-C40BC9083DDF}" name="ID" dataDxfId="3891" totalsRowDxfId="3822"/>
    <tableColumn id="34" xr3:uid="{F55F9431-FBCC-4C37-BC99-DDE204E6AD66}" name="Donnée (Niveau 1)" dataDxfId="3890" totalsRowDxfId="3821"/>
    <tableColumn id="1" xr3:uid="{7BDE9DBC-8BFF-4962-94C8-303215EF6651}" name="Donnée (Niveau 2)" dataDxfId="3889" totalsRowDxfId="3820"/>
    <tableColumn id="2" xr3:uid="{D40563B8-DCFF-4581-97D6-3BC1A593C4AB}" name="Donnée (Niveau 3)" dataDxfId="3888" totalsRowDxfId="3819"/>
    <tableColumn id="3" xr3:uid="{25A7848B-AF8E-4993-88F6-92216A238470}" name="Donnée (Niveau 4)" dataDxfId="3887" totalsRowDxfId="3818"/>
    <tableColumn id="4" xr3:uid="{AA50B053-891E-46D9-A92A-0E26EF075B7E}" name="Donnée (Niveau 5)" dataDxfId="3886" totalsRowDxfId="3817"/>
    <tableColumn id="5" xr3:uid="{58A3E3FB-40F5-40E2-96F6-8C1C4AF04759}" name="Donnée (Niveau 6)" dataDxfId="3885" totalsRowDxfId="3816"/>
    <tableColumn id="6" xr3:uid="{C62E45BF-811F-42E7-AB88-572B417F6150}" name="Description" dataDxfId="3884" totalsRowDxfId="3815"/>
    <tableColumn id="14" xr3:uid="{F9F87B89-8446-4459-82BE-4CC3FDAE3D24}" name="Exemples" dataDxfId="3883" totalsRowDxfId="3814"/>
    <tableColumn id="21" xr3:uid="{48DE3666-C566-4CAB-B0A7-07A3209B6595}" name="Balise" dataDxfId="3882" totalsRowDxfId="3813"/>
    <tableColumn id="11" xr3:uid="{FD69FEBC-E70D-44C5-AD2D-C6CC2D1C0D06}" name="Cardinalité" dataDxfId="3881" totalsRowDxfId="3812"/>
    <tableColumn id="27" xr3:uid="{B5A842FA-9CEA-4996-A030-5CA520DDD42D}" name="Objet" dataDxfId="3880" totalsRowDxfId="3811"/>
    <tableColumn id="12" xr3:uid="{A04D9211-F25C-4418-9545-A6F2966A3528}" name="Format (ou type)" dataDxfId="3879" totalsRowDxfId="3810"/>
    <tableColumn id="37" xr3:uid="{4AA2533B-7EE3-47E8-A3C9-3721487911B2}" name="Nomenclature/ énumération" dataDxfId="3878" totalsRowDxfId="3809"/>
    <tableColumn id="31" xr3:uid="{5F33B9AF-8F57-40C0-B58A-2900055019D0}" name="Détails de format" dataDxfId="3877" totalsRowDxfId="3808"/>
    <tableColumn id="36" xr3:uid="{4350E4CE-9B26-491D-804C-0334C47A43C5}" name="15-18" dataDxfId="3876" totalsRowDxfId="3807"/>
    <tableColumn id="35" xr3:uid="{D25EA6AD-098C-4C6E-94BD-A321CF38C383}" name="15-15" dataDxfId="3875" totalsRowDxfId="3806"/>
    <tableColumn id="39" xr3:uid="{05BE7884-8749-4B81-B356-DDAA0EAB4864}" name="CUT" dataDxfId="3874" totalsRowDxfId="3805"/>
    <tableColumn id="19" xr3:uid="{6A104928-C33B-4AA9-A990-40B6C20E9D80}" name="Commentaire Hub Santé" dataDxfId="3873" totalsRowDxfId="3804"/>
    <tableColumn id="16" xr3:uid="{712AA8BE-EBEC-4D34-9BE4-C551609D4A8E}" name="Commentaire Philippe Dreyfus" dataDxfId="3872" totalsRowDxfId="3803"/>
    <tableColumn id="33" xr3:uid="{C7EF274F-4008-4396-97F1-6B640D914E6E}" name="Commentaire FBE" dataDxfId="3871" totalsRowDxfId="3802"/>
    <tableColumn id="17" xr3:uid="{BC6A7B64-7E37-4F83-AA3E-8E136D3C025C}" name="Commentaire Yann Penverne" dataDxfId="3870" totalsRowDxfId="3801"/>
    <tableColumn id="22" xr3:uid="{FBAE91BA-4332-4036-98CF-545C9190993D}" name="Métier" dataDxfId="3869" totalsRowDxfId="38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16" totalsRowCount="1" headerRowDxfId="4348" dataDxfId="4347" totalsRowDxfId="4346">
  <autoFilter ref="A8:W15" xr:uid="{C92664FE-ED8F-46D7-9DD5-6F2E0861D6FF}"/>
  <tableColumns count="23">
    <tableColumn id="26" xr3:uid="{F0BBFE2C-91EC-4F63-8C42-7A13D8DB1773}" name="ID" dataDxfId="4345" totalsRowDxfId="3845"/>
    <tableColumn id="34" xr3:uid="{D4146487-94AF-45AE-9337-108D3BA4CEB4}" name="Donnée (Niveau 1)" dataDxfId="4344" totalsRowDxfId="3844"/>
    <tableColumn id="1" xr3:uid="{6249CE60-4860-4AE5-B2FE-DC960F0E9986}" name="Donnée (Niveau 2)" dataDxfId="4343" totalsRowDxfId="3843"/>
    <tableColumn id="2" xr3:uid="{C2D3DCAE-6928-4F1C-AF61-C37FEBF17CE7}" name="Donnée (Niveau 3)" dataDxfId="4342" totalsRowDxfId="3842"/>
    <tableColumn id="3" xr3:uid="{33216364-1D3C-4C3A-9A87-FDF54DD48221}" name="Donnée (Niveau 4)" dataDxfId="4341" totalsRowDxfId="3841"/>
    <tableColumn id="4" xr3:uid="{57EF9CD5-EC70-4A23-A60C-23D9F357C89F}" name="Donnée (Niveau 5)" dataDxfId="4340" totalsRowDxfId="3840"/>
    <tableColumn id="5" xr3:uid="{9F84A053-8A83-4A58-AEB1-A4D4BC92B461}" name="Donnée (Niveau 6)" dataDxfId="4339" totalsRowDxfId="3839"/>
    <tableColumn id="6" xr3:uid="{D1C161A6-6AE9-4A45-944C-37A17B71ECB9}" name="Description" dataDxfId="4338" totalsRowDxfId="3838"/>
    <tableColumn id="14" xr3:uid="{B7506A0E-75D9-44A0-9C02-5DB0ECF2A955}" name="Exemples" dataDxfId="4337" totalsRowDxfId="3837"/>
    <tableColumn id="21" xr3:uid="{8064C132-A136-4348-BB46-3374B12E8118}" name="Balise" dataDxfId="4336" totalsRowDxfId="3836"/>
    <tableColumn id="11" xr3:uid="{07C5EC80-6F69-4BF2-A52F-A8DC0C68FDD5}" name="Cardinalité" dataDxfId="4335" totalsRowDxfId="3835"/>
    <tableColumn id="27" xr3:uid="{45AE51DB-A6BF-45B0-A5E3-450B57AFF1BE}" name="Objet" dataDxfId="4334" totalsRowDxfId="3834"/>
    <tableColumn id="12" xr3:uid="{DDC6828F-2B6C-4E05-87D2-07F4D40557F4}" name="Format (ou type)" dataDxfId="4333" totalsRowDxfId="3833"/>
    <tableColumn id="37" xr3:uid="{66657B31-D3ED-45B0-AFA9-C1A1912F21C1}" name="Nomenclature/ énumération" dataDxfId="4332" totalsRowDxfId="3832"/>
    <tableColumn id="31" xr3:uid="{FC0F3951-1CFE-4C1D-96D5-F355E8519DFE}" name="Détails de format" dataDxfId="4331" totalsRowDxfId="3831"/>
    <tableColumn id="36" xr3:uid="{E4D376D5-6C75-44C6-9C5A-2DB0ECCB6D64}" name="15-18" dataDxfId="4330" totalsRowDxfId="3830"/>
    <tableColumn id="35" xr3:uid="{EA11A1BC-8967-40FA-ADCD-0B84F05B4FB7}" name="15-15" dataDxfId="4329" totalsRowDxfId="3829"/>
    <tableColumn id="39" xr3:uid="{D31DD38F-C6EE-4749-A560-C7A57192A678}" name="CUT" dataDxfId="4328" totalsRowDxfId="3828"/>
    <tableColumn id="19" xr3:uid="{B19166B6-0C3E-4F4D-ADFE-C549689DAD0F}" name="Commentaire Hub Santé" dataDxfId="4327" totalsRowDxfId="3827"/>
    <tableColumn id="16" xr3:uid="{4463EAB1-8B99-416B-81E7-7BF762EFF67F}" name="Commentaire Philippe Dreyfus" dataDxfId="4326" totalsRowDxfId="3826"/>
    <tableColumn id="33" xr3:uid="{AEB9EA63-47DE-4EB1-98A2-28AF16C300B3}" name="Commentaire FBE" dataDxfId="4325" totalsRowDxfId="3825"/>
    <tableColumn id="17" xr3:uid="{A303D711-3B44-411C-AFCC-D94F65BB0726}" name="Commentaire Yann Penverne" dataDxfId="4324" totalsRowDxfId="3824"/>
    <tableColumn id="22" xr3:uid="{05D5BA78-9525-42BB-9AA1-997AB030D68E}" name="Métier" dataDxfId="4323" totalsRowDxfId="3823"/>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 ref="K10" dT="2024-08-06T09:36:29.81" personId="{D6952652-30E5-479A-9FFE-AD0BC8CBB562}" id="{2C421F07-13D2-4C4A-AA0A-70AB792F1A75}">
    <text>Modifier par 1..n</text>
  </threadedComment>
  <threadedComment ref="O14" dT="2024-01-24T10:43:18.99" personId="{E9A6DF60-F9B3-4BD0-BB8A-DE1D37E26830}" id="{33E0A89A-0F15-4EBC-966F-1AF275B6E7D1}" done="1">
    <text>Implémenter nomenclature SI-SAMU : type_dec</text>
  </threadedComment>
  <threadedComment ref="C15" dT="2024-06-07T12:15:08.14" personId="{E9A6DF60-F9B3-4BD0-BB8A-DE1D37E26830}" id="{490AA5DC-643D-4479-A3E9-8CF54FBA8A3D}">
    <text>Définir unité (heure / minutes, etc.)</text>
  </threadedComment>
  <threadedComment ref="O19" dT="2024-06-04T13:32:27.93" personId="{15E60E5B-8F12-4B01-8E2A-D3C877CDBAC1}" id="{1B373D99-75B5-4C99-897C-231F6E0144FE}" done="1">
    <text>A nettoyer ! Il faut une nomenclature propre derrière pas une liste à la Prévert</text>
  </threadedComment>
  <threadedComment ref="O19" dT="2024-06-10T13:12:00.40" personId="{E9A6DF60-F9B3-4BD0-BB8A-DE1D37E26830}" id="{B3423EBB-A733-4A6A-8B0C-AEB4F0575DF8}" parentId="{1B373D99-75B5-4C99-897C-231F6E0144FE}">
    <text>Demandé, et en cours.</text>
  </threadedComment>
  <threadedComment ref="M20" dT="2023-10-06T15:52:24.74" personId="{6D908C62-98CE-5042-81E4-8ACAD1B880FE}" id="{B34685CE-7E85-4538-A295-D11534BA03B8}" done="1">
    <text>Nader veut passer le nombre max de caractères de 80 à 255</text>
  </threadedComment>
  <threadedComment ref="K48" dT="2023-10-26T21:36:55.27" personId="{C9A89B3A-A5FD-6849-8E65-1CD4E6C7CFF2}" id="{4DA601C9-6AF5-499E-857A-82256D1E8538}" done="1">
    <text>Nécessaire de le passer obligatoire pour NexSIS (retour Scriptal) ?</text>
  </threadedComment>
</ThreadedComments>
</file>

<file path=xl/threadedComments/threadedComment11.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O9" dT="2024-07-19T14:40:56.48" personId="{E9A6DF60-F9B3-4BD0-BB8A-DE1D37E26830}" id="{0A4D2E5B-A21B-4151-8126-D4A4ED139C3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threadedComments/threadedComment12.xml><?xml version="1.0" encoding="utf-8"?>
<ThreadedComments xmlns="http://schemas.microsoft.com/office/spreadsheetml/2018/threadedcomments" xmlns:x="http://schemas.openxmlformats.org/spreadsheetml/2006/main">
  <threadedComment ref="C12" dT="2024-08-05T11:44:49.04" personId="{D6952652-30E5-479A-9FFE-AD0BC8CBB562}" id="{3A90EA03-7495-48D0-8F7A-3C0883F74205}">
    <text>A voir avec les éditeurs de tablettes SMUR</text>
  </threadedComment>
  <threadedComment ref="T21" dT="2024-07-19T08:34:35.97" personId="{15E60E5B-8F12-4B01-8E2A-D3C877CDBAC1}" id="{4CCE177D-04A1-014F-ADC6-FF7E2CD19CF8}">
    <text>NOMENCLATURE: TBD</text>
  </threadedComment>
  <threadedComment ref="C24" dT="2024-08-05T12:25:22.88" personId="{D6952652-30E5-479A-9FFE-AD0BC8CBB562}" id="{4E90F163-5C96-419C-B8F5-89B827C77CBC}">
    <text xml:space="preserve">PDF/A, pdf structuré, qui permettrait à l'éditeur LRM de choisir ce qu'il veut prendre comme donnée </text>
  </threadedComment>
  <threadedComment ref="D30" dT="2024-03-26T14:48:00.56" personId="{D6952652-30E5-479A-9FFE-AD0BC8CBB562}" id="{AFBC43DC-22DD-45A7-94DB-0652D4386677}">
    <text xml:space="preserve">Quel libellé/code prendre ? </text>
  </threadedComment>
  <threadedComment ref="D30"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30" dT="2024-03-26T14:50:53.56" personId="{D6952652-30E5-479A-9FFE-AD0BC8CBB562}" id="{7123B02D-79C1-4AE4-A452-1757A424ABF5}" parentId="{AFBC43DC-22DD-45A7-94DB-0652D4386677}">
    <text>Ou est-ce à préciser dans le commentaire ?</text>
  </threadedComment>
  <threadedComment ref="C37" dT="2024-03-27T13:59:13.40" personId="{D6952652-30E5-479A-9FFE-AD0BC8CBB562}" id="{2793A809-11CA-4DD5-ABA0-64948E72EB12}">
    <text xml:space="preserve">Comment gérer le fait que la date de naissance n'est pas toujours connu, et que seul un âge est saisi ? </text>
  </threadedComment>
  <threadedComment ref="T42" dT="2024-07-19T14:31:22.53" personId="{E9A6DF60-F9B3-4BD0-BB8A-DE1D37E26830}" id="{B708D536-B2DD-4C2B-8169-A1AA32FC9FC7}">
    <text>Impossible de trouver le format du SINUS ou SI-VIC. Peut être limiter à 20 caractères ?</text>
  </threadedComment>
  <threadedComment ref="E55" dT="2024-08-05T12:09:59.39" personId="{D6952652-30E5-479A-9FFE-AD0BC8CBB562}" id="{C3A05CA8-31FE-4015-9F14-706D7F79DF25}">
    <text xml:space="preserve">Si modification : ajouter peut être ces champs concaténés dans un complément d'adresse dans le LRM ? </text>
  </threadedComment>
  <threadedComment ref="T76" dT="2024-07-19T08:35:08.18" personId="{15E60E5B-8F12-4B01-8E2A-D3C877CDBAC1}" id="{FCEE0902-9BE9-2943-AE41-EE181454D9D1}">
    <text>NOMENCLATURE: TBD</text>
  </threadedComment>
  <threadedComment ref="T77" dT="2024-07-19T08:35:08.18" personId="{15E60E5B-8F12-4B01-8E2A-D3C877CDBAC1}" id="{26E54232-91EC-0344-8934-65842435C7B1}">
    <text>NOMENCLATURE: TBD</text>
  </threadedComment>
  <threadedComment ref="T78" dT="2024-07-19T08:35:08.18" personId="{15E60E5B-8F12-4B01-8E2A-D3C877CDBAC1}" id="{FC4ECA46-5D1C-E644-A2E9-32F4F7B00548}">
    <text>NOMENCLATURE: TBD</text>
  </threadedComment>
  <threadedComment ref="C79" dT="2024-08-05T12:28:51.15" personId="{D6952652-30E5-479A-9FFE-AD0BC8CBB562}" id="{AD7D778E-1694-46D8-977C-251275C7EDE4}">
    <text>Peux justifier l'envoi d'un SMUR</text>
  </threadedComment>
  <threadedComment ref="C79" dT="2024-08-05T12:41:36.26" personId="{D6952652-30E5-479A-9FFE-AD0BC8CBB562}" id="{E2B1997B-2F04-416B-B4E4-334832189B40}" parentId="{AD7D778E-1694-46D8-977C-251275C7EDE4}">
    <text>Paramètres vitaux saisis à l'instant T, 1 donnée possible par envoi de bilan communiquée</text>
  </threadedComment>
  <threadedComment ref="C86" dT="2024-08-05T12:37:22.42" personId="{D6952652-30E5-479A-9FFE-AD0BC8CBB562}" id="{519ACF8C-C120-4142-A9AE-D22F9FFF6E4E}">
    <text xml:space="preserve">Besoin d'ID côté LMR ? </text>
  </threadedComment>
  <threadedComment ref="C88" dT="2024-03-25T16:05:53.08" personId="{D6952652-30E5-479A-9FFE-AD0BC8CBB562}" id="{CA9F7116-A69A-49A4-A9FD-112B11A9100E}">
    <text>Correspond également au motif de sans transport (soins sur place, refus de soins, refus de transport, décédé)</text>
  </threadedComment>
  <threadedComment ref="H91" dT="2024-03-27T14:38:41.61" personId="{D6952652-30E5-479A-9FFE-AD0BC8CBB562}" id="{91C7B266-0E0A-4462-A600-2FC08026D2AA}">
    <text>Pas de nomenclature dispo dans l'Excel partagé</text>
  </threadedComment>
  <threadedComment ref="T91" dT="2024-07-19T08:35:08.18" personId="{15E60E5B-8F12-4B01-8E2A-D3C877CDBAC1}" id="{E69FC7C7-3A81-D340-ACFD-D6C916B7DB1A}">
    <text>NOMENCLATURE: TBD</text>
  </threadedComment>
  <threadedComment ref="T92" dT="2024-07-19T08:35:08.18" personId="{15E60E5B-8F12-4B01-8E2A-D3C877CDBAC1}" id="{B0012380-EBB1-1849-B333-73B08DBBED41}">
    <text>NOMENCLATURE: TBD</text>
  </threadedComment>
  <threadedComment ref="D95" dT="2024-03-26T17:03:39.38" personId="{D6952652-30E5-479A-9FFE-AD0BC8CBB562}" id="{B49C2831-535E-4572-A161-4566AA17433A}">
    <text>Obligatoire si transport du patient vers une destination, facultatif si aucun transport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T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T9" dT="2024-07-19T14:40:56.48" personId="{E9A6DF60-F9B3-4BD0-BB8A-DE1D37E26830}" id="{A13A82C3-4420-415A-8BEE-D44D6C256511}">
    <text>J'ai du mal à formaliser plus, car la décomposition n'est pas encore exhaustivement étudiée.
Regex : ^[\w-]+\.[\w-]+\.[\w-]+\.[\w-]+$</text>
  </threadedComment>
  <threadedComment ref="T9" dT="2024-07-19T15:58:00.67" personId="{15E60E5B-8F12-4B01-8E2A-D3C877CDBAC1}" id="{0A745256-DA63-5A45-83E2-D45B7EA187EE}" parentId="{A13A82C3-4420-415A-8BEE-D44D6C256511}">
    <text xml:space="preserve">Je mets une version évaluable facilement mais l’idée est la même normalement </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B900B938-91F0-4B4A-A185-03AC7265E148}" done="1">
    <text xml:space="preserve">Le rendre obligatoire ? Notamment car utilisé pour des réconciliation pour les carences par exemple </text>
  </threadedComment>
  <threadedComment ref="T18" dT="2024-07-18T15:48:43.70" personId="{C9A89B3A-A5FD-6849-8E65-1CD4E6C7CFF2}" id="{EB284BDB-2DBF-4B44-A395-164E974640DA}">
    <text>Doit être porté au niveau du code lors de la définition du type codeAndLabel. Les autres seront surchargés par le csv_parser</text>
  </threadedComment>
  <threadedComment ref="R20" dT="2024-02-13T08:52:55.35" personId="{15E60E5B-8F12-4B01-8E2A-D3C877CDBAC1}" id="{B48A7EC2-5765-D74D-8FD6-A72604DA4537}">
    <text>Format : codeLabelComment
Détails : référence vers la nomenclature
Type Java : name</text>
  </threadedComment>
  <threadedComment ref="C22" dT="2023-11-24T15:15:04.35" personId="{E9A6DF60-F9B3-4BD0-BB8A-DE1D37E26830}" id="{77ED2E6B-DD8D-4E8A-8AF3-5F8BE44D831E}" done="1">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J23" dT="2023-12-21T16:51:07.27" personId="{C9A89B3A-A5FD-6849-8E65-1CD4E6C7CFF2}" id="{503E1939-9AA8-9C41-89C0-EFC69AC79A10}" done="1">
    <text>J’ai migré tous les champs dans case.details, ça te semble OK ?</text>
  </threadedComment>
  <threadedComment ref="D25" dT="2024-06-05T16:01:43.92" personId="{E9A6DF60-F9B3-4BD0-BB8A-DE1D37E26830}" id="{015E6B0C-9481-45DD-953B-0C69799561A8}">
    <text>Totalement redondant avec le devenir du patient</text>
  </threadedComment>
  <threadedComment ref="J26" dT="2023-12-21T16:52:13.97" personId="{C9A89B3A-A5FD-6849-8E65-1CD4E6C7CFF2}" id="{B235209A-7B9D-8E41-9B21-8FAE478F4F5E}">
    <text>J’ai du mal à voir si les LRM où ont vraiment cette info !</text>
  </threadedComment>
  <threadedComment ref="D27" dT="2023-12-13T14:39:37.97" personId="{E9A6DF60-F9B3-4BD0-BB8A-DE1D37E26830}" id="{E4B924E1-C80E-F54A-9F2A-990A48DF3558}">
    <text>L'info est-elle obligatoire pou les échanges 15-15</text>
  </threadedComment>
  <threadedComment ref="J27" dT="2023-12-21T16:52:53.15" personId="{C9A89B3A-A5FD-6849-8E65-1CD4E6C7CFF2}" id="{2D861FDF-831C-374B-ABFF-7A27C557F59A}" done="1">
    <text>Les P c’est les priorités ARM normalement, les propriétés de régulation médicales c’est les R1, R2, … non ? Est-ce qu’on passe que les P ? On passe les autres aussi ?</text>
  </threadedComment>
  <threadedComment ref="C35"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5" dT="2023-11-06T17:45:16.48" personId="{ABFB0C52-AC18-4406-B6D7-B9BCF5A2A0D7}" id="{CB35003D-B559-4C2C-B525-CBD55DFD6D30}" parentId="{85B1EF9F-47F0-CE46-887A-E909D7720A3B}">
    <text>fait</text>
  </threadedComment>
  <threadedComment ref="R35" dT="2023-10-06T15:52:24.74" personId="{6D908C62-98CE-5042-81E4-8ACAD1B880FE}" id="{549DE6E2-3511-C04B-8E4F-68D4D815B7F2}" done="1">
    <text>Nader veut passer le nombre max de caractères de 80 à 255</text>
  </threadedComment>
  <threadedComment ref="C36" dT="2023-10-31T09:38:04.74" personId="{ABFB0C52-AC18-4406-B6D7-B9BCF5A2A0D7}" id="{925BDB3E-FDC8-4AE9-BBEA-7ACEF4FDDB2C}" done="1">
    <text>Revu avec NexSIS =&gt; à passer en optionnel</text>
  </threadedComment>
  <threadedComment ref="C36" dT="2023-11-08T13:43:03.47" personId="{ABFB0C52-AC18-4406-B6D7-B9BCF5A2A0D7}" id="{D4536E1A-F569-483C-9E68-8149326DCE2D}" parentId="{925BDB3E-FDC8-4AE9-BBEA-7ACEF4FDDB2C}">
    <text>A voir avec NexSIS</text>
  </threadedComment>
  <threadedComment ref="C36"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6" dT="2023-11-06T12:45:17.60" personId="{E9A6DF60-F9B3-4BD0-BB8A-DE1D37E26830}" id="{8AEC1623-DDE1-47FA-B84D-C6A42BA263BB}" done="1">
    <text>Ici il faut mettre uniquement le nom du lieu. Lieu-dit / quartier et le reste vont dans compléments de commune</text>
  </threadedComment>
  <threadedComment ref="H36" dT="2023-11-06T12:54:13.77" personId="{E9A6DF60-F9B3-4BD0-BB8A-DE1D37E26830}" id="{BA23A14C-1B94-4147-B3A7-F4DE0375E586}" parentId="{8AEC1623-DDE1-47FA-B84D-C6A42BA263BB}">
    <text>Lac / foret sont plutôt des types de lieu ? Sauf si spécifique, par exemple Foret de Fontainebleau</text>
  </threadedComment>
  <threadedComment ref="J39" dT="2024-06-27T10:08:17.66" personId="{15E60E5B-8F12-4B01-8E2A-D3C877CDBAC1}" id="{8E205FAD-EC7F-CB4F-A2BB-B0DB29358552}">
    <text>Migrer vers ID</text>
  </threadedComment>
  <threadedComment ref="T39" dT="2024-07-18T09:01:40.52" personId="{E9A6DF60-F9B3-4BD0-BB8A-DE1D37E26830}" id="{E20FF258-BBA3-4B5B-B55C-44399A589F3F}">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T39" dT="2024-07-19T16:05:22.98" personId="{15E60E5B-8F12-4B01-8E2A-D3C877CDBAC1}" id="{F44BE361-BFAC-4643-A0DC-98B2D14B7574}" parentId="{E20FF258-BBA3-4B5B-B55C-44399A589F3F}">
    <text>La regex matche les 4 formats 
510123451
123456789
12345678912345
1234E</text>
  </threadedComment>
  <threadedComment ref="T43" dT="2024-06-27T09:38:17.21" personId="{15E60E5B-8F12-4B01-8E2A-D3C877CDBAC1}" id="{E02762B5-82E6-5440-B82E-11E23C871FE9}">
    <text>@Elodie FALCIONI (EXT) Mettre une regex ?</text>
    <mentions>
      <mention mentionpersonId="{7BE279B9-8F27-BC45-83B6-868A8619E873}" mentionId="{DF58125E-301F-BD4B-B892-83AEA0924DEB}" startIndex="0" length="22"/>
    </mentions>
  </threadedComment>
  <threadedComment ref="T43"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T44" dT="2024-06-27T09:38:29.37" personId="{15E60E5B-8F12-4B01-8E2A-D3C877CDBAC1}" id="{163F467C-493A-FF4B-9552-51468A23F970}">
    <text>@Elodie FALCIONI (EXT) Mettre une ENUM ?</text>
    <mentions>
      <mention mentionpersonId="{7BE279B9-8F27-BC45-83B6-868A8619E873}" mentionId="{C74FA150-CC05-3B42-991D-A3FE86679F69}" startIndex="0" length="22"/>
    </mentions>
  </threadedComment>
  <threadedComment ref="T44" dT="2024-06-27T09:52:39.18" personId="{DF4F572D-2211-4D3A-83E1-5495966E637E}" id="{432E4FDA-7A74-4218-9B0D-749A31BFBD3B}" parentId="{163F467C-493A-FF4B-9552-51468A23F970}">
    <text>J'ai pas l'impression que y'en ai une : idem, sujet à creuser cet été</text>
  </threadedComment>
  <threadedComment ref="D5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1" dT="2023-06-15T08:20:05.47" personId="{C9A89B3A-A5FD-6849-8E65-1CD4E6C7CFF2}" id="{62D969EF-9883-4543-B543-50F15B16ED43}" parentId="{8DE310B9-0615-45CC-A644-35176EC52B6C}">
    <text>Rq : lieu-dits permettent aussi de séparer 2 rives</text>
  </threadedComment>
  <threadedComment ref="D5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1" dT="2023-06-15T08:21:45.68" personId="{C9A89B3A-A5FD-6849-8E65-1CD4E6C7CFF2}" id="{29E0E845-8D17-4F32-BBCA-3117A62A82CF}" parentId="{8DE310B9-0615-45CC-A644-35176EC52B6C}">
    <text>Pas sûr qu'on puisse les exploiter...</text>
  </threadedComment>
  <threadedComment ref="D51" dT="2023-06-15T08:22:12.60" personId="{C9A89B3A-A5FD-6849-8E65-1CD4E6C7CFF2}" id="{E22B87A0-3BCA-4E15-AB4D-3E7D7E799EF9}" parentId="{8DE310B9-0615-45CC-A644-35176EC52B6C}">
    <text xml:space="preserve">Autoroute dans un sens = 1 commune et lieu-dits pour les tronçons </text>
  </threadedComment>
  <threadedComment ref="D5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1" dT="2023-06-15T08:23:09.21" personId="{C9A89B3A-A5FD-6849-8E65-1CD4E6C7CFF2}" id="{3CC5A5F7-7E87-4EEE-8B8C-05E635D40FC7}" parentId="{8DE310B9-0615-45CC-A644-35176EC52B6C}">
    <text>Pas de dictionnaire opérationnel commun...</text>
  </threadedComment>
  <threadedComment ref="D5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V53" dT="2024-06-04T12:56:58.94" personId="{15E60E5B-8F12-4B01-8E2A-D3C877CDBAC1}" id="{75588454-9F61-0E44-BD9B-A83C2445A9CD}">
    <text>Passe aussi l’information du pays en 99XXX</text>
  </threadedComment>
  <threadedComment ref="C5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5" dT="2023-09-21T08:26:59.23" personId="{ABFB0C52-AC18-4406-B6D7-B9BCF5A2A0D7}" id="{DADC5CF8-F488-411A-AE3B-4C5106A577E2}" parentId="{49FC8FAC-1BAF-45B2-887C-3878DB0CEBFB}">
    <text>On peut limiter le nombre de détails à 20 par exemple</text>
  </threadedComment>
  <threadedComment ref="D64" dT="2023-11-28T09:23:33.55" personId="{E9A6DF60-F9B3-4BD0-BB8A-DE1D37E26830}" id="{8B068B41-6738-4D89-AE95-7DBE47687C8B}" done="1">
    <text xml:space="preserve">Faut-il utiliser un autre objet, déjà existant ? </text>
  </threadedComment>
  <threadedComment ref="T64" dT="2024-07-19T13:13:07.20" personId="{E9A6DF60-F9B3-4BD0-BB8A-DE1D37E26830}" id="{C3A075C7-1FB6-44D4-AFDB-713C86FA7FF2}">
    <text>Regex pour numéro de téléphon format international de type +{codepays}{n° tel}
^\+\d{1,3}\d{4,15}$</text>
  </threadedComment>
  <threadedComment ref="T64" dT="2024-07-19T16:06:33.94" personId="{15E60E5B-8F12-4B01-8E2A-D3C877CDBAC1}" id="{5FD25436-2873-EE46-92BC-B8EC988B9124}" parentId="{C3A075C7-1FB6-44D4-AFDB-713C86FA7FF2}">
    <text>J’ai fusionné</text>
  </threadedComment>
  <threadedComment ref="P67" dT="2023-10-26T21:36:55.27" personId="{C9A89B3A-A5FD-6849-8E65-1CD4E6C7CFF2}" id="{82E4F400-D3A9-2343-9417-D338A272253E}" done="1">
    <text>Nécessaire de le passer obligatoire pour NexSIS (retour Scriptal) ?</text>
  </threadedComment>
  <threadedComment ref="T69" dT="2024-07-19T13:15:25.78" personId="{E9A6DF60-F9B3-4BD0-BB8A-DE1D37E26830}" id="{8AEBAB1A-116D-4051-972B-571AE884E92D}">
    <text xml:space="preserve">La latitude est un nombre décimal.
Elle peut être négative (indiquée par un signe -).
Elle varie de -90 à 90 degrés.
Elle peut contenir des fractions décimales.
Regex :
^-?([1-8]?[0-9](\.\d+)?|90(\.0+)?)
</text>
  </threadedComment>
  <threadedComment ref="T69"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T70" dT="2024-07-19T13:16:21.36" personId="{E9A6DF60-F9B3-4BD0-BB8A-DE1D37E26830}" id="{D9FBA423-0B11-432F-9E56-CD79F702D66D}">
    <text>La longitude est un nombre décimal.
Elle peut être négative (indiquée par un signe -).
Elle varie de -180 à 180 degrés.
Elle peut contenir des fractions décimales.
Regex : ^-?(180(\.0+)?|((1[0-7][0-9])|([1-9]?[0-9]))(\.\d+)?)$</text>
  </threadedComment>
  <threadedComment ref="T70" dT="2024-07-19T16:07:33.47" personId="{15E60E5B-8F12-4B01-8E2A-D3C877CDBAC1}" id="{78DDF8D0-AFD1-D342-99BC-6539F56273A2}" parentId="{D9FBA423-0B11-432F-9E56-CD79F702D66D}">
    <text>Idem</text>
  </threadedComment>
  <threadedComment ref="T71" dT="2024-07-19T13:17:54.42" personId="{E9A6DF60-F9B3-4BD0-BB8A-DE1D37E26830}" id="{75D02E79-4679-4E12-B006-08D351968FF5}">
    <text>L'altitude est un nombre entier ou décimal.
Elle peut être négative (indiquée par un signe -).
Elle peut avoir une partie décimale.
Elle peut avoir un signe plus ou moins en début.
Regex : ^-?\d+(\.\d+)?$</text>
  </threadedComment>
  <threadedComment ref="T71" dT="2024-07-19T16:07:40.41" personId="{15E60E5B-8F12-4B01-8E2A-D3C877CDBAC1}" id="{FE360E01-BD1D-CB44-8F80-B75F48E63558}" parentId="{75D02E79-4679-4E12-B006-08D351968FF5}">
    <text>Idem</text>
  </threadedComment>
  <threadedComment ref="H76" dT="2023-06-15T08:29:05.80" personId="{C9A89B3A-A5FD-6849-8E65-1CD4E6C7CFF2}" id="{4ED4D63E-99DA-4C40-8B3F-74484A91486A}" done="1">
    <text>Pourquoi passer par EPSG-4326 et pas dire WGS-84 direct ?</text>
  </threadedComment>
  <threadedComment ref="H76" dT="2023-06-15T08:29:45.24" personId="{C9A89B3A-A5FD-6849-8E65-1CD4E6C7CFF2}" id="{7B030752-5833-4DC9-AD05-3BBB102E62CA}" parentId="{4ED4D63E-99DA-4C40-8B3F-74484A91486A}">
    <text>WGS système de projection et EPSG système de coordonnées ?</text>
  </threadedComment>
  <threadedComment ref="D77" dT="2023-09-21T18:09:18.83" personId="{ABFB0C52-AC18-4406-B6D7-B9BCF5A2A0D7}" id="{F2C29A76-9B08-4696-A7FF-552A24CA01B1}">
    <text xml:space="preserve">En attente précision NexSIS
</text>
  </threadedComment>
  <threadedComment ref="H77" dT="2023-11-06T15:00:23.61" personId="{ABFB0C52-AC18-4406-B6D7-B9BCF5A2A0D7}" id="{A443D7D1-FE76-42EE-B140-98BBD5AEDCB9}">
    <text>Attention, pas d'équivalent strict du GML en json</text>
  </threadedComment>
  <threadedComment ref="R77" dT="2023-09-15T20:46:47.38" personId="{C9A89B3A-A5FD-6849-8E65-1CD4E6C7CFF2}" id="{012A24E5-1C61-C948-94EB-DA71996DDD0A}">
    <text>Pourquoi est-ce une string ?</text>
  </threadedComment>
  <threadedComment ref="R77" dT="2023-09-19T08:55:24.63" personId="{ABFB0C52-AC18-4406-B6D7-B9BCF5A2A0D7}" id="{2CE0A4D5-A9D0-B446-954D-7A2E3627826C}" parentId="{012A24E5-1C61-C948-94EB-DA71996DDD0A}">
    <text>À confirmer avec NexSIS, est-ce qu'on passe bien un fichier .sketch via une string ?</text>
  </threadedComment>
  <threadedComment ref="R77" dT="2023-10-11T16:20:12.31" personId="{ABFB0C52-AC18-4406-B6D7-B9BCF5A2A0D7}" id="{8C0C028E-3F13-6B4C-A4F7-B631D9774BA4}" parentId="{012A24E5-1C61-C948-94EB-DA71996DDD0A}">
    <text>En attente exemple NexSIS</text>
  </threadedComment>
  <threadedComment ref="D78"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8"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8"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J78" dT="2024-06-27T10:08:58.07" personId="{15E60E5B-8F12-4B01-8E2A-D3C877CDBAC1}" id="{038EEFBA-873D-BF4F-BC98-82BD5944D394}">
    <text>Migrer vers externalAddressId</text>
  </threadedComment>
  <threadedComment ref="J79" dT="2024-06-27T10:08:47.06" personId="{15E60E5B-8F12-4B01-8E2A-D3C877CDBAC1}" id="{B4579BF8-D5A6-954A-AF8B-D211E912E114}">
    <text>Migrer vers source</text>
  </threadedComment>
  <threadedComment ref="J81" dT="2024-06-27T10:08:33.87" personId="{15E60E5B-8F12-4B01-8E2A-D3C877CDBAC1}" id="{15C8D4A9-7DA5-7B4D-998E-FB4B7E3D200B}">
    <text>Migrer vers ID</text>
  </threadedComment>
  <threadedComment ref="C82" dT="2024-03-26T16:28:29.15" personId="{C9A89B3A-A5FD-6849-8E65-1CD4E6C7CFF2}" id="{7BED2FAB-053B-044B-A4B2-EA939D9441D5}">
    <text>A enlever car géré dans le code INSEE -&gt; le spécifier dans la description de la balise du code INSEE</text>
  </threadedComment>
  <threadedComment ref="C82"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2" dT="2023-09-21T10:47:24.82" personId="{ABFB0C52-AC18-4406-B6D7-B9BCF5A2A0D7}" id="{F6DBF483-4352-48F3-A605-280A47B8FAE1}" done="1">
    <text>Voir si il y'a une nomenclature NexSIS</text>
  </threadedComment>
  <threadedComment ref="H82" dT="2023-10-11T16:20:34.55" personId="{ABFB0C52-AC18-4406-B6D7-B9BCF5A2A0D7}" id="{3D1BFA56-129F-4F59-AEC8-B2129F29C6DE}" parentId="{F6DBF483-4352-48F3-A605-280A47B8FAE1}">
    <text>=&gt; se rapprocher d'ISO</text>
  </threadedComment>
  <threadedComment ref="B84"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4"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P84"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P84"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P84" dT="2023-09-22T09:00:11.92" personId="{C9A89B3A-A5FD-6849-8E65-1CD4E6C7CFF2}" id="{E4DBF580-F695-1240-B403-399ED7FC597D}" parentId="{36EBE513-9CB4-3348-B010-D39B51DF2455}">
    <text>-&gt; Dans tous les cas, les LRM doivent prendre la plus récente !</text>
  </threadedComment>
  <threadedComment ref="P84"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P84" dT="2023-09-22T09:03:47.31" personId="{C9A89B3A-A5FD-6849-8E65-1CD4E6C7CFF2}" id="{864DEDA1-82F2-BE42-883E-A0DE68C6DABF}" parentId="{36EBE513-9CB4-3348-B010-D39B51DF2455}">
    <text>Nader creuse le sujet côté NexSIS pour voir comment c’est fait / modifiable côté NexSIS</text>
  </threadedComment>
  <threadedComment ref="P84"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5" dT="2023-09-21T09:46:56.60" personId="{ABFB0C52-AC18-4406-B6D7-B9BCF5A2A0D7}" id="{2185076E-A743-4FEC-950F-43630CD6417E}" done="1">
    <text>REGEX à définir</text>
  </threadedComment>
  <threadedComment ref="P85" dT="2023-10-16T11:55:16.89" personId="{C9A89B3A-A5FD-6849-8E65-1CD4E6C7CFF2}" id="{2A6A195C-5D26-FA4B-91BD-34DAEC1D051C}" done="1">
    <text>Pas vraiment géré côté Santé, possible de passer la cardinalité à 0..1 ?</text>
  </threadedComment>
  <threadedComment ref="C86" dT="2023-09-22T09:00:43.88" personId="{ABFB0C52-AC18-4406-B6D7-B9BCF5A2A0D7}" id="{C5B6241A-BACF-47B3-9FCB-3D62B0208AEB}" done="1">
    <text>Pour savoir quelle alerte utiliser dans une affaire :
=&gt; Regarder cette date de réception</text>
  </threadedComment>
  <threadedComment ref="D88" dT="2023-07-03T14:32:04.26" personId="{6D908C62-98CE-5042-81E4-8ACAD1B880FE}" id="{849D9658-5404-49CC-A650-D8E23CF68C04}" done="1">
    <text>Comment on gère le fait que des informations médicales et personnelles peuvent être saisies dans ce champs par le SAMU</text>
  </threadedComment>
  <threadedComment ref="D88" dT="2023-09-25T11:53:05.92" personId="{C9A89B3A-A5FD-6849-8E65-1CD4E6C7CFF2}" id="{7E857887-808A-2345-B2BE-7D90DB86AB49}" parentId="{849D9658-5404-49CC-A650-D8E23CF68C04}">
    <text>Quelle politique HDS côté NexSIS ?</text>
  </threadedComment>
  <threadedComment ref="H92" dT="2023-09-20T13:13:53.48" personId="{ABFB0C52-AC18-4406-B6D7-B9BCF5A2A0D7}" id="{1045B670-B272-44B0-BDBC-183806654ACA}" done="1">
    <text>Un peu flou sur les valeurs autorisées pour le type canal, prévoir quelques grands types ? (style "tel", "mail", "other" etc)</text>
  </threadedComment>
  <threadedComment ref="H92" dT="2023-09-26T16:55:36.18" personId="{ABFB0C52-AC18-4406-B6D7-B9BCF5A2A0D7}" id="{E209311C-A599-460D-B95A-FD0D555846ED}" parentId="{1045B670-B272-44B0-BDBC-183806654ACA}">
    <text>Reprendre la nomenclature CHANNEL d'EMSI ?</text>
  </threadedComment>
  <threadedComment ref="H92" dT="2023-09-26T17:04:41.07" personId="{ABFB0C52-AC18-4406-B6D7-B9BCF5A2A0D7}" id="{51201774-5B67-4D66-A841-88BC6298DFB4}" parentId="{1045B670-B272-44B0-BDBC-183806654ACA}">
    <text>Pour aller au bout de la logique, le passer en objet CONTACT</text>
  </threadedComment>
  <threadedComment ref="P93" dT="2024-07-01T12:57:16.80" personId="{E9A6DF60-F9B3-4BD0-BB8A-DE1D37E26830}" id="{BBB5A46B-C5F8-418D-A46D-4CD3C7BA11B1}">
    <text>Voir pour ajouter un objet autre contacts en 1.. N ? Pour gérer si plusieurs numéro de téléphone et s'il y a un tel + un mail (SI-CAP)</text>
  </threadedComment>
  <threadedComment ref="T95" dT="2024-07-19T13:41:54.51" personId="{E9A6DF60-F9B3-4BD0-BB8A-DE1D37E26830}" id="{CB0B5FFE-3BB0-4AE2-8819-E5E8B84A3B4B}">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T95"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T95"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H96" dT="2023-09-20T13:13:53.48" personId="{ABFB0C52-AC18-4406-B6D7-B9BCF5A2A0D7}" id="{66A8A844-C989-4951-BC67-0C2CE4D72C41}" done="1">
    <text>Un peu flou sur les valeurs autorisées pour le type canal, prévoir quelques grands types ? (style "tel", "mail", "other" etc)</text>
  </threadedComment>
  <threadedComment ref="H96" dT="2023-09-26T16:55:36.18" personId="{ABFB0C52-AC18-4406-B6D7-B9BCF5A2A0D7}" id="{2CC3B374-4DA3-4924-B29D-9C3DC3476934}" parentId="{66A8A844-C989-4951-BC67-0C2CE4D72C41}">
    <text>Reprendre la nomenclature CHANNEL d'EMSI ?</text>
  </threadedComment>
  <threadedComment ref="H96" dT="2023-09-26T17:04:41.07" personId="{ABFB0C52-AC18-4406-B6D7-B9BCF5A2A0D7}" id="{A41A7BCE-8B3F-4373-95A0-C79FD31F6B56}" parentId="{66A8A844-C989-4951-BC67-0C2CE4D72C41}">
    <text>Pour aller au bout de la logique, le passer en objet CONTACT</text>
  </threadedComment>
  <threadedComment ref="P96" dT="2023-09-18T14:50:47.97" personId="{ABFB0C52-AC18-4406-B6D7-B9BCF5A2A0D7}" id="{449D854F-D1BC-4874-A270-C7FBD5C53315}" done="1">
    <text>A priori un seul appelant à l'origine mais potentiellement plusieurs données de contact en retour ?</text>
  </threadedComment>
  <threadedComment ref="P96" dT="2023-11-08T14:07:11.17" personId="{ABFB0C52-AC18-4406-B6D7-B9BCF5A2A0D7}" id="{4E0EDB80-0D0C-450A-A95B-31415A9B0896}" parentId="{449D854F-D1BC-4874-A270-C7FBD5C53315}">
    <text>Passer à 0..n</text>
  </threadedComment>
  <threadedComment ref="P96"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P96"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P96"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P96"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7" dT="2023-09-21T09:55:48.46" personId="{ABFB0C52-AC18-4406-B6D7-B9BCF5A2A0D7}" id="{D22EB006-FD31-4905-A0BA-E809AB322C44}" done="1">
    <text>Demander en annexe côté NexSIS si ils mettent une nomenclature</text>
  </threadedComment>
  <threadedComment ref="H97" dT="2023-09-25T11:54:42.17" personId="{ABFB0C52-AC18-4406-B6D7-B9BCF5A2A0D7}" id="{897F4059-91E9-4A21-9A63-505005BA3B7B}" parentId="{D22EB006-FD31-4905-A0BA-E809AB322C44}">
    <text>=&gt; Utiliser le référentiel SI-SAMU pour les langues</text>
  </threadedComment>
  <threadedComment ref="H97" dT="2023-10-11T16:22:12.70" personId="{ABFB0C52-AC18-4406-B6D7-B9BCF5A2A0D7}" id="{146C9C91-4F95-4CAD-B7CF-0D1625D0D9F0}" parentId="{D22EB006-FD31-4905-A0BA-E809AB322C44}">
    <text>=&gt; Plutôt ISO finalement</text>
  </threadedComment>
  <threadedComment ref="D100" dT="2023-10-17T14:05:10.67" personId="{C9A89B3A-A5FD-6849-8E65-1CD4E6C7CFF2}" id="{0700921D-3E22-E44A-B10A-66139D58EFD3}" done="1">
    <text>Inetum a une codification ! Pas possible de faire concordance sur du texte libre… Avoir une nomenclature + libre ?</text>
  </threadedComment>
  <threadedComment ref="D100"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100" dT="2023-06-15T07:45:15.69" personId="{C9A89B3A-A5FD-6849-8E65-1CD4E6C7CFF2}" id="{8B70DA13-018B-4BE7-9D85-CAD41DEDE16B}" done="1">
    <text>Avoir une nomenclature ?</text>
  </threadedComment>
  <threadedComment ref="E100" dT="2023-06-16T08:45:22.06" personId="{6D908C62-98CE-5042-81E4-8ACAD1B880FE}" id="{12BEE0B6-53B7-4B84-A323-4525B9F070DD}" parentId="{8B70DA13-018B-4BE7-9D85-CAD41DEDE16B}">
    <text>Champs libre côté NexSIS</text>
  </threadedComment>
  <threadedComment ref="E100"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100" dT="2023-06-22T17:50:55.63" personId="{C9A89B3A-A5FD-6849-8E65-1CD4E6C7CFF2}" id="{2D2C7BD2-8228-41A1-A494-53F903F3574F}" parentId="{8B70DA13-018B-4BE7-9D85-CAD41DEDE16B}">
    <text>https://ansforge.github.io/SAMU-interface-LRM/DST%20SI%20SAMU%20Interfa%C3%A7age%20LRM_V1.2.pdf</text>
  </threadedComment>
  <threadedComment ref="E100" dT="2023-06-23T08:39:19.32" personId="{C9A89B3A-A5FD-6849-8E65-1CD4E6C7CFF2}" id="{EC8F23F2-468E-44A3-AE50-6327E2B06555}" parentId="{8B70DA13-018B-4BE7-9D85-CAD41DEDE16B}">
    <text>=&gt; OK pour une approche “nomenclature libre”</text>
  </threadedComment>
  <threadedComment ref="E101" dT="2023-06-16T08:45:57.42" personId="{6D908C62-98CE-5042-81E4-8ACAD1B880FE}" id="{456C6261-46FE-47A3-ABE3-21780523066A}" done="1">
    <text>Réfléchir à une structure récursive / détaillée également</text>
  </threadedComment>
  <threadedComment ref="E101" dT="2023-06-22T17:55:16.22" personId="{C9A89B3A-A5FD-6849-8E65-1CD4E6C7CFF2}" id="{E99CE092-3BC0-4BC8-B207-43E0B20784D0}" parentId="{456C6261-46FE-47A3-ABE3-21780523066A}">
    <text>callerName 
- complete (basé sur un template {firstName} {lastName})
- firstName
- lastName</text>
  </threadedComment>
  <threadedComment ref="E101" dT="2023-06-23T08:42:43.54" personId="{C9A89B3A-A5FD-6849-8E65-1CD4E6C7CFF2}" id="{FAA64B8B-3383-4504-879B-0CFB30392649}" parentId="{456C6261-46FE-47A3-ABE3-21780523066A}">
    <text>Complete ? Aggregated ? Full ? 
-&gt; Nader regarde si le SitRep propose des trucs comme ça</text>
  </threadedComment>
  <threadedComment ref="E101" dT="2023-06-30T08:32:08.88" personId="{C9A89B3A-A5FD-6849-8E65-1CD4E6C7CFF2}" id="{26DEA5A2-F472-42AB-8F87-859012FF50F6}" parentId="{456C6261-46FE-47A3-ABE3-21780523066A}">
    <text>Ok de le présenter comme ça sur le 4 juillet, on avisera ensuite en fonction du SItrep</text>
  </threadedComment>
  <threadedComment ref="E104" dT="2023-09-25T11:56:28.41" personId="{ABFB0C52-AC18-4406-B6D7-B9BCF5A2A0D7}" id="{F862C684-B65A-4FC1-AEC4-870221995080}" done="1">
    <text>Règle sur les prénoms pour les prénoms composés</text>
  </threadedComment>
  <threadedComment ref="E104" dT="2023-10-11T14:32:18.84" personId="{E9A6DF60-F9B3-4BD0-BB8A-DE1D37E26830}" id="{B9E4C68E-9524-4FA5-84AF-6EF596D19BF3}" parentId="{F862C684-B65A-4FC1-AEC4-870221995080}">
    <text>De quelle règle parle-t-on ? 
Et pour les noms composés pas de règle ?</text>
  </threadedComment>
  <threadedComment ref="E104" dT="2023-10-11T16:23:17.75" personId="{ABFB0C52-AC18-4406-B6D7-B9BCF5A2A0D7}" id="{01379FDB-1840-4004-B244-23F1BA83A282}" parentId="{F862C684-B65A-4FC1-AEC4-870221995080}">
    <text>Pas de règle a date justement pour les prénoms composés =&gt; libre</text>
  </threadedComment>
  <threadedComment ref="F104" dT="2023-05-12T08:44:54.69" personId="{15E60E5B-8F12-4B01-8E2A-D3C877CDBAC1}" id="{6EB96170-F11A-4E55-BFF9-911EA46C448F}" done="1">
    <text>Pas possible de séparer dans l'interface. 
NexSIS regarde si la PFLAU envoie les 2 ensemble</text>
  </threadedComment>
  <threadedComment ref="C105" dT="2023-10-17T13:57:39.74" personId="{C9A89B3A-A5FD-6849-8E65-1CD4E6C7CFF2}" id="{F9DFBDFD-1215-9341-9E1E-3024F293D141}">
    <text>Localisation de l’appelant ? Ou d’intervention ?</text>
  </threadedComment>
  <threadedComment ref="C105" dT="2023-11-08T14:14:06.57" personId="{ABFB0C52-AC18-4406-B6D7-B9BCF5A2A0D7}" id="{EA2DA816-C4B8-4227-A75C-1BF943FC0D33}" parentId="{F9DFBDFD-1215-9341-9E1E-3024F293D141}">
    <text>Plutôt lieu ou se trouve l'appelant car lieu d'affaire renseigné en haut</text>
  </threadedComment>
  <threadedComment ref="D105" dT="2023-07-04T13:01:55.92" personId="{C9A89B3A-A5FD-6849-8E65-1CD4E6C7CFF2}" id="{A3B7AE35-2849-4423-8AE8-6B9911E6561D}" done="1">
    <text>Vont vraiment être différentes de la localisation de l’affaire ?</text>
  </threadedComment>
  <threadedComment ref="P105" dT="2023-09-28T16:19:13.29" personId="{ABFB0C52-AC18-4406-B6D7-B9BCF5A2A0D7}" id="{902D6982-CF5B-4CB7-B9F4-E53F0BDFA27A}" done="1">
    <text>Obligatoire du coup vu qu'on a une location dans l'affaire ?</text>
  </threadedComment>
  <threadedComment ref="P106" dT="2024-03-18T12:42:32.39" personId="{E9A6DF60-F9B3-4BD0-BB8A-DE1D37E26830}" id="{CC5C1D76-D97F-4BE5-B966-DD495B85204C}" done="1">
    <text>Retour de Philippe : peut-on le passer en optionnel, ce qui n'oblige pas les SAMU à répéter la qualification à chaque fois ?</text>
  </threadedComment>
  <threadedComment ref="D108" dT="2023-09-21T16:30:38.12" personId="{ABFB0C52-AC18-4406-B6D7-B9BCF5A2A0D7}" id="{663EEC70-25D1-4531-8E3C-8B803A28B6D5}" done="1">
    <text>Un concept emprunté au ROR est intéressant et transposable ici, parler d'unité de service pour décrire la plus petite maille</text>
  </threadedComment>
  <threadedComment ref="E108" dT="2023-06-15T07:50:06.13" personId="{C9A89B3A-A5FD-6849-8E65-1CD4E6C7CFF2}" id="{3BA75720-6FD7-4770-B19D-58D93FFDC9E8}" done="1">
    <text>Nomenclature sur ça ?</text>
  </threadedComment>
  <threadedComment ref="E108" dT="2023-06-22T21:24:05.20" personId="{C9A89B3A-A5FD-6849-8E65-1CD4E6C7CFF2}" id="{876E9C94-2532-4344-A05A-9DF2692B0ECD}" parentId="{3BA75720-6FD7-4770-B19D-58D93FFDC9E8}">
    <text>Juste réfléchir aux valeurs possibles : SDIS, SAMU, ... ?
Et les départements FRXXX en centre ?</text>
  </threadedComment>
  <threadedComment ref="D11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S110" dT="2023-12-20T16:55:28.15" personId="{9D129102-2382-4ACD-99FE-0A45F267AA1A}" id="{32F7371F-532E-4483-BA02-85ED2898A502}">
    <text>je retire la croix tant que la nomenclature n'existe pas</text>
  </threadedComment>
  <threadedComment ref="T110" dT="2023-12-21T09:37:15.19" personId="{9D129102-2382-4ACD-99FE-0A45F267AA1A}" id="{17677DF8-67EB-4AE7-861C-BE96B97E6CBC}">
    <text>NOMENCLATURE: PERSO (nomenclature SI-SAMU)</text>
  </threadedComment>
  <threadedComment ref="T110"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11" dT="2023-09-21T10:18:27.87" personId="{ABFB0C52-AC18-4406-B6D7-B9BCF5A2A0D7}" id="{7A1ACB5D-9506-421C-B92B-1CBD98910C4E}" done="1">
    <text>Aligner en mode URI</text>
  </threadedComment>
  <threadedComment ref="H111" dT="2023-09-26T17:04:33.97" personId="{ABFB0C52-AC18-4406-B6D7-B9BCF5A2A0D7}" id="{5E5E6B8C-D443-4F6F-8E17-7C83800DF187}" parentId="{7A1ACB5D-9506-421C-B92B-1CBD98910C4E}">
    <text>Pour aller au bout de la logique, le passer en objet CONTACT</text>
  </threadedComment>
  <threadedComment ref="H111" dT="2023-09-28T12:51:10.37" personId="{ABFB0C52-AC18-4406-B6D7-B9BCF5A2A0D7}" id="{28964279-F625-4E18-9B3A-1F4416C1598C}" parentId="{7A1ACB5D-9506-421C-B92B-1CBD98910C4E}">
    <text>Mettre attachement</text>
  </threadedComment>
  <threadedComment ref="S114" dT="2023-09-19T08:50:44.73" personId="{ABFB0C52-AC18-4406-B6D7-B9BCF5A2A0D7}" id="{07B5D5D0-B502-47B6-A891-DAEF39BCC4D8}" done="1">
    <text>Impose-t-on une liste de type de ressource ou est-ce laissé libre pour les éditeurs ?</text>
  </threadedComment>
  <threadedComment ref="T114" dT="2024-02-13T10:24:23.28" personId="{15E60E5B-8F12-4B01-8E2A-D3C877CDBAC1}" id="{8BCB09BF-A48C-8242-B3C8-18F71F97C7AD}">
    <text xml:space="preserve">Impose-t-on une liste de type de ressource ou est-ce laissé libre pour les éditeurs ?
</text>
  </threadedComment>
  <threadedComment ref="D119" dT="2023-09-21T10:23:46.33" personId="{ABFB0C52-AC18-4406-B6D7-B9BCF5A2A0D7}" id="{F7E40DD6-D14F-4AC4-95ED-C43838656AE4}">
    <text>Indiquer comment on fait le Hash =&gt; pas évident comme on fait le contrôle d'intégrité</text>
  </threadedComment>
  <threadedComment ref="D119" dT="2023-11-08T14:21:20.60" personId="{ABFB0C52-AC18-4406-B6D7-B9BCF5A2A0D7}" id="{1634B54C-DE58-48BE-B1A8-B8DC14E63DD3}" parentId="{F7E40DD6-D14F-4AC4-95ED-C43838656AE4}">
    <text>Sha-256</text>
  </threadedComment>
  <threadedComment ref="B121" dT="2024-02-13T09:55:48.02" personId="{D6952652-30E5-479A-9FFE-AD0BC8CBB562}" id="{E40A2F45-E340-487F-9FD6-2404E4F5A700}">
    <text>A renvoyer dans le SGV</text>
  </threadedComment>
  <threadedComment ref="B121"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1" dT="2023-07-06T14:47:40.47" personId="{ABFB0C52-AC18-4406-B6D7-B9BCF5A2A0D7}" id="{9EEB9362-90F5-494F-BB71-06EF0D54376B}" done="1">
    <text>Est-ce qu'il faut un objet Bilan qui incorpore les patients/victime ?</text>
  </threadedComment>
  <threadedComment ref="C121" dT="2023-07-12T08:35:36.42" personId="{ABFB0C52-AC18-4406-B6D7-B9BCF5A2A0D7}" id="{1D9D9BCA-BCEF-469D-983A-D2536F65A96C}" parentId="{9EEB9362-90F5-494F-BB71-06EF0D54376B}">
    <text>Il faudra à terme pouvoir faire le lien avec SGV</text>
  </threadedComment>
  <threadedComment ref="C121" dT="2023-11-14T20:28:23.68" personId="{E9A6DF60-F9B3-4BD0-BB8A-DE1D37E26830}" id="{8E067E92-BFB2-4B46-8AA0-21A22F61C7CC}" parentId="{9EEB9362-90F5-494F-BB71-06EF0D54376B}">
    <text>Le bilan se fait-il pour chaque patient/victime ? Si oui, le bilan est lié au patient</text>
  </threadedComment>
  <threadedComment ref="T122" dT="2024-07-19T14:45:46.30" personId="{E9A6DF60-F9B3-4BD0-BB8A-DE1D37E26830}" id="{C0D90E5C-9D42-49C0-A24A-A1F7669A5145}">
    <text xml:space="preserve">Mettre 2 possibilités : 
{string}.{string}.{string}.patient.{string}
Ou {string}.{string}.{string}.patient.{string}.{string}
Regex: ^[\w-]+\.[\w-]+\.[\w-]+\.patient\.[\w-]+(?:\.[\w-]+)?$ </text>
  </threadedComment>
  <threadedComment ref="T122" dT="2024-07-19T16:13:59.99" personId="{15E60E5B-8F12-4B01-8E2A-D3C877CDBAC1}" id="{49A620FF-47B9-7342-AA62-14604F66130C}" parentId="{C0D90E5C-9D42-49C0-A24A-A1F7669A5145}">
    <text>Implémenté de façon plus compacte normalement</text>
  </threadedComment>
  <threadedComment ref="T126" dT="2024-07-19T14:31:22.53" personId="{E9A6DF60-F9B3-4BD0-BB8A-DE1D37E26830}" id="{7C3087A4-B148-4F32-992E-BDF1BEAA587F}">
    <text>Impossible de trouver le format du SINUS ou SI-VIC. Peut être limiter à 20 caractères ?</text>
  </threadedComment>
  <threadedComment ref="H127" dT="2023-09-20T13:13:53.48" personId="{ABFB0C52-AC18-4406-B6D7-B9BCF5A2A0D7}" id="{258F99A5-CCAC-44B3-9CB2-E5E5FB7A031F}" done="1">
    <text>Un peu flou sur les valeurs autorisées pour le type canal, prévoir quelques grands types ? (style "tel", "mail", "other" etc)</text>
  </threadedComment>
  <threadedComment ref="H127" dT="2023-09-26T16:55:36.18" personId="{ABFB0C52-AC18-4406-B6D7-B9BCF5A2A0D7}" id="{2429CD2E-1350-4C77-B1E7-D9BF95D0DE0F}" parentId="{258F99A5-CCAC-44B3-9CB2-E5E5FB7A031F}">
    <text>Reprendre la nomenclature CHANNEL d'EMSI ?</text>
  </threadedComment>
  <threadedComment ref="H127" dT="2023-09-26T17:04:41.07" personId="{ABFB0C52-AC18-4406-B6D7-B9BCF5A2A0D7}" id="{1586761D-C2A8-459D-A734-E7C93943C0A9}" parentId="{258F99A5-CCAC-44B3-9CB2-E5E5FB7A031F}">
    <text>Pour aller au bout de la logique, le passer en objet CONTACT</text>
  </threadedComment>
  <threadedComment ref="P127" dT="2023-09-18T14:49:44.25" personId="{ABFB0C52-AC18-4406-B6D7-B9BCF5A2A0D7}" id="{B13CB5B2-E438-4033-8E1A-8B428C2D7B3E}" done="1">
    <text>Passer en 0..n et plutôt passer des objets de contact :
- option 1 : reprendre le modèle EMSI avec le modèle d'objet &lt;CONTACT&gt;&lt;TYPE&gt; et &lt;CONTACT&gt;&lt;DETAIL&gt;
- option 2 : sur le modèle CISU, proposer des callerURI</text>
  </threadedComment>
  <threadedComment ref="T133" dT="2024-01-23T15:00:16.04" personId="{E9A6DF60-F9B3-4BD0-BB8A-DE1D37E26830}" id="{47F99561-A768-4B9A-96FB-A8753B229875}">
    <text>vérifier le format du numéro RPPS seulement, ne pas implémenter la nomenclature complète</text>
  </threadedComment>
  <threadedComment ref="H135" dT="2023-09-20T13:13:53.48" personId="{ABFB0C52-AC18-4406-B6D7-B9BCF5A2A0D7}" id="{647A8527-7AF1-45AA-BB58-53C964C0E6F0}" done="1">
    <text>Un peu flou sur les valeurs autorisées pour le type canal, prévoir quelques grands types ? (style "tel", "mail", "other" etc)</text>
  </threadedComment>
  <threadedComment ref="H135" dT="2023-09-26T16:55:36.18" personId="{ABFB0C52-AC18-4406-B6D7-B9BCF5A2A0D7}" id="{FECFF266-C864-428C-9966-9B138242FB95}" parentId="{647A8527-7AF1-45AA-BB58-53C964C0E6F0}">
    <text>Reprendre la nomenclature CHANNEL d'EMSI ?</text>
  </threadedComment>
  <threadedComment ref="H135" dT="2023-09-26T17:04:41.07" personId="{ABFB0C52-AC18-4406-B6D7-B9BCF5A2A0D7}" id="{72BF1BA8-2AFF-404A-9193-020D6474E505}" parentId="{647A8527-7AF1-45AA-BB58-53C964C0E6F0}">
    <text>Pour aller au bout de la logique, le passer en objet CONTACT</text>
  </threadedComment>
  <threadedComment ref="P135" dT="2023-09-18T14:49:44.25" personId="{ABFB0C52-AC18-4406-B6D7-B9BCF5A2A0D7}" id="{396E04AD-6D8D-4E1E-B5C4-258495B5CC68}" done="1">
    <text>Passer en 0..n et plutôt passer des objets de contact :
- option 1 : reprendre le modèle EMSI avec le modèle d'objet &lt;CONTACT&gt;&lt;TYPE&gt; et &lt;CONTACT&gt;&lt;DETAIL&gt;
- option 2 : sur le modèle CISU, proposer des callerURI</text>
  </threadedComment>
  <threadedComment ref="E140"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1"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T141" dT="2024-01-23T15:05:32.39" personId="{E9A6DF60-F9B3-4BD0-BB8A-DE1D37E26830}" id="{63885E42-5898-4ECF-8108-E0BD8B826BE8}">
    <text>Vérifier uniquement le format du matricule INS : 13 caractères alphanumériques + une clé sur 2 chiffres</text>
  </threadedComment>
  <threadedComment ref="T141" dT="2024-04-22T23:33:31.78" personId="{C9A89B3A-A5FD-6849-8E65-1CD4E6C7CFF2}" id="{9001430A-1290-E045-AD12-FF39FE1F78E9}" parentId="{63885E42-5898-4ECF-8108-E0BD8B826BE8}">
    <text>Donc 15 chiffres ? Si oui: “REGEX: \d{15}”</text>
  </threadedComment>
  <threadedComment ref="T141" dT="2024-06-10T13:14:03.44" personId="{E9A6DF60-F9B3-4BD0-BB8A-DE1D37E26830}" id="{C1FF504D-B635-4ED9-B70D-0BFFF3171F1B}" parentId="{63885E42-5898-4ECF-8108-E0BD8B826BE8}">
    <text>Non potentiellement y'a des lettres, la Corse c'est 2A par ex</text>
  </threadedComment>
  <threadedComment ref="T141"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2"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T142" dT="2024-01-23T15:06:28.79" personId="{E9A6DF60-F9B3-4BD0-BB8A-DE1D37E26830}" id="{B64AB07A-CA5D-41C4-905E-0AFD3F67254F}">
    <text>Voir pour implémenter une énum, ou une simple vérification de format</text>
  </threadedComment>
  <threadedComment ref="T142" dT="2024-04-22T23:34:37.40" personId="{C9A89B3A-A5FD-6849-8E65-1CD4E6C7CFF2}" id="{50164C3D-687B-DA4C-850A-1713FF9F382C}" parentId="{B64AB07A-CA5D-41C4-905E-0AFD3F67254F}">
    <text>Ce sont que les 7 valeurs du PDF ? Si oui, directement une ENUM non ?</text>
  </threadedComment>
  <threadedComment ref="D143"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3"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5-23T16:14:45.84" personId="{15E60E5B-8F12-4B01-8E2A-D3C877CDBAC1}" id="{D6A4834D-81B9-1044-9BF4-F87F74ACF5B3}">
    <text>Donc on passe pas les nom / prénom des victimes en 15-NexSIS ?</text>
  </threadedComment>
  <threadedComment ref="W145" dT="2024-05-23T16:15:41.60" personId="{15E60E5B-8F12-4B01-8E2A-D3C877CDBAC1}" id="{3D102970-2CAE-5747-9D73-A1FBE73590AC}">
    <text>Pas le prénom ??</text>
  </threadedComment>
  <threadedComment ref="E149"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T149" dT="2024-01-23T15:12:26.27" personId="{E9A6DF60-F9B3-4BD0-BB8A-DE1D37E26830}" id="{BA91A5D4-B745-43C1-AD05-F9E9B9B84277}">
    <text>Trouver le format du code INSEE, et mettre une simple vérification</text>
  </threadedComment>
  <threadedComment ref="T149" dT="2024-04-22T23:35:57.74" personId="{C9A89B3A-A5FD-6849-8E65-1CD4E6C7CFF2}" id="{F03009A8-691E-5741-9602-77D12352F43D}" parentId="{BA91A5D4-B745-43C1-AD05-F9E9B9B84277}">
    <text>Juste 5 chiffres ou lettres non ? Si oui, “REGEX: \w{5}”</text>
  </threadedComment>
  <threadedComment ref="W151" dT="2024-07-22T14:03:38.37" personId="{15E60E5B-8F12-4B01-8E2A-D3C877CDBAC1}" id="{3FD69495-7C07-EA43-B04C-7835FA4CBB82}">
    <text>Duplication des champs nécessaire car objet detailedName décrit dans l’alerteInitiale mais pas dispo dans 15-MAJ…</text>
  </threadedComment>
  <threadedComment ref="E153" dT="2023-09-25T11:56:28.41" personId="{ABFB0C52-AC18-4406-B6D7-B9BCF5A2A0D7}" id="{9F6B9731-F4C0-9244-B67C-63BA07ED016E}" done="1">
    <text>Règle sur les prénoms pour les prénoms composés</text>
  </threadedComment>
  <threadedComment ref="E153" dT="2023-10-11T14:32:18.84" personId="{E9A6DF60-F9B3-4BD0-BB8A-DE1D37E26830}" id="{7E4B1F7C-2D4E-6344-88D6-BF9EB878540E}" parentId="{9F6B9731-F4C0-9244-B67C-63BA07ED016E}">
    <text>De quelle règle parle-t-on ? 
Et pour les noms composés pas de règle ?</text>
  </threadedComment>
  <threadedComment ref="E153" dT="2023-10-11T16:23:17.75" personId="{ABFB0C52-AC18-4406-B6D7-B9BCF5A2A0D7}" id="{9EBFFC22-A214-6C4C-9212-715A47EA3177}" parentId="{9F6B9731-F4C0-9244-B67C-63BA07ED016E}">
    <text>Pas de règle a date justement pour les prénoms composés =&gt; libre</text>
  </threadedComment>
  <threadedComment ref="F153" dT="2023-05-12T08:44:54.69" personId="{15E60E5B-8F12-4B01-8E2A-D3C877CDBAC1}" id="{8C90DBB9-3501-204D-8210-6F29A302A448}" done="1">
    <text>Pas possible de séparer dans l'interface. 
NexSIS regarde si la PFLAU envoie les 2 ensemble</text>
  </threadedComment>
  <threadedComment ref="C154"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56"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09-08T13:36:32.72" personId="{C9A89B3A-A5FD-6849-8E65-1CD4E6C7CFF2}" id="{790794B9-B934-4B4C-A8C0-8C9B2176B829}" done="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8"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T161" dT="2024-01-24T10:39:46.13" personId="{E9A6DF60-F9B3-4BD0-BB8A-DE1D37E26830}" id="{000D1EF5-EA8D-4028-887E-09B730402CB5}">
    <text>CIM11 : récupérer le format des codes, et ne vérifier que le format</text>
  </threadedComment>
  <threadedComment ref="T161" dT="2024-04-22T23:42:27.41" personId="{C9A89B3A-A5FD-6849-8E65-1CD4E6C7CFF2}" id="{EDF59458-8D7A-764E-B370-2D1C00EFD2AA}" parentId="{000D1EF5-EA8D-4028-887E-09B730402CB5}">
    <text>A confirmer mais j’ai l’impression que c’est XXXX.X =&gt; “REGEX: \w{4}(\.\w)?”</text>
  </threadedComment>
  <threadedComment ref="T161" dT="2024-07-19T14:32:48.33" personId="{E9A6DF60-F9B3-4BD0-BB8A-DE1D37E26830}" id="{264A9AAC-2F1D-4B3E-AD87-D2DCDF1E7B80}" parentId="{000D1EF5-EA8D-4028-887E-09B730402CB5}">
    <text>La CIM-11 (Classification internationale des maladies, 11e révision) est un système de classification médicale développé par l'Organisation mondiale de la santé (OMS). Les codes CIM-11 sont utilisés pour classer les maladies, troubles et autres conditions de santé. Les codes CIM-11 ont un format spécifique qui peut inclure des lettres, des chiffres et des points.
Format des codes CIM-11
Les codes CIM-11 sont généralement composés de la manière suivante :
Lettres : pour les catégories principales.
Chiffres : pour les sous-catégories.
Points : pour séparer les niveaux de hiérarchie.
Exemple de format CIM-11 :
A00 : Code simple pour une catégorie principale.
A00.0 : Code avec un niveau de sous-catégorie.
A00.0x : Code avec un niveau supplémentaire.
A00.1x : Un autre code avec des variations.
Expression régulière pour les codes CIM-11 :
Voici une expression régulière qui valide les codes CIM-11 typiques :
Regex : ^[A-Z][0-9]{2}(\.[0-9]{1,2}([a-zA-Z0-9])?)?$</text>
  </threadedComment>
  <threadedComment ref="T161" dT="2024-07-19T16:18:16.46" personId="{15E60E5B-8F12-4B01-8E2A-D3C877CDBAC1}" id="{68186155-04E0-5D45-BE15-03E340DD16E8}" parentId="{000D1EF5-EA8D-4028-887E-09B730402CB5}">
    <text>Je me demande si [A-Z][0-9]{2}(\.[0-9]?[a-zA-Z0-9]?)? ne suffit pas
Mais je vois des codes différents en ligne https://icd.who.int/browse/2024-01/mms/fr#1473673350</text>
  </threadedComment>
  <threadedComment ref="P162" dT="2023-06-15T08:43:45.62" personId="{C9A89B3A-A5FD-6849-8E65-1CD4E6C7CFF2}" id="{B2A46742-7986-49EC-BFF2-E5B137820840}" done="1">
    <text>Vraiment 0..n ??? Plutôt 0..1 !</text>
  </threadedComment>
  <threadedComment ref="P162" dT="2023-06-15T08:44:13.57" personId="{C9A89B3A-A5FD-6849-8E65-1CD4E6C7CFF2}" id="{0A6061F6-9572-4E76-8A7E-B49B7B3754F0}" parentId="{B2A46742-7986-49EC-BFF2-E5B137820840}">
    <text>Quid des autres alertes ultérieures ? -&gt; pas ici ! Pas 0..n</text>
  </threadedComment>
  <threadedComment ref="P162" dT="2023-06-15T08:47:32.60" personId="{C9A89B3A-A5FD-6849-8E65-1CD4E6C7CFF2}" id="{B4482AEB-107B-477C-8801-43834D34BA26}" parentId="{B2A46742-7986-49EC-BFF2-E5B137820840}">
    <text>Pourquoi faire initiale et nouvelle alerte ??? Juste partager une liste de n alertes non ?</text>
  </threadedComment>
  <threadedComment ref="P162"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T162" dT="2024-01-24T10:39:49.44" personId="{E9A6DF60-F9B3-4BD0-BB8A-DE1D37E26830}" id="{55DD76D7-71AA-4415-B5EF-4C960C6C5F04}">
    <text>CIM11 : récupérer le format des codes, et ne vérifier que le format</text>
  </threadedComment>
  <threadedComment ref="T162" dT="2024-07-19T14:32:52.51" personId="{E9A6DF60-F9B3-4BD0-BB8A-DE1D37E26830}" id="{2B206C90-3562-4C6B-9BDC-D6F31D149283}" parentId="{55DD76D7-71AA-4415-B5EF-4C960C6C5F04}">
    <text xml:space="preserve">La CIM-11 (Classification internationale des maladies, 11e révision) est un système de classification médicale développé par l'Organisation mondiale de la santé (OMS). Les codes CIM-11 sont utilisés pour classer les maladies, troubles et autres conditions de santé. Les codes CIM-11 ont un format spécifique qui peut inclure des lettres, des chiffres et des points.
Format des codes CIM-11
Les codes CIM-11 sont généralement composés de la manière suivante :
Lettres : pour les catégories principales.
Chiffres : pour les sous-catégories.
Points : pour séparer les niveaux de hiérarchie.
Exemple de format CIM-11 :
A00 : Code simple pour une catégorie principale.
A00.0 : Code avec un niveau de sous-catégorie.
A00.0x : Code avec un niveau supplémentaire.
A00.1x : Un autre code avec des variations.
Expression régulière pour les codes CIM-11 :
Voici une expression régulière qui valide les codes CIM-11 typiques :
Regex : ^[A-Z][0-9]{2}(\.[0-9]{1,2}([a-zA-Z0-9])?)?$
</text>
  </threadedComment>
  <threadedComment ref="C163" dT="2023-11-28T10:26:59.01" personId="{E9A6DF60-F9B3-4BD0-BB8A-DE1D37E26830}" id="{DC749AE9-4EDB-4A7F-8A7B-0D009E03AED0}">
    <text xml:space="preserve">Quelle nomenclature  + est-ce un objet code + libellé ? </text>
  </threadedComment>
  <threadedComment ref="T163" dT="2024-01-24T10:40:00.12" personId="{E9A6DF60-F9B3-4BD0-BB8A-DE1D37E26830}" id="{522C021E-FCFD-4A22-8243-F9B9E8F1567F}">
    <text>CIM11 : récupérer le format des codes, et ne vérifier que le format</text>
  </threadedComment>
  <threadedComment ref="T166" dT="2024-07-19T14:46:14.43" personId="{E9A6DF60-F9B3-4BD0-BB8A-DE1D37E26830}" id="{DE599E71-5CAB-4EB6-980B-07C184261BCE}">
    <text xml:space="preserve">Mettre 2 possibilités : 
{string}.{string}.{string}.patient.{string}
Ou {string}.{string}.{string}.patient.{string}.{string}
Regex: ^[\w-]+\.[\w-]+\.[\w-]+\.patient\.[\w-]+(?:\.[\w-]+)?$ 
</text>
  </threadedComment>
  <threadedComment ref="T170" dT="2024-07-19T14:47:35.10" personId="{E9A6DF60-F9B3-4BD0-BB8A-DE1D37E26830}" id="{ACCE4809-E2D2-4647-881D-FA14FBF7DC02}">
    <text>Idem id patient, mais avec medicalNote
Regex: ^[\w-]+\.[\w-]+\.[\w-]+\.medicalNote\.[\w-]+(?:\.[\w-]+)?$</text>
  </threadedComment>
  <threadedComment ref="B176" dT="2024-02-13T09:57:22.61" personId="{D6952652-30E5-479A-9FFE-AD0BC8CBB562}" id="{6542F462-2A54-48A5-9A62-7E7CFBDF2B9A}">
    <text>A envoyer au SGV (qui fait le lien vers la tablette du SIS)</text>
  </threadedComment>
  <threadedComment ref="B17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6" dT="2024-04-02T12:06:44.16" personId="{D6952652-30E5-479A-9FFE-AD0BC8CBB562}" id="{649483CA-BA3D-46C0-A6F1-F3ED50DEAA09}" parentId="{6542F462-2A54-48A5-9A62-7E7CFBDF2B9A}">
    <text>Faut-il un ID technique par décision prise?</text>
  </threadedComment>
  <threadedComment ref="C177" dT="2024-08-02T07:46:10.95" personId="{E9A6DF60-F9B3-4BD0-BB8A-DE1D37E26830}" id="{B02A2F0F-49AB-43B5-915F-1012B0847F58}" done="1">
    <text>Est-ce forcément lié à un patient ? Peut-on engager sans avoir créer de patient (départ réflexe) Voir pour mettre un ID décision ?</text>
  </threadedComment>
  <threadedComment ref="C177" dT="2024-08-05T09:00:20.67" personId="{E9A6DF60-F9B3-4BD0-BB8A-DE1D37E26830}" id="{518BB615-2E1B-4D85-B81A-85A43E9A8056}" parentId="{B02A2F0F-49AB-43B5-915F-1012B0847F58}">
    <text>Réponse appligos : non ce n'est pas lié à un patient pour l'intervention mais oui pour le transport</text>
  </threadedComment>
  <threadedComment ref="C180" dT="2024-08-05T11:50:11.01" personId="{D6952652-30E5-479A-9FFE-AD0BC8CBB562}" id="{C7E708D1-0B98-4D8C-AC79-0D0DA337D996}" done="1">
    <text xml:space="preserve">Ajouter dans la nomenclature "Annulation de l'intervention" ? </text>
  </threadedComment>
  <threadedComment ref="T180" dT="2024-01-24T10:43:18.99" personId="{E9A6DF60-F9B3-4BD0-BB8A-DE1D37E26830}" id="{EEA9B26A-EF58-42FE-9EC5-1EE6AB01FFDF}" done="1">
    <text>Implémenter nomenclature SI-SAMU : type_dec</text>
  </threadedComment>
  <threadedComment ref="C188" dT="2023-07-04T13:01:55.92" personId="{C9A89B3A-A5FD-6849-8E65-1CD4E6C7CFF2}" id="{3E4494E4-4D0B-482E-8C44-6CA902FCAA01}" done="1">
    <text>Vont vraiment être différentes de la localisation de l’affaire ?</text>
  </threadedComment>
  <threadedComment ref="P188" dT="2023-06-15T08:43:45.62" personId="{C9A89B3A-A5FD-6849-8E65-1CD4E6C7CFF2}" id="{12397E16-0DD2-4B81-8BEC-31510D881B5D}" done="1">
    <text>Vraiment 0..n ??? Plutôt 0..1 !</text>
  </threadedComment>
  <threadedComment ref="P188" dT="2023-06-15T08:44:13.57" personId="{C9A89B3A-A5FD-6849-8E65-1CD4E6C7CFF2}" id="{874C3690-704A-4135-9A27-9126AC7954EF}" parentId="{12397E16-0DD2-4B81-8BEC-31510D881B5D}">
    <text>Quid des autres alertes ultérieures ? -&gt; pas ici ! Pas 0..n</text>
  </threadedComment>
  <threadedComment ref="P188" dT="2023-06-15T08:47:32.60" personId="{C9A89B3A-A5FD-6849-8E65-1CD4E6C7CFF2}" id="{C595C92E-EE11-44EA-80CE-6225C1299968}" parentId="{12397E16-0DD2-4B81-8BEC-31510D881B5D}">
    <text>Pourquoi faire initiale et nouvelle alerte ??? Juste partager une liste de n alertes non ?</text>
  </threadedComment>
  <threadedComment ref="P188"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189" dT="2023-11-10T16:14:36.81" personId="{74379435-529A-4754-96FF-EF4318F87F1A}" id="{D6BBFD18-B7C3-44E9-AAAF-C0520A0384D3}">
    <text>doublon avec l'ID 5. Pourquoi ne pas avoir une donnée (niveau 2) "Informations supplémentaires" en freetext ?</text>
  </threadedComment>
  <threadedComment ref="B189"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P191" dT="2024-03-26T09:12:42.22" personId="{C9A89B3A-A5FD-6849-8E65-1CD4E6C7CFF2}" id="{56075946-9C3F-8345-89AE-75C567E0E491}" done="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3-09-21T15:05:23.74" personId="{C9A89B3A-A5FD-6849-8E65-1CD4E6C7CFF2}" id="{F98FF860-8484-412E-9189-54C8C589ACC8}" done="1">
    <text>Valider avec NexSIS les noms des balises racines !! (message, createCase, emsi)</text>
  </threadedComment>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7.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O9" dT="2024-07-19T14:40:56.48" personId="{E9A6DF60-F9B3-4BD0-BB8A-DE1D37E26830}" id="{5D078FB5-811F-405F-A602-0C26C09277AC}">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0"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C32" dT="2024-08-06T13:28:05.05" personId="{D6952652-30E5-479A-9FFE-AD0BC8CBB562}" id="{38A07FE6-19A5-4542-86FD-F524754B9A76}">
    <text>Dernière géolocalisation connue de ton vecteur</text>
  </threadedComment>
  <threadedComment ref="H39" dT="2023-09-20T13:13:53.48" personId="{ABFB0C52-AC18-4406-B6D7-B9BCF5A2A0D7}" id="{6767637D-99DE-48A4-A5A2-18D4188056D5}" done="1">
    <text>Un peu flou sur les valeurs autorisées pour le type canal, prévoir quelques grands types ? (style "tel", "mail", "other" etc)</text>
  </threadedComment>
  <threadedComment ref="H39" dT="2023-09-26T16:55:36.18" personId="{ABFB0C52-AC18-4406-B6D7-B9BCF5A2A0D7}" id="{EB63ED3C-675E-437A-A4A9-11C2057AF1F2}" parentId="{6767637D-99DE-48A4-A5A2-18D4188056D5}">
    <text>Reprendre la nomenclature CHANNEL d'EMSI ?</text>
  </threadedComment>
  <threadedComment ref="H39" dT="2023-09-26T17:04:41.07" personId="{ABFB0C52-AC18-4406-B6D7-B9BCF5A2A0D7}" id="{B8BAF1BF-FB60-42D1-B6F7-F013D385FA38}" parentId="{6767637D-99DE-48A4-A5A2-18D4188056D5}">
    <text>Pour aller au bout de la logique, le passer en objet CONTACT</text>
  </threadedComment>
  <threadedComment ref="O40" dT="2024-01-08T13:02:05.69" personId="{C9A89B3A-A5FD-6849-8E65-1CD4E6C7CFF2}" id="{E2DB24A4-1E97-4CF6-8E77-B121328CAC25}" done="1">
    <text>N’autoriser que les n° de tel (PHNADD) et mettre la regex du n° de tel de l’interface : REGEX: tel:([#\+\*]|37000|00+)?[0-9]{2,15} ?</text>
  </threadedComment>
  <threadedComment ref="O40"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40" dT="2024-01-24T17:33:12.16" personId="{C9A89B3A-A5FD-6849-8E65-1CD4E6C7CFF2}" id="{7BD3D21C-E37E-4C72-8757-3A84AECF2C97}" parentId="{E2DB24A4-1E97-4CF6-8E77-B121328CAC25}">
    <text>OK pas de souci, qui peut le plus peut le moins</text>
  </threadedComment>
  <threadedComment ref="O45" dT="2024-06-04T13:32:27.93" personId="{15E60E5B-8F12-4B01-8E2A-D3C877CDBAC1}" id="{E80AFE3B-8130-4DEB-9395-FB04C70212E3}" done="1">
    <text>A nettoyer ! Il faut une nomenclature propre derrière pas une liste à la Prévert</text>
  </threadedComment>
  <threadedComment ref="O45" dT="2024-06-10T13:12:00.40" personId="{E9A6DF60-F9B3-4BD0-BB8A-DE1D37E26830}" id="{AF5A3C7C-9E07-46F9-A567-E9C0AA0FEEF8}" parentId="{E80AFE3B-8130-4DEB-9395-FB04C70212E3}">
    <text>Demandé, et en cours.</text>
  </threadedComment>
  <threadedComment ref="M46" dT="2023-10-06T15:52:24.74" personId="{6D908C62-98CE-5042-81E4-8ACAD1B880FE}" id="{EDD2F26A-0557-4900-A890-3DE1CD3F9206}" done="1">
    <text>Nader veut passer le nombre max de caractères de 80 à 255</text>
  </threadedComment>
  <threadedComment ref="K74" dT="2023-10-26T21:36:55.27" personId="{C9A89B3A-A5FD-6849-8E65-1CD4E6C7CFF2}" id="{38D22A15-7BA4-4C71-9C64-E58F628C4E93}" done="1">
    <text>Nécessaire de le passer obligatoire pour NexSIS (retour Scriptal) ?</text>
  </threadedComment>
</ThreadedComments>
</file>

<file path=xl/threadedComments/threadedComment9.xml><?xml version="1.0" encoding="utf-8"?>
<ThreadedComments xmlns="http://schemas.microsoft.com/office/spreadsheetml/2018/threadedcomments" xmlns:x="http://schemas.openxmlformats.org/spreadsheetml/2006/main">
  <threadedComment ref="B9" dT="2023-09-25T11:44:28.72" personId="{C9A89B3A-A5FD-6849-8E65-1CD4E6C7CFF2}" id="{AE96FC88-5D60-4603-9229-530322B9B8F0}">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8E2736CB-164B-4485-9D32-152B7F6AF5B2}" parentId="{AE96FC88-5D60-4603-9229-530322B9B8F0}">
    <text>=&gt; A traiter ultérieurement avec le sujet de rapprochement de dossier/affaire</text>
  </threadedComment>
  <threadedComment ref="O9" dT="2024-07-19T14:40:56.48" personId="{E9A6DF60-F9B3-4BD0-BB8A-DE1D37E26830}" id="{40021722-930C-4AF2-B037-1D22401075B2}">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 ref="J10" dT="2024-07-12T13:48:37.78" personId="{15E60E5B-8F12-4B01-8E2A-D3C877CDBAC1}" id="{A641EC27-4AB2-864C-96EE-BD6F37747E77}">
    <text>Plutôt Id que ID par consistance</text>
  </threadedComment>
  <threadedComment ref="J10" dT="2024-07-12T14:14:29.26" personId="{E9A6DF60-F9B3-4BD0-BB8A-DE1D37E26830}" id="{5105B28F-6B63-42B1-ACCE-570B2BF45B0A}" parentId="{A641EC27-4AB2-864C-96EE-BD6F37747E77}">
    <text>ok</text>
  </threadedComment>
  <threadedComment ref="J11" dT="2024-07-12T13:50:18.77" personId="{15E60E5B-8F12-4B01-8E2A-D3C877CDBAC1}" id="{780F53E2-7FAB-AA4C-95A3-CB80F4D6CCA8}">
    <text>En général, c’est plutôt datetime que dateTime</text>
  </threadedComment>
  <threadedComment ref="J11" dT="2024-07-12T14:14:06.64" personId="{E9A6DF60-F9B3-4BD0-BB8A-DE1D37E26830}" id="{5776D512-7BC1-4FD0-9939-7EDD889BFC58}" parentId="{780F53E2-7FAB-AA4C-95A3-CB80F4D6CCA8}">
    <text>Ok</text>
  </threadedComment>
  <threadedComment ref="K11" dT="2024-07-12T13:55:22.97" personId="{15E60E5B-8F12-4B01-8E2A-D3C877CDBAC1}" id="{99CC05EB-A47B-994E-B10B-01957BB2334F}">
    <text>Dire que si vide, c’est la date du message qui doit être prise ?</text>
  </threadedComment>
  <threadedComment ref="K11" dT="2024-07-12T14:23:41.65" personId="{E9A6DF60-F9B3-4BD0-BB8A-DE1D37E26830}" id="{8964E555-EB8B-4ABA-B811-26A099BAB176}" parentId="{99CC05EB-A47B-994E-B10B-01957BB2334F}">
    <text>Ok, fait dans la description</text>
  </threadedComment>
  <threadedComment ref="B12" dT="2024-07-12T13:54:48.80" personId="{15E60E5B-8F12-4B01-8E2A-D3C877CDBAC1}" id="{7F24B41D-6DF1-5642-91E6-C3C57D20AE89}">
    <text>C’est status il me semble non d’un point de vue métier ? Au pire mettre statut (comme dans la description) mais peut-être pas statuts ?</text>
  </threadedComment>
  <threadedComment ref="B12" dT="2024-07-12T14:13:38.78" personId="{E9A6DF60-F9B3-4BD0-BB8A-DE1D37E26830}" id="{35C12D7B-6B63-4E25-B44A-B77E0E293C55}" parentId="{7F24B41D-6DF1-5642-91E6-C3C57D20AE89}">
    <text>J'ai mis status (y compris dans le RS-RI du coup)</text>
  </threadedComment>
  <threadedComment ref="K12" dT="2024-07-12T13:55:08.01" personId="{15E60E5B-8F12-4B01-8E2A-D3C877CDBAC1}" id="{CEDA4738-BB1C-8344-8454-3E7BF720DC9E}">
    <text xml:space="preserve">Pas obligatoire ? </text>
  </threadedComment>
  <threadedComment ref="K12" dT="2024-07-12T14:22:34.96" personId="{E9A6DF60-F9B3-4BD0-BB8A-DE1D37E26830}" id="{36EF076C-8860-4380-AC8E-CDD4397D0834}" parentId="{CEDA4738-BB1C-8344-8454-3E7BF720DC9E}">
    <text>Si, on passe au moins un statut</text>
  </threadedComment>
  <threadedComment ref="K13" dT="2024-07-12T13:56:06.05" personId="{15E60E5B-8F12-4B01-8E2A-D3C877CDBAC1}" id="{311F95D0-EE83-4545-A531-EC82A905229E}">
    <text>S’il y a que 3 valeurs, on peut pas juste mettre un booléen ou TRUE = dispo, FALSE = indispo, absent = inconnu ?</text>
  </threadedComment>
  <threadedComment ref="K13" dT="2024-07-12T14:24:34.56" personId="{E9A6DF60-F9B3-4BD0-BB8A-DE1D37E26830}" id="{28D27712-87D6-4DB5-9C95-09631C888EAB}" parentId="{311F95D0-EE83-4545-A531-EC82A905229E}">
    <text>Je ne sais pas s'ils voudront d'autres valeurs (genre annulé?), mais oui si tu veux faire ça, ok.</text>
  </threadedComment>
  <threadedComment ref="K13" dT="2024-07-12T14:30:39.40" personId="{15E60E5B-8F12-4B01-8E2A-D3C877CDBAC1}" id="{0CAA0E54-CA0B-FE41-8F14-F8FD0656B5F5}" parentId="{311F95D0-EE83-4545-A531-EC82A905229E}">
    <text>Annulé je sais pas si ça va vraiment dans la dispo ?</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microsoft.com/office/2019/04/relationships/namedSheetView" Target="../namedSheetViews/namedSheetView1.x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5.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xml"/><Relationship Id="rId1" Type="http://schemas.openxmlformats.org/officeDocument/2006/relationships/vmlDrawing" Target="../drawings/vmlDrawing10.vml"/><Relationship Id="rId5" Type="http://schemas.microsoft.com/office/2019/04/relationships/namedSheetView" Target="../namedSheetViews/namedSheetView2.x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5.bin"/><Relationship Id="rId1" Type="http://schemas.openxmlformats.org/officeDocument/2006/relationships/hyperlink" Target="https://hub.esante.gouv.fr/" TargetMode="External"/><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5.vml"/><Relationship Id="rId1" Type="http://schemas.openxmlformats.org/officeDocument/2006/relationships/printerSettings" Target="../printerSettings/printerSettings6.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table" Target="../tables/table15.xml"/><Relationship Id="rId1" Type="http://schemas.openxmlformats.org/officeDocument/2006/relationships/vmlDrawing" Target="../drawings/vmlDrawing16.vml"/><Relationship Id="rId4" Type="http://schemas.microsoft.com/office/2017/10/relationships/threadedComment" Target="../threadedComments/threadedComment16.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7.vml"/><Relationship Id="rId1" Type="http://schemas.openxmlformats.org/officeDocument/2006/relationships/printerSettings" Target="../printerSettings/printerSettings7.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71"/>
      <c r="K1" s="77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6"/>
  <sheetViews>
    <sheetView tabSelected="1" zoomScale="115" zoomScaleNormal="115" workbookViewId="0">
      <pane xSplit="7" ySplit="8" topLeftCell="H168" activePane="bottomRight" state="frozen"/>
      <selection pane="topRight" activeCell="H1" sqref="H1"/>
      <selection pane="bottomLeft" activeCell="A9" sqref="A9"/>
      <selection pane="bottomRight" activeCell="J180" sqref="J180"/>
    </sheetView>
  </sheetViews>
  <sheetFormatPr baseColWidth="10" defaultColWidth="9.5" defaultRowHeight="12" customHeight="1"/>
  <cols>
    <col min="1" max="1" width="4.625" style="128" customWidth="1"/>
    <col min="2" max="2" width="19.375" style="128" customWidth="1"/>
    <col min="3" max="3" width="18.125" style="128" customWidth="1"/>
    <col min="4" max="4" width="25" style="128" customWidth="1"/>
    <col min="5" max="5" width="20" style="128" customWidth="1"/>
    <col min="6" max="6" width="8.625" style="128" customWidth="1"/>
    <col min="7" max="7" width="14.625" style="96" customWidth="1"/>
    <col min="8" max="8" width="52.5" style="96" customWidth="1"/>
    <col min="9" max="9" width="33.5" style="225" customWidth="1"/>
    <col min="10" max="10" width="17.875" style="159" customWidth="1"/>
    <col min="11" max="12" width="4.875" style="96" hidden="1" customWidth="1"/>
    <col min="13" max="14" width="6.125" style="96" hidden="1" customWidth="1"/>
    <col min="15" max="15" width="6.625" style="173" hidden="1" customWidth="1"/>
    <col min="16" max="16" width="10.5" style="96" customWidth="1"/>
    <col min="17" max="17" width="6" style="173" customWidth="1"/>
    <col min="18" max="18" width="18.5" style="96" customWidth="1"/>
    <col min="19" max="19" width="12.625" style="274" customWidth="1"/>
    <col min="20" max="20" width="22.5" style="96" customWidth="1"/>
    <col min="21" max="23" width="9.5" style="96" customWidth="1"/>
    <col min="24" max="24" width="2.375" customWidth="1"/>
    <col min="25" max="25" width="10.875" style="179" customWidth="1"/>
    <col min="26" max="26" width="10.875" style="96" customWidth="1"/>
    <col min="27" max="27" width="10.875" style="159" customWidth="1"/>
    <col min="28" max="28" width="10.875" style="96" customWidth="1"/>
    <col min="29" max="29" width="9.5" customWidth="1"/>
    <col min="30" max="30" width="8" style="96" customWidth="1"/>
    <col min="31" max="31" width="9"/>
    <col min="32" max="1012" width="9.5" style="128"/>
    <col min="1013" max="1013" width="9" style="128" customWidth="1"/>
    <col min="1014" max="1015" width="9" customWidth="1"/>
  </cols>
  <sheetData>
    <row r="1" spans="1:1013" ht="13.5" customHeight="1">
      <c r="A1" s="228" t="s">
        <v>1611</v>
      </c>
      <c r="C1" s="129" t="s">
        <v>813</v>
      </c>
      <c r="E1" s="150" t="s">
        <v>814</v>
      </c>
      <c r="F1" s="157" t="e">
        <f>createCase[[#Totals],[Métier]] / createCase[[#Totals],[ID]]</f>
        <v>#DIV/0!</v>
      </c>
      <c r="G1" s="128"/>
      <c r="H1" s="785" t="s">
        <v>910</v>
      </c>
      <c r="I1" s="785"/>
      <c r="N1" s="786" t="s">
        <v>816</v>
      </c>
      <c r="O1" s="786"/>
      <c r="AC1" s="96"/>
      <c r="AE1" s="128"/>
      <c r="ALY1"/>
    </row>
    <row r="2" spans="1:1013" ht="13.5" customHeight="1">
      <c r="C2" s="141" t="s">
        <v>818</v>
      </c>
      <c r="D2" s="281"/>
      <c r="E2" s="152" t="s">
        <v>819</v>
      </c>
      <c r="F2" s="157" t="e">
        <f>createCase[[#Totals],[NexSIS]] / createCase[[#Totals],[ID]]</f>
        <v>#DIV/0!</v>
      </c>
      <c r="G2" s="128"/>
      <c r="H2" s="785"/>
      <c r="I2" s="785"/>
      <c r="AC2" s="96"/>
      <c r="AE2" s="128"/>
      <c r="ALY2"/>
    </row>
    <row r="3" spans="1:1013" ht="13.5" customHeight="1">
      <c r="C3" s="142" t="s">
        <v>821</v>
      </c>
      <c r="E3" s="151" t="s">
        <v>822</v>
      </c>
      <c r="G3" s="128"/>
      <c r="AC3" s="96"/>
      <c r="AE3" s="128"/>
      <c r="ALY3"/>
    </row>
    <row r="4" spans="1:1013" ht="13.5" customHeight="1">
      <c r="C4" s="143" t="s">
        <v>824</v>
      </c>
      <c r="E4" s="153" t="s">
        <v>825</v>
      </c>
      <c r="G4" s="137"/>
      <c r="AC4" s="96"/>
      <c r="AE4" s="128"/>
      <c r="ALY4"/>
    </row>
    <row r="5" spans="1:1013" s="149" customFormat="1" ht="13.5" customHeight="1">
      <c r="A5" s="128"/>
      <c r="B5" s="128"/>
      <c r="C5" s="145" t="s">
        <v>826</v>
      </c>
      <c r="D5" s="146"/>
      <c r="E5" s="287" t="s">
        <v>911</v>
      </c>
      <c r="F5" s="146"/>
      <c r="G5" s="148"/>
      <c r="H5" s="148"/>
      <c r="I5" s="272"/>
      <c r="J5" s="160"/>
      <c r="K5" s="148"/>
      <c r="L5" s="148"/>
      <c r="M5" s="148"/>
      <c r="N5" s="148"/>
      <c r="O5" s="186"/>
      <c r="P5" s="148"/>
      <c r="Q5" s="186"/>
      <c r="R5" s="148"/>
      <c r="S5" s="276"/>
      <c r="T5" s="148"/>
      <c r="U5" s="148"/>
      <c r="V5" s="148"/>
      <c r="W5" s="148"/>
      <c r="X5"/>
      <c r="Y5" s="181"/>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C6" s="96"/>
      <c r="AE6" s="128"/>
      <c r="ALY6"/>
    </row>
    <row r="7" spans="1:1013" ht="13.5" customHeight="1">
      <c r="A7"/>
      <c r="B7"/>
      <c r="C7" s="138"/>
      <c r="D7" s="374"/>
      <c r="E7" s="138"/>
      <c r="F7" s="138"/>
      <c r="K7" s="787" t="s">
        <v>828</v>
      </c>
      <c r="L7" s="787"/>
      <c r="M7" s="787"/>
      <c r="N7" s="787"/>
      <c r="U7" s="674" t="s">
        <v>829</v>
      </c>
      <c r="V7" s="674" t="s">
        <v>829</v>
      </c>
      <c r="W7" s="674" t="s">
        <v>829</v>
      </c>
      <c r="AC7" s="787" t="s">
        <v>830</v>
      </c>
      <c r="AD7" s="787"/>
      <c r="AE7" s="128"/>
      <c r="ALY7"/>
    </row>
    <row r="8" spans="1:1013" s="238" customFormat="1" ht="55.5" customHeight="1">
      <c r="A8" s="233" t="s">
        <v>831</v>
      </c>
      <c r="B8" s="378" t="s">
        <v>832</v>
      </c>
      <c r="C8" s="275" t="s">
        <v>833</v>
      </c>
      <c r="D8" s="275" t="s">
        <v>834</v>
      </c>
      <c r="E8" s="275" t="s">
        <v>835</v>
      </c>
      <c r="F8" s="275" t="s">
        <v>836</v>
      </c>
      <c r="G8" s="275" t="s">
        <v>837</v>
      </c>
      <c r="H8" s="234" t="s">
        <v>9</v>
      </c>
      <c r="I8" s="234" t="s">
        <v>838</v>
      </c>
      <c r="J8" s="234" t="s">
        <v>841</v>
      </c>
      <c r="K8" s="235" t="s">
        <v>842</v>
      </c>
      <c r="L8" s="235" t="s">
        <v>843</v>
      </c>
      <c r="M8" s="235" t="s">
        <v>844</v>
      </c>
      <c r="N8" s="235" t="s">
        <v>845</v>
      </c>
      <c r="O8" s="235" t="s">
        <v>846</v>
      </c>
      <c r="P8" s="234" t="s">
        <v>677</v>
      </c>
      <c r="Q8" s="234" t="s">
        <v>3</v>
      </c>
      <c r="R8" s="234" t="s">
        <v>912</v>
      </c>
      <c r="S8" s="280" t="s">
        <v>913</v>
      </c>
      <c r="T8" s="234" t="s">
        <v>848</v>
      </c>
      <c r="U8" s="229" t="s">
        <v>849</v>
      </c>
      <c r="V8" s="229" t="s">
        <v>850</v>
      </c>
      <c r="W8" s="229" t="s">
        <v>1612</v>
      </c>
      <c r="X8" s="230" t="s">
        <v>851</v>
      </c>
      <c r="Y8" s="235" t="s">
        <v>852</v>
      </c>
      <c r="Z8" s="235" t="s">
        <v>853</v>
      </c>
      <c r="AA8" s="236" t="s">
        <v>854</v>
      </c>
      <c r="AB8" s="235" t="s">
        <v>855</v>
      </c>
      <c r="AC8" s="235" t="s">
        <v>856</v>
      </c>
      <c r="AD8" s="237" t="s">
        <v>914</v>
      </c>
    </row>
    <row r="9" spans="1:1013" s="224" customFormat="1" ht="13.5" customHeight="1">
      <c r="A9" s="225">
        <f>ROW()-8</f>
        <v>1</v>
      </c>
      <c r="B9" s="217" t="s">
        <v>915</v>
      </c>
      <c r="C9" s="240"/>
      <c r="D9" s="697"/>
      <c r="E9" s="697"/>
      <c r="F9" s="697"/>
      <c r="G9" s="697"/>
      <c r="H9" s="698" t="s">
        <v>1613</v>
      </c>
      <c r="I9" s="313" t="s">
        <v>1614</v>
      </c>
      <c r="J9" s="699" t="s">
        <v>918</v>
      </c>
      <c r="K9" s="698" t="s">
        <v>954</v>
      </c>
      <c r="L9" s="698" t="s">
        <v>955</v>
      </c>
      <c r="M9" s="698"/>
      <c r="N9" s="698"/>
      <c r="O9" s="700">
        <v>1</v>
      </c>
      <c r="P9" s="698" t="s">
        <v>820</v>
      </c>
      <c r="Q9" s="700"/>
      <c r="R9" s="698" t="s">
        <v>862</v>
      </c>
      <c r="S9" s="701"/>
      <c r="T9" s="698" t="s">
        <v>2918</v>
      </c>
      <c r="U9" s="702" t="s">
        <v>863</v>
      </c>
      <c r="V9" s="702" t="s">
        <v>863</v>
      </c>
      <c r="W9" s="702" t="s">
        <v>863</v>
      </c>
      <c r="X9" s="232"/>
      <c r="Y9" s="703"/>
      <c r="Z9" s="698" t="s">
        <v>919</v>
      </c>
      <c r="AA9" s="704" t="s">
        <v>920</v>
      </c>
      <c r="AB9" s="698"/>
      <c r="AC9" s="701">
        <v>1</v>
      </c>
      <c r="AD9" s="701">
        <v>1</v>
      </c>
    </row>
    <row r="10" spans="1:1013" s="224" customFormat="1" ht="13.5" customHeight="1">
      <c r="A10" s="225">
        <f t="shared" ref="A10:A46" si="0">ROW()-8</f>
        <v>2</v>
      </c>
      <c r="B10" s="251" t="s">
        <v>956</v>
      </c>
      <c r="C10" s="221"/>
      <c r="D10" s="221"/>
      <c r="E10" s="221"/>
      <c r="F10" s="221"/>
      <c r="G10" s="221"/>
      <c r="H10" s="698" t="s">
        <v>1615</v>
      </c>
      <c r="I10" s="131" t="s">
        <v>1616</v>
      </c>
      <c r="J10" s="699" t="s">
        <v>924</v>
      </c>
      <c r="K10" s="698" t="s">
        <v>925</v>
      </c>
      <c r="L10" s="698" t="s">
        <v>926</v>
      </c>
      <c r="M10" s="698"/>
      <c r="N10" s="698"/>
      <c r="O10" s="700"/>
      <c r="P10" s="698" t="s">
        <v>817</v>
      </c>
      <c r="Q10" s="700"/>
      <c r="R10" s="698" t="s">
        <v>862</v>
      </c>
      <c r="S10" s="701"/>
      <c r="T10" s="698"/>
      <c r="U10" s="702" t="s">
        <v>863</v>
      </c>
      <c r="V10" s="702" t="s">
        <v>863</v>
      </c>
      <c r="W10" s="702" t="s">
        <v>863</v>
      </c>
      <c r="X10" s="232"/>
      <c r="Y10" s="703"/>
      <c r="Z10" s="698"/>
      <c r="AA10" s="704"/>
      <c r="AB10" s="698"/>
      <c r="AC10" s="701">
        <v>1</v>
      </c>
      <c r="AD10" s="701">
        <v>1</v>
      </c>
    </row>
    <row r="11" spans="1:1013" s="224" customFormat="1" ht="13.5" customHeight="1">
      <c r="A11" s="225">
        <f t="shared" si="0"/>
        <v>3</v>
      </c>
      <c r="B11" s="217" t="s">
        <v>959</v>
      </c>
      <c r="C11" s="240"/>
      <c r="D11" s="241"/>
      <c r="E11" s="241"/>
      <c r="F11" s="241"/>
      <c r="G11" s="241"/>
      <c r="H11" s="698" t="s">
        <v>1617</v>
      </c>
      <c r="I11" s="699" t="s">
        <v>929</v>
      </c>
      <c r="J11" s="699" t="s">
        <v>930</v>
      </c>
      <c r="K11" s="698"/>
      <c r="L11" s="698"/>
      <c r="M11" s="698"/>
      <c r="N11" s="698"/>
      <c r="O11" s="700">
        <v>1</v>
      </c>
      <c r="P11" s="698" t="s">
        <v>820</v>
      </c>
      <c r="Q11" s="700"/>
      <c r="R11" s="698" t="s">
        <v>878</v>
      </c>
      <c r="S11" s="701"/>
      <c r="T11" s="698" t="s">
        <v>931</v>
      </c>
      <c r="U11" s="702" t="s">
        <v>863</v>
      </c>
      <c r="V11" s="702" t="s">
        <v>863</v>
      </c>
      <c r="W11" s="702"/>
      <c r="X11" s="232"/>
      <c r="Y11" s="703"/>
      <c r="Z11" s="698"/>
      <c r="AA11" s="704"/>
      <c r="AB11" s="698"/>
      <c r="AC11" s="701">
        <v>1</v>
      </c>
      <c r="AD11" s="701">
        <v>1</v>
      </c>
    </row>
    <row r="12" spans="1:1013" s="224" customFormat="1" ht="13.5" hidden="1" customHeight="1">
      <c r="A12" s="225">
        <f t="shared" si="0"/>
        <v>4</v>
      </c>
      <c r="B12" s="217" t="s">
        <v>1618</v>
      </c>
      <c r="C12" s="240"/>
      <c r="D12" s="241"/>
      <c r="E12" s="241"/>
      <c r="F12" s="241"/>
      <c r="G12" s="241"/>
      <c r="H12" s="698" t="s">
        <v>1619</v>
      </c>
      <c r="I12" s="699" t="s">
        <v>934</v>
      </c>
      <c r="J12" s="699" t="s">
        <v>1620</v>
      </c>
      <c r="K12" s="698"/>
      <c r="L12" s="698"/>
      <c r="M12" s="698"/>
      <c r="N12" s="698"/>
      <c r="O12" s="700"/>
      <c r="P12" s="698" t="s">
        <v>820</v>
      </c>
      <c r="Q12" s="700"/>
      <c r="R12" s="698" t="s">
        <v>862</v>
      </c>
      <c r="S12" s="701"/>
      <c r="T12" s="698"/>
      <c r="U12" s="702" t="s">
        <v>863</v>
      </c>
      <c r="V12" s="702"/>
      <c r="W12" s="702"/>
      <c r="X12" s="232"/>
      <c r="Y12" s="703"/>
      <c r="Z12" s="698"/>
      <c r="AA12" s="704"/>
      <c r="AB12" s="698"/>
      <c r="AC12" s="701">
        <v>1</v>
      </c>
      <c r="AD12" s="701">
        <v>1</v>
      </c>
    </row>
    <row r="13" spans="1:1013" s="224" customFormat="1" ht="13.5" customHeight="1">
      <c r="A13" s="225">
        <f t="shared" si="0"/>
        <v>5</v>
      </c>
      <c r="B13" s="217" t="s">
        <v>962</v>
      </c>
      <c r="C13" s="240"/>
      <c r="D13" s="241"/>
      <c r="E13" s="241"/>
      <c r="F13" s="241"/>
      <c r="G13" s="241"/>
      <c r="H13" s="261" t="s">
        <v>1621</v>
      </c>
      <c r="I13" s="262" t="s">
        <v>964</v>
      </c>
      <c r="J13" s="262" t="s">
        <v>965</v>
      </c>
      <c r="K13" s="261"/>
      <c r="L13" s="261"/>
      <c r="M13" s="261"/>
      <c r="N13" s="261"/>
      <c r="O13" s="263"/>
      <c r="P13" s="261" t="s">
        <v>817</v>
      </c>
      <c r="Q13" s="263"/>
      <c r="R13" s="261" t="s">
        <v>862</v>
      </c>
      <c r="S13" s="266"/>
      <c r="T13" s="272" t="s">
        <v>1622</v>
      </c>
      <c r="U13" s="702"/>
      <c r="V13" s="702" t="s">
        <v>863</v>
      </c>
      <c r="W13" s="702" t="s">
        <v>863</v>
      </c>
      <c r="X13" s="232"/>
      <c r="Y13" s="703"/>
      <c r="Z13" s="698"/>
      <c r="AA13" s="704"/>
      <c r="AB13" s="698"/>
      <c r="AC13" s="701"/>
      <c r="AD13" s="701">
        <v>1</v>
      </c>
    </row>
    <row r="14" spans="1:1013" s="224" customFormat="1" ht="13.5" customHeight="1">
      <c r="A14" s="225">
        <f t="shared" si="0"/>
        <v>6</v>
      </c>
      <c r="B14" s="217" t="s">
        <v>1623</v>
      </c>
      <c r="C14" s="240"/>
      <c r="D14" s="241"/>
      <c r="E14" s="241"/>
      <c r="F14" s="241"/>
      <c r="G14" s="241"/>
      <c r="H14" s="261" t="s">
        <v>1624</v>
      </c>
      <c r="I14" s="262" t="s">
        <v>1625</v>
      </c>
      <c r="J14" s="262" t="s">
        <v>1626</v>
      </c>
      <c r="K14" s="261"/>
      <c r="L14" s="261"/>
      <c r="M14" s="261"/>
      <c r="N14" s="261"/>
      <c r="O14" s="263"/>
      <c r="P14" s="261" t="s">
        <v>817</v>
      </c>
      <c r="Q14" s="263"/>
      <c r="R14" s="261" t="s">
        <v>862</v>
      </c>
      <c r="S14" s="266"/>
      <c r="T14" s="272" t="s">
        <v>1627</v>
      </c>
      <c r="U14" s="702"/>
      <c r="V14" s="702" t="s">
        <v>863</v>
      </c>
      <c r="W14" s="702"/>
      <c r="X14" s="232"/>
      <c r="Y14" s="703"/>
      <c r="Z14" s="698"/>
      <c r="AA14" s="704"/>
      <c r="AB14" s="698"/>
      <c r="AC14" s="701"/>
      <c r="AD14" s="701">
        <v>1</v>
      </c>
    </row>
    <row r="15" spans="1:1013" s="224" customFormat="1" ht="13.5" customHeight="1">
      <c r="A15" s="225">
        <f t="shared" si="0"/>
        <v>7</v>
      </c>
      <c r="B15" s="217" t="s">
        <v>973</v>
      </c>
      <c r="C15" s="767"/>
      <c r="D15" s="767"/>
      <c r="E15" s="767"/>
      <c r="F15" s="767"/>
      <c r="G15" s="767"/>
      <c r="H15" s="698" t="s">
        <v>1628</v>
      </c>
      <c r="I15" s="699"/>
      <c r="J15" s="699" t="s">
        <v>976</v>
      </c>
      <c r="K15" s="698"/>
      <c r="L15" s="698"/>
      <c r="M15" s="698"/>
      <c r="N15" s="698"/>
      <c r="O15" s="700"/>
      <c r="P15" s="698" t="s">
        <v>820</v>
      </c>
      <c r="Q15" s="700" t="s">
        <v>863</v>
      </c>
      <c r="R15" s="243" t="s">
        <v>976</v>
      </c>
      <c r="S15" s="701"/>
      <c r="T15" s="698"/>
      <c r="U15" s="702" t="s">
        <v>863</v>
      </c>
      <c r="V15" s="702" t="s">
        <v>863</v>
      </c>
      <c r="W15" s="701" t="s">
        <v>817</v>
      </c>
      <c r="X15" s="232"/>
      <c r="Y15" s="703"/>
      <c r="Z15" s="698"/>
      <c r="AA15" s="704"/>
      <c r="AB15" s="698"/>
      <c r="AC15" s="701">
        <v>1</v>
      </c>
      <c r="AD15" s="701">
        <v>1</v>
      </c>
    </row>
    <row r="16" spans="1:1013" s="224" customFormat="1" ht="13.5" customHeight="1">
      <c r="A16" s="225">
        <f>ROW()-8</f>
        <v>8</v>
      </c>
      <c r="B16" s="217"/>
      <c r="C16" s="697" t="s">
        <v>1049</v>
      </c>
      <c r="D16" s="241"/>
      <c r="E16" s="241"/>
      <c r="F16" s="241"/>
      <c r="G16" s="241"/>
      <c r="H16" s="698" t="s">
        <v>1629</v>
      </c>
      <c r="I16" s="699" t="s">
        <v>1630</v>
      </c>
      <c r="J16" s="699" t="s">
        <v>1631</v>
      </c>
      <c r="K16" s="698"/>
      <c r="L16" s="698"/>
      <c r="M16" s="698"/>
      <c r="N16" s="698"/>
      <c r="O16" s="700"/>
      <c r="P16" s="261" t="s">
        <v>817</v>
      </c>
      <c r="Q16" s="700"/>
      <c r="R16" s="698" t="s">
        <v>862</v>
      </c>
      <c r="S16" s="701"/>
      <c r="T16" s="272" t="s">
        <v>1632</v>
      </c>
      <c r="U16" s="702"/>
      <c r="V16" s="702" t="s">
        <v>863</v>
      </c>
      <c r="W16" s="702"/>
      <c r="X16" s="232"/>
      <c r="Y16" s="703" t="s">
        <v>1633</v>
      </c>
      <c r="Z16" s="698"/>
      <c r="AA16" s="704"/>
      <c r="AB16" s="698"/>
      <c r="AC16" s="701"/>
      <c r="AD16" s="701">
        <v>1</v>
      </c>
    </row>
    <row r="17" spans="1:30" s="224" customFormat="1" ht="13.5" customHeight="1">
      <c r="A17" s="225">
        <f t="shared" si="0"/>
        <v>9</v>
      </c>
      <c r="B17" s="217"/>
      <c r="C17" s="697" t="s">
        <v>1007</v>
      </c>
      <c r="D17" s="767" t="s">
        <v>2964</v>
      </c>
      <c r="E17" s="767"/>
      <c r="F17" s="767"/>
      <c r="G17" s="767"/>
      <c r="H17" s="698" t="s">
        <v>1635</v>
      </c>
      <c r="I17" s="699"/>
      <c r="J17" s="698" t="s">
        <v>1009</v>
      </c>
      <c r="K17" s="698"/>
      <c r="L17" s="698"/>
      <c r="M17" s="698"/>
      <c r="N17" s="698"/>
      <c r="O17" s="700">
        <v>1</v>
      </c>
      <c r="P17" s="698" t="s">
        <v>823</v>
      </c>
      <c r="Q17" s="700" t="s">
        <v>863</v>
      </c>
      <c r="R17" s="243" t="s">
        <v>1636</v>
      </c>
      <c r="S17" s="701"/>
      <c r="T17" s="698"/>
      <c r="U17" s="702" t="s">
        <v>863</v>
      </c>
      <c r="V17" s="702" t="s">
        <v>863</v>
      </c>
      <c r="W17" s="702" t="s">
        <v>863</v>
      </c>
      <c r="X17" s="232"/>
      <c r="Y17" s="703"/>
      <c r="Z17" s="698" t="s">
        <v>993</v>
      </c>
      <c r="AA17" s="704"/>
      <c r="AB17" s="698"/>
      <c r="AC17" s="701">
        <v>1</v>
      </c>
      <c r="AD17" s="701">
        <v>1</v>
      </c>
    </row>
    <row r="18" spans="1:30" s="224" customFormat="1" ht="12.95" customHeight="1">
      <c r="A18" s="225">
        <f t="shared" si="0"/>
        <v>10</v>
      </c>
      <c r="B18" s="217"/>
      <c r="C18" s="697"/>
      <c r="D18" s="219" t="s">
        <v>667</v>
      </c>
      <c r="E18" s="767"/>
      <c r="F18" s="767"/>
      <c r="G18" s="767"/>
      <c r="H18" s="698" t="s">
        <v>1637</v>
      </c>
      <c r="I18" s="699" t="s">
        <v>1000</v>
      </c>
      <c r="J18" s="698" t="s">
        <v>1001</v>
      </c>
      <c r="K18" s="698"/>
      <c r="L18" s="698"/>
      <c r="M18" s="698"/>
      <c r="N18" s="698"/>
      <c r="O18" s="700">
        <v>1</v>
      </c>
      <c r="P18" s="698" t="s">
        <v>820</v>
      </c>
      <c r="Q18" s="700"/>
      <c r="R18" s="698" t="s">
        <v>862</v>
      </c>
      <c r="S18" s="701"/>
      <c r="T18" s="698" t="s">
        <v>1638</v>
      </c>
      <c r="U18" s="702" t="s">
        <v>863</v>
      </c>
      <c r="V18" s="702" t="s">
        <v>863</v>
      </c>
      <c r="W18" s="702" t="s">
        <v>863</v>
      </c>
      <c r="X18" s="232"/>
      <c r="Y18" s="703"/>
      <c r="Z18" s="698" t="s">
        <v>993</v>
      </c>
      <c r="AA18" s="704"/>
      <c r="AB18" s="698"/>
      <c r="AC18" s="701">
        <v>1</v>
      </c>
      <c r="AD18" s="701">
        <v>1</v>
      </c>
    </row>
    <row r="19" spans="1:30" s="224" customFormat="1" ht="13.5" customHeight="1">
      <c r="A19" s="225">
        <f t="shared" si="0"/>
        <v>11</v>
      </c>
      <c r="B19" s="217"/>
      <c r="C19" s="697"/>
      <c r="D19" s="219" t="s">
        <v>1002</v>
      </c>
      <c r="E19" s="767"/>
      <c r="F19" s="767"/>
      <c r="G19" s="767"/>
      <c r="H19" s="698" t="s">
        <v>1639</v>
      </c>
      <c r="I19" s="699" t="s">
        <v>1004</v>
      </c>
      <c r="J19" s="698" t="s">
        <v>1005</v>
      </c>
      <c r="K19" s="698"/>
      <c r="L19" s="698"/>
      <c r="M19" s="698"/>
      <c r="N19" s="698"/>
      <c r="O19" s="700">
        <v>1</v>
      </c>
      <c r="P19" s="698" t="s">
        <v>820</v>
      </c>
      <c r="Q19" s="700"/>
      <c r="R19" s="698" t="s">
        <v>862</v>
      </c>
      <c r="S19" s="701"/>
      <c r="T19" s="698"/>
      <c r="U19" s="702" t="s">
        <v>863</v>
      </c>
      <c r="V19" s="702" t="s">
        <v>863</v>
      </c>
      <c r="W19" s="702" t="s">
        <v>863</v>
      </c>
      <c r="X19" s="232"/>
      <c r="Y19" s="703"/>
      <c r="Z19" s="698" t="s">
        <v>993</v>
      </c>
      <c r="AA19" s="704"/>
      <c r="AB19" s="698"/>
      <c r="AC19" s="701">
        <v>1</v>
      </c>
      <c r="AD19" s="701">
        <v>1</v>
      </c>
    </row>
    <row r="20" spans="1:30" s="224" customFormat="1" ht="13.5" customHeight="1">
      <c r="A20" s="225">
        <f t="shared" si="0"/>
        <v>12</v>
      </c>
      <c r="B20" s="217"/>
      <c r="C20" s="697" t="s">
        <v>1640</v>
      </c>
      <c r="D20" s="767" t="s">
        <v>2964</v>
      </c>
      <c r="E20" s="767"/>
      <c r="F20" s="767"/>
      <c r="G20" s="767"/>
      <c r="H20" s="698" t="s">
        <v>1641</v>
      </c>
      <c r="I20" s="699"/>
      <c r="J20" s="698" t="s">
        <v>989</v>
      </c>
      <c r="K20" s="698" t="s">
        <v>997</v>
      </c>
      <c r="L20" s="698" t="s">
        <v>998</v>
      </c>
      <c r="M20" s="698"/>
      <c r="N20" s="698"/>
      <c r="O20" s="700">
        <v>1</v>
      </c>
      <c r="P20" s="698" t="s">
        <v>820</v>
      </c>
      <c r="Q20" s="700" t="s">
        <v>863</v>
      </c>
      <c r="R20" s="243" t="s">
        <v>1636</v>
      </c>
      <c r="S20" s="701"/>
      <c r="T20" s="698" t="s">
        <v>1642</v>
      </c>
      <c r="U20" s="702" t="s">
        <v>863</v>
      </c>
      <c r="V20" s="701" t="s">
        <v>817</v>
      </c>
      <c r="W20" s="702"/>
      <c r="X20" s="232"/>
      <c r="Y20" s="703"/>
      <c r="Z20" s="698" t="s">
        <v>993</v>
      </c>
      <c r="AA20" s="704"/>
      <c r="AB20" s="698"/>
      <c r="AC20" s="701">
        <v>1</v>
      </c>
      <c r="AD20" s="701">
        <v>1</v>
      </c>
    </row>
    <row r="21" spans="1:30" s="224" customFormat="1" ht="13.5" customHeight="1">
      <c r="A21" s="225">
        <f t="shared" si="0"/>
        <v>13</v>
      </c>
      <c r="B21" s="217"/>
      <c r="C21" s="697" t="s">
        <v>994</v>
      </c>
      <c r="D21" s="767" t="s">
        <v>2964</v>
      </c>
      <c r="E21" s="767"/>
      <c r="F21" s="767"/>
      <c r="G21" s="767"/>
      <c r="H21" s="698" t="s">
        <v>1643</v>
      </c>
      <c r="I21" s="699"/>
      <c r="J21" s="698" t="s">
        <v>996</v>
      </c>
      <c r="K21" s="698" t="s">
        <v>990</v>
      </c>
      <c r="L21" s="698" t="s">
        <v>991</v>
      </c>
      <c r="M21" s="698"/>
      <c r="N21" s="698"/>
      <c r="O21" s="700">
        <v>1</v>
      </c>
      <c r="P21" s="698" t="s">
        <v>817</v>
      </c>
      <c r="Q21" s="700" t="s">
        <v>863</v>
      </c>
      <c r="R21" s="243" t="s">
        <v>1636</v>
      </c>
      <c r="S21" s="701"/>
      <c r="T21" s="698" t="s">
        <v>1644</v>
      </c>
      <c r="U21" s="702" t="s">
        <v>863</v>
      </c>
      <c r="V21" s="702" t="s">
        <v>863</v>
      </c>
      <c r="W21" s="702"/>
      <c r="X21" s="232"/>
      <c r="Y21" s="703"/>
      <c r="Z21" s="698" t="s">
        <v>993</v>
      </c>
      <c r="AA21" s="704"/>
      <c r="AB21" s="698"/>
      <c r="AC21" s="701">
        <v>1</v>
      </c>
      <c r="AD21" s="701">
        <v>1</v>
      </c>
    </row>
    <row r="22" spans="1:30" s="224" customFormat="1" ht="13.5" customHeight="1">
      <c r="A22" s="225">
        <f t="shared" si="0"/>
        <v>14</v>
      </c>
      <c r="B22" s="217"/>
      <c r="C22" s="697" t="s">
        <v>1010</v>
      </c>
      <c r="D22" s="767" t="s">
        <v>2964</v>
      </c>
      <c r="E22" s="767"/>
      <c r="F22" s="767"/>
      <c r="G22" s="767"/>
      <c r="H22" s="698" t="s">
        <v>1645</v>
      </c>
      <c r="I22" s="699"/>
      <c r="J22" s="698" t="s">
        <v>1012</v>
      </c>
      <c r="K22" s="698"/>
      <c r="L22" s="698"/>
      <c r="M22" s="698"/>
      <c r="N22" s="698"/>
      <c r="O22" s="700">
        <v>1</v>
      </c>
      <c r="P22" s="698" t="s">
        <v>817</v>
      </c>
      <c r="Q22" s="700" t="s">
        <v>863</v>
      </c>
      <c r="R22" s="243" t="s">
        <v>1636</v>
      </c>
      <c r="S22" s="701"/>
      <c r="T22" s="261" t="s">
        <v>1646</v>
      </c>
      <c r="U22" s="702" t="s">
        <v>863</v>
      </c>
      <c r="V22" s="702" t="s">
        <v>863</v>
      </c>
      <c r="W22" s="702"/>
      <c r="X22" s="232"/>
      <c r="Y22" s="703"/>
      <c r="Z22" s="698" t="s">
        <v>993</v>
      </c>
      <c r="AA22" s="704"/>
      <c r="AB22" s="698"/>
      <c r="AC22" s="701">
        <v>1</v>
      </c>
      <c r="AD22" s="701">
        <v>1</v>
      </c>
    </row>
    <row r="23" spans="1:30" s="224" customFormat="1" ht="13.5" customHeight="1">
      <c r="A23" s="225">
        <f t="shared" si="0"/>
        <v>15</v>
      </c>
      <c r="B23" s="217"/>
      <c r="C23" s="697" t="s">
        <v>1013</v>
      </c>
      <c r="D23" s="767"/>
      <c r="E23" s="767"/>
      <c r="F23" s="767"/>
      <c r="G23" s="767"/>
      <c r="H23" s="261" t="s">
        <v>1647</v>
      </c>
      <c r="I23" s="699"/>
      <c r="J23" s="698" t="s">
        <v>1014</v>
      </c>
      <c r="K23" s="698"/>
      <c r="L23" s="698"/>
      <c r="M23" s="698"/>
      <c r="N23" s="698"/>
      <c r="O23" s="700"/>
      <c r="P23" s="698" t="s">
        <v>817</v>
      </c>
      <c r="Q23" s="700" t="s">
        <v>863</v>
      </c>
      <c r="R23" s="243" t="s">
        <v>1015</v>
      </c>
      <c r="S23" s="701"/>
      <c r="T23" s="698"/>
      <c r="U23" s="702"/>
      <c r="V23" s="702" t="s">
        <v>863</v>
      </c>
      <c r="W23" s="702" t="s">
        <v>863</v>
      </c>
      <c r="X23" s="232"/>
      <c r="Y23" s="703"/>
      <c r="Z23" s="698" t="s">
        <v>1016</v>
      </c>
      <c r="AA23" s="704"/>
      <c r="AB23" s="698"/>
      <c r="AC23" s="701"/>
      <c r="AD23" s="701">
        <v>1</v>
      </c>
    </row>
    <row r="24" spans="1:30" s="224" customFormat="1" ht="13.5" customHeight="1">
      <c r="A24" s="225">
        <f t="shared" si="0"/>
        <v>16</v>
      </c>
      <c r="B24" s="217"/>
      <c r="C24" s="697"/>
      <c r="D24" s="241" t="s">
        <v>495</v>
      </c>
      <c r="E24" s="241"/>
      <c r="F24" s="241"/>
      <c r="G24" s="241"/>
      <c r="H24" s="261" t="s">
        <v>2921</v>
      </c>
      <c r="I24" s="699"/>
      <c r="J24" s="698" t="s">
        <v>887</v>
      </c>
      <c r="K24" s="698"/>
      <c r="L24" s="698"/>
      <c r="M24" s="698"/>
      <c r="N24" s="698"/>
      <c r="O24" s="700"/>
      <c r="P24" s="698" t="s">
        <v>817</v>
      </c>
      <c r="Q24" s="700"/>
      <c r="R24" s="698" t="s">
        <v>862</v>
      </c>
      <c r="S24" s="701" t="s">
        <v>863</v>
      </c>
      <c r="T24" s="272" t="s">
        <v>2922</v>
      </c>
      <c r="U24" s="702"/>
      <c r="V24" s="702" t="s">
        <v>863</v>
      </c>
      <c r="W24" s="702" t="s">
        <v>863</v>
      </c>
      <c r="X24" s="232"/>
      <c r="Y24" s="703"/>
      <c r="Z24" s="264" t="s">
        <v>1019</v>
      </c>
      <c r="AA24" s="704"/>
      <c r="AB24" s="698"/>
      <c r="AC24" s="701"/>
      <c r="AD24" s="701">
        <v>1</v>
      </c>
    </row>
    <row r="25" spans="1:30" s="224" customFormat="1" ht="13.5" hidden="1" customHeight="1">
      <c r="A25" s="225">
        <f t="shared" si="0"/>
        <v>17</v>
      </c>
      <c r="B25" s="217"/>
      <c r="C25" s="697"/>
      <c r="D25" s="241" t="s">
        <v>968</v>
      </c>
      <c r="E25" s="241"/>
      <c r="F25" s="241"/>
      <c r="G25" s="241"/>
      <c r="H25" s="698" t="s">
        <v>1020</v>
      </c>
      <c r="I25" s="699" t="s">
        <v>1021</v>
      </c>
      <c r="J25" s="698" t="s">
        <v>971</v>
      </c>
      <c r="K25" s="698"/>
      <c r="L25" s="698"/>
      <c r="M25" s="698"/>
      <c r="N25" s="698"/>
      <c r="O25" s="700"/>
      <c r="P25" s="698" t="s">
        <v>817</v>
      </c>
      <c r="Q25" s="700"/>
      <c r="R25" s="698" t="s">
        <v>862</v>
      </c>
      <c r="S25" s="701" t="s">
        <v>863</v>
      </c>
      <c r="T25" s="253" t="s">
        <v>1648</v>
      </c>
      <c r="U25" s="702"/>
      <c r="V25" s="702"/>
      <c r="W25" s="702"/>
      <c r="X25" s="232"/>
      <c r="Y25" s="703"/>
      <c r="Z25" s="264" t="s">
        <v>1023</v>
      </c>
      <c r="AA25" s="704"/>
      <c r="AB25" s="698"/>
      <c r="AC25" s="701"/>
      <c r="AD25" s="701">
        <v>1</v>
      </c>
    </row>
    <row r="26" spans="1:30" s="224" customFormat="1" ht="13.5" customHeight="1">
      <c r="A26" s="225">
        <f t="shared" si="0"/>
        <v>18</v>
      </c>
      <c r="B26" s="217"/>
      <c r="C26" s="697"/>
      <c r="D26" s="697" t="s">
        <v>1024</v>
      </c>
      <c r="E26" s="241"/>
      <c r="F26" s="241"/>
      <c r="G26" s="241"/>
      <c r="H26" s="261" t="s">
        <v>1649</v>
      </c>
      <c r="I26" s="131" t="s">
        <v>1026</v>
      </c>
      <c r="J26" s="699" t="s">
        <v>1027</v>
      </c>
      <c r="K26" s="698"/>
      <c r="L26" s="698"/>
      <c r="M26" s="698"/>
      <c r="N26" s="698"/>
      <c r="O26" s="700"/>
      <c r="P26" s="698" t="s">
        <v>817</v>
      </c>
      <c r="Q26" s="700"/>
      <c r="R26" s="698" t="s">
        <v>862</v>
      </c>
      <c r="S26" s="370"/>
      <c r="T26" s="699" t="s">
        <v>1650</v>
      </c>
      <c r="U26" s="702"/>
      <c r="V26" s="702" t="s">
        <v>863</v>
      </c>
      <c r="W26" s="371"/>
      <c r="X26" s="232"/>
      <c r="Y26" s="382" t="s">
        <v>1028</v>
      </c>
      <c r="Z26" s="698" t="s">
        <v>1029</v>
      </c>
      <c r="AA26" s="704"/>
      <c r="AB26" s="698"/>
      <c r="AC26" s="701"/>
      <c r="AD26" s="701">
        <v>1</v>
      </c>
    </row>
    <row r="27" spans="1:30" s="224" customFormat="1" ht="13.5" customHeight="1">
      <c r="A27" s="225">
        <f t="shared" si="0"/>
        <v>19</v>
      </c>
      <c r="B27" s="217"/>
      <c r="C27" s="697"/>
      <c r="D27" s="697" t="s">
        <v>1030</v>
      </c>
      <c r="E27" s="241"/>
      <c r="F27" s="241"/>
      <c r="G27" s="241"/>
      <c r="H27" s="698" t="s">
        <v>981</v>
      </c>
      <c r="I27" s="699" t="s">
        <v>982</v>
      </c>
      <c r="J27" s="699" t="s">
        <v>983</v>
      </c>
      <c r="K27" s="698"/>
      <c r="L27" s="698"/>
      <c r="M27" s="698"/>
      <c r="N27" s="698"/>
      <c r="O27" s="700"/>
      <c r="P27" s="698" t="s">
        <v>817</v>
      </c>
      <c r="Q27" s="700"/>
      <c r="R27" s="698" t="s">
        <v>862</v>
      </c>
      <c r="S27" s="701"/>
      <c r="T27" s="261" t="s">
        <v>1651</v>
      </c>
      <c r="U27" s="702"/>
      <c r="V27" s="702" t="s">
        <v>863</v>
      </c>
      <c r="W27" s="702" t="s">
        <v>863</v>
      </c>
      <c r="X27" s="232"/>
      <c r="Y27" s="386" t="s">
        <v>984</v>
      </c>
      <c r="Z27" s="261" t="s">
        <v>985</v>
      </c>
      <c r="AA27" s="704"/>
      <c r="AB27" s="698"/>
      <c r="AC27" s="701"/>
      <c r="AD27" s="701">
        <v>1</v>
      </c>
    </row>
    <row r="28" spans="1:30" s="224" customFormat="1" ht="13.5" customHeight="1">
      <c r="A28" s="225">
        <f t="shared" si="0"/>
        <v>20</v>
      </c>
      <c r="B28" s="217"/>
      <c r="C28" s="239"/>
      <c r="D28" s="241" t="s">
        <v>1652</v>
      </c>
      <c r="E28" s="241"/>
      <c r="F28" s="241"/>
      <c r="G28" s="241"/>
      <c r="H28" s="698" t="s">
        <v>1653</v>
      </c>
      <c r="I28" s="699" t="s">
        <v>1508</v>
      </c>
      <c r="J28" s="699" t="s">
        <v>1509</v>
      </c>
      <c r="K28" s="698"/>
      <c r="L28" s="698"/>
      <c r="M28" s="698"/>
      <c r="N28" s="698"/>
      <c r="O28" s="700"/>
      <c r="P28" s="698" t="s">
        <v>817</v>
      </c>
      <c r="Q28" s="700"/>
      <c r="R28" s="698" t="s">
        <v>862</v>
      </c>
      <c r="S28" s="701" t="s">
        <v>863</v>
      </c>
      <c r="T28" s="731" t="s">
        <v>1654</v>
      </c>
      <c r="U28" s="702"/>
      <c r="V28" s="258" t="s">
        <v>863</v>
      </c>
      <c r="W28" s="702" t="s">
        <v>863</v>
      </c>
      <c r="X28" s="232"/>
      <c r="Y28" s="382" t="s">
        <v>1510</v>
      </c>
      <c r="Z28" s="698"/>
      <c r="AA28" s="704"/>
      <c r="AB28" s="698"/>
      <c r="AC28" s="701"/>
      <c r="AD28" s="701">
        <v>1</v>
      </c>
    </row>
    <row r="29" spans="1:30" s="224" customFormat="1" ht="13.5" hidden="1" customHeight="1">
      <c r="A29" s="225">
        <f t="shared" si="0"/>
        <v>21</v>
      </c>
      <c r="B29" s="217"/>
      <c r="C29" s="697" t="s">
        <v>1031</v>
      </c>
      <c r="D29" s="767"/>
      <c r="E29" s="767"/>
      <c r="F29" s="767"/>
      <c r="G29" s="767"/>
      <c r="H29" s="698"/>
      <c r="I29" s="699"/>
      <c r="J29" s="698" t="s">
        <v>1032</v>
      </c>
      <c r="K29" s="698"/>
      <c r="L29" s="698"/>
      <c r="M29" s="698"/>
      <c r="N29" s="698"/>
      <c r="O29" s="700"/>
      <c r="P29" s="698" t="s">
        <v>817</v>
      </c>
      <c r="Q29" s="700" t="s">
        <v>863</v>
      </c>
      <c r="R29" s="243" t="s">
        <v>1032</v>
      </c>
      <c r="S29" s="701"/>
      <c r="T29" s="698"/>
      <c r="U29" s="702" t="s">
        <v>863</v>
      </c>
      <c r="V29" s="702"/>
      <c r="W29" s="702"/>
      <c r="X29" s="232"/>
      <c r="Y29" s="703"/>
      <c r="Z29" s="698"/>
      <c r="AA29" s="704"/>
      <c r="AB29" s="698"/>
      <c r="AC29" s="701">
        <v>1</v>
      </c>
      <c r="AD29" s="701">
        <v>1</v>
      </c>
    </row>
    <row r="30" spans="1:30" s="224" customFormat="1" ht="13.5" hidden="1" customHeight="1">
      <c r="A30" s="225">
        <f t="shared" si="0"/>
        <v>22</v>
      </c>
      <c r="B30" s="217"/>
      <c r="C30" s="697"/>
      <c r="D30" s="241" t="s">
        <v>1033</v>
      </c>
      <c r="E30" s="241"/>
      <c r="F30" s="241"/>
      <c r="G30" s="241"/>
      <c r="H30" s="698" t="s">
        <v>1034</v>
      </c>
      <c r="I30" s="699" t="s">
        <v>1655</v>
      </c>
      <c r="J30" s="698" t="s">
        <v>1036</v>
      </c>
      <c r="K30" s="698" t="s">
        <v>1037</v>
      </c>
      <c r="L30" s="698" t="s">
        <v>1038</v>
      </c>
      <c r="M30" s="698"/>
      <c r="N30" s="698"/>
      <c r="O30" s="700"/>
      <c r="P30" s="698" t="s">
        <v>817</v>
      </c>
      <c r="Q30" s="700"/>
      <c r="R30" s="698" t="s">
        <v>862</v>
      </c>
      <c r="S30" s="701" t="s">
        <v>863</v>
      </c>
      <c r="T30" s="261" t="s">
        <v>1656</v>
      </c>
      <c r="U30" s="702" t="s">
        <v>863</v>
      </c>
      <c r="V30" s="702"/>
      <c r="W30" s="702"/>
      <c r="X30" s="232"/>
      <c r="Y30" s="703"/>
      <c r="Z30" s="698"/>
      <c r="AA30" s="704"/>
      <c r="AB30" s="698"/>
      <c r="AC30" s="701">
        <v>1</v>
      </c>
      <c r="AD30" s="701">
        <v>1</v>
      </c>
    </row>
    <row r="31" spans="1:30" s="224" customFormat="1" ht="13.5" hidden="1" customHeight="1">
      <c r="A31" s="225">
        <f t="shared" si="0"/>
        <v>23</v>
      </c>
      <c r="B31" s="217"/>
      <c r="C31" s="697"/>
      <c r="D31" s="241" t="s">
        <v>1040</v>
      </c>
      <c r="E31" s="241"/>
      <c r="F31" s="241"/>
      <c r="G31" s="241"/>
      <c r="H31" s="698" t="s">
        <v>1041</v>
      </c>
      <c r="I31" s="699" t="s">
        <v>1657</v>
      </c>
      <c r="J31" s="698" t="s">
        <v>1043</v>
      </c>
      <c r="K31" s="698"/>
      <c r="L31" s="698"/>
      <c r="M31" s="698"/>
      <c r="N31" s="698"/>
      <c r="O31" s="700"/>
      <c r="P31" s="698" t="s">
        <v>817</v>
      </c>
      <c r="Q31" s="700"/>
      <c r="R31" s="698" t="s">
        <v>862</v>
      </c>
      <c r="S31" s="701" t="s">
        <v>863</v>
      </c>
      <c r="T31" s="261" t="s">
        <v>1658</v>
      </c>
      <c r="U31" s="702" t="s">
        <v>863</v>
      </c>
      <c r="V31" s="702"/>
      <c r="W31" s="702"/>
      <c r="X31" s="232"/>
      <c r="Y31" s="703"/>
      <c r="Z31" s="698"/>
      <c r="AA31" s="704" t="s">
        <v>1045</v>
      </c>
      <c r="AB31" s="698"/>
      <c r="AC31" s="701">
        <v>1</v>
      </c>
      <c r="AD31" s="701">
        <v>1</v>
      </c>
    </row>
    <row r="32" spans="1:30" s="224" customFormat="1" ht="13.5" hidden="1" customHeight="1">
      <c r="A32" s="225">
        <f t="shared" si="0"/>
        <v>24</v>
      </c>
      <c r="B32" s="217"/>
      <c r="C32" s="697"/>
      <c r="D32" s="241" t="s">
        <v>1046</v>
      </c>
      <c r="E32" s="241"/>
      <c r="F32" s="241"/>
      <c r="G32" s="241"/>
      <c r="H32" s="698" t="s">
        <v>1047</v>
      </c>
      <c r="I32" s="699" t="s">
        <v>1048</v>
      </c>
      <c r="J32" s="698" t="s">
        <v>938</v>
      </c>
      <c r="K32" s="698"/>
      <c r="L32" s="698"/>
      <c r="M32" s="698"/>
      <c r="N32" s="698"/>
      <c r="O32" s="700"/>
      <c r="P32" s="698" t="s">
        <v>817</v>
      </c>
      <c r="Q32" s="700"/>
      <c r="R32" s="698" t="s">
        <v>862</v>
      </c>
      <c r="S32" s="701"/>
      <c r="T32" s="698"/>
      <c r="U32" s="702" t="s">
        <v>863</v>
      </c>
      <c r="V32" s="702"/>
      <c r="W32" s="702"/>
      <c r="X32" s="232"/>
      <c r="Y32" s="703"/>
      <c r="Z32" s="698"/>
      <c r="AA32" s="704"/>
      <c r="AB32" s="698"/>
      <c r="AC32" s="701">
        <v>1</v>
      </c>
      <c r="AD32" s="701">
        <v>1</v>
      </c>
    </row>
    <row r="33" spans="1:30" s="224" customFormat="1" ht="13.5" customHeight="1">
      <c r="A33" s="225">
        <f t="shared" si="0"/>
        <v>25</v>
      </c>
      <c r="B33" s="217" t="s">
        <v>1659</v>
      </c>
      <c r="C33" s="767"/>
      <c r="D33" s="767"/>
      <c r="E33" s="767"/>
      <c r="F33" s="767"/>
      <c r="G33" s="767"/>
      <c r="H33" s="763" t="s">
        <v>2980</v>
      </c>
      <c r="I33" s="699"/>
      <c r="J33" s="699" t="s">
        <v>1055</v>
      </c>
      <c r="K33" s="698"/>
      <c r="L33" s="698"/>
      <c r="M33" s="698"/>
      <c r="N33" s="698"/>
      <c r="O33" s="700"/>
      <c r="P33" s="698" t="s">
        <v>820</v>
      </c>
      <c r="Q33" s="700" t="s">
        <v>863</v>
      </c>
      <c r="R33" s="243" t="s">
        <v>1055</v>
      </c>
      <c r="S33" s="277"/>
      <c r="T33" s="698"/>
      <c r="U33" s="702" t="s">
        <v>863</v>
      </c>
      <c r="V33" s="702" t="s">
        <v>863</v>
      </c>
      <c r="W33" s="701" t="s">
        <v>817</v>
      </c>
      <c r="X33" s="232"/>
      <c r="Y33" s="703"/>
      <c r="Z33" s="698"/>
      <c r="AA33" s="704"/>
      <c r="AB33" s="698"/>
      <c r="AC33" s="701">
        <v>1</v>
      </c>
      <c r="AD33" s="701">
        <v>1</v>
      </c>
    </row>
    <row r="34" spans="1:30" s="224" customFormat="1" ht="13.5" hidden="1" customHeight="1">
      <c r="A34" s="225">
        <f t="shared" si="0"/>
        <v>26</v>
      </c>
      <c r="B34" s="217"/>
      <c r="C34" s="217" t="s">
        <v>1056</v>
      </c>
      <c r="D34" s="217"/>
      <c r="E34" s="217"/>
      <c r="F34" s="217"/>
      <c r="G34" s="217"/>
      <c r="H34" s="698" t="s">
        <v>1057</v>
      </c>
      <c r="I34" s="699" t="s">
        <v>1058</v>
      </c>
      <c r="J34" s="698" t="s">
        <v>1059</v>
      </c>
      <c r="K34" s="698"/>
      <c r="L34" s="698"/>
      <c r="M34" s="698"/>
      <c r="N34" s="698"/>
      <c r="O34" s="700"/>
      <c r="P34" s="698" t="s">
        <v>820</v>
      </c>
      <c r="Q34" s="700"/>
      <c r="R34" s="698" t="s">
        <v>862</v>
      </c>
      <c r="S34" s="701"/>
      <c r="T34" s="698"/>
      <c r="U34" s="702" t="s">
        <v>863</v>
      </c>
      <c r="V34" s="702"/>
      <c r="W34" s="702"/>
      <c r="X34" s="232"/>
      <c r="Y34" s="703"/>
      <c r="Z34" s="698"/>
      <c r="AA34" s="704"/>
      <c r="AB34" s="698"/>
      <c r="AC34" s="701">
        <v>1</v>
      </c>
      <c r="AD34" s="701">
        <v>1</v>
      </c>
    </row>
    <row r="35" spans="1:30" s="248" customFormat="1" ht="13.5" hidden="1" customHeight="1">
      <c r="A35" s="225">
        <f t="shared" si="0"/>
        <v>27</v>
      </c>
      <c r="B35" s="217"/>
      <c r="C35" s="219" t="s">
        <v>1060</v>
      </c>
      <c r="D35" s="219"/>
      <c r="E35" s="220"/>
      <c r="F35" s="220"/>
      <c r="G35" s="220"/>
      <c r="H35" s="698" t="s">
        <v>1660</v>
      </c>
      <c r="I35" s="699" t="s">
        <v>1062</v>
      </c>
      <c r="J35" s="698" t="s">
        <v>1063</v>
      </c>
      <c r="K35" s="698"/>
      <c r="L35" s="698"/>
      <c r="M35" s="698"/>
      <c r="N35" s="698"/>
      <c r="O35" s="250"/>
      <c r="P35" s="698" t="s">
        <v>817</v>
      </c>
      <c r="Q35" s="700"/>
      <c r="R35" s="698" t="s">
        <v>862</v>
      </c>
      <c r="S35" s="701"/>
      <c r="T35" s="698"/>
      <c r="U35" s="702" t="s">
        <v>863</v>
      </c>
      <c r="V35" s="702"/>
      <c r="W35" s="702"/>
      <c r="X35" s="232"/>
      <c r="Y35" s="703"/>
      <c r="Z35" s="698"/>
      <c r="AA35" s="704"/>
      <c r="AB35" s="698"/>
      <c r="AC35" s="701">
        <v>1</v>
      </c>
      <c r="AD35" s="701">
        <v>1</v>
      </c>
    </row>
    <row r="36" spans="1:30" s="224" customFormat="1" ht="13.5" customHeight="1">
      <c r="A36" s="225">
        <f t="shared" si="0"/>
        <v>28</v>
      </c>
      <c r="B36" s="217"/>
      <c r="C36" s="217" t="s">
        <v>1064</v>
      </c>
      <c r="D36" s="217"/>
      <c r="E36" s="217"/>
      <c r="F36" s="217"/>
      <c r="G36" s="217"/>
      <c r="H36" s="261" t="s">
        <v>1661</v>
      </c>
      <c r="I36" s="699" t="s">
        <v>1066</v>
      </c>
      <c r="J36" s="698" t="s">
        <v>870</v>
      </c>
      <c r="K36" s="698" t="s">
        <v>1067</v>
      </c>
      <c r="L36" s="698" t="s">
        <v>1068</v>
      </c>
      <c r="M36" s="698"/>
      <c r="N36" s="698"/>
      <c r="O36" s="250"/>
      <c r="P36" s="698" t="s">
        <v>817</v>
      </c>
      <c r="Q36" s="700"/>
      <c r="R36" s="698" t="s">
        <v>862</v>
      </c>
      <c r="S36" s="701"/>
      <c r="T36" s="261"/>
      <c r="U36" s="702" t="s">
        <v>863</v>
      </c>
      <c r="V36" s="702" t="s">
        <v>863</v>
      </c>
      <c r="W36" s="702"/>
      <c r="X36" s="232"/>
      <c r="Y36" s="703"/>
      <c r="Z36" s="698"/>
      <c r="AA36" s="704"/>
      <c r="AB36" s="698"/>
      <c r="AC36" s="701">
        <v>1</v>
      </c>
      <c r="AD36" s="701">
        <v>1</v>
      </c>
    </row>
    <row r="37" spans="1:30" s="224" customFormat="1" ht="13.5" customHeight="1">
      <c r="A37" s="225">
        <f t="shared" si="0"/>
        <v>29</v>
      </c>
      <c r="B37" s="217"/>
      <c r="C37" s="241" t="s">
        <v>1069</v>
      </c>
      <c r="D37" s="767"/>
      <c r="E37" s="221"/>
      <c r="F37" s="221"/>
      <c r="G37" s="221"/>
      <c r="H37" s="698" t="s">
        <v>1662</v>
      </c>
      <c r="I37" s="706"/>
      <c r="J37" s="699" t="s">
        <v>1071</v>
      </c>
      <c r="K37" s="698"/>
      <c r="L37" s="698"/>
      <c r="M37" s="698"/>
      <c r="N37" s="698"/>
      <c r="O37" s="700"/>
      <c r="P37" s="698" t="s">
        <v>823</v>
      </c>
      <c r="Q37" s="700" t="s">
        <v>863</v>
      </c>
      <c r="R37" s="506" t="s">
        <v>1071</v>
      </c>
      <c r="S37" s="701"/>
      <c r="T37" s="266"/>
      <c r="U37" s="683" t="s">
        <v>863</v>
      </c>
      <c r="V37" s="258" t="s">
        <v>863</v>
      </c>
      <c r="W37" s="702"/>
      <c r="X37" s="232"/>
      <c r="Y37" s="703"/>
      <c r="Z37" s="698"/>
      <c r="AA37" s="704"/>
      <c r="AB37" s="698"/>
      <c r="AC37" s="701"/>
      <c r="AD37" s="701">
        <v>1</v>
      </c>
    </row>
    <row r="38" spans="1:30" s="224" customFormat="1" ht="13.5" customHeight="1">
      <c r="A38" s="225">
        <f t="shared" si="0"/>
        <v>30</v>
      </c>
      <c r="B38" s="217"/>
      <c r="C38" s="241"/>
      <c r="D38" s="241" t="s">
        <v>1072</v>
      </c>
      <c r="E38" s="241"/>
      <c r="F38" s="241"/>
      <c r="G38" s="241"/>
      <c r="H38" s="698" t="s">
        <v>1663</v>
      </c>
      <c r="I38" s="706" t="s">
        <v>1074</v>
      </c>
      <c r="J38" s="699" t="s">
        <v>907</v>
      </c>
      <c r="K38" s="698"/>
      <c r="L38" s="698"/>
      <c r="M38" s="698"/>
      <c r="N38" s="698"/>
      <c r="O38" s="700"/>
      <c r="P38" s="698" t="s">
        <v>820</v>
      </c>
      <c r="Q38" s="700"/>
      <c r="R38" s="698" t="s">
        <v>862</v>
      </c>
      <c r="S38" s="701" t="s">
        <v>863</v>
      </c>
      <c r="T38" s="262" t="s">
        <v>1664</v>
      </c>
      <c r="U38" s="683" t="s">
        <v>863</v>
      </c>
      <c r="V38" s="258" t="s">
        <v>863</v>
      </c>
      <c r="W38" s="702"/>
      <c r="X38" s="232"/>
      <c r="Y38" s="264" t="s">
        <v>1076</v>
      </c>
      <c r="Z38" s="698" t="s">
        <v>1077</v>
      </c>
      <c r="AA38" s="245"/>
      <c r="AB38" s="698"/>
      <c r="AC38" s="701"/>
      <c r="AD38" s="701">
        <v>1</v>
      </c>
    </row>
    <row r="39" spans="1:30" s="224" customFormat="1" ht="13.5" customHeight="1">
      <c r="A39" s="225">
        <f t="shared" si="0"/>
        <v>31</v>
      </c>
      <c r="B39" s="217"/>
      <c r="C39" s="241"/>
      <c r="D39" s="241" t="s">
        <v>1078</v>
      </c>
      <c r="E39" s="241"/>
      <c r="F39" s="241"/>
      <c r="G39" s="241"/>
      <c r="H39" s="698" t="s">
        <v>1665</v>
      </c>
      <c r="I39" s="706" t="s">
        <v>1080</v>
      </c>
      <c r="J39" s="699" t="s">
        <v>1081</v>
      </c>
      <c r="K39" s="698"/>
      <c r="L39" s="698"/>
      <c r="M39" s="698"/>
      <c r="N39" s="698"/>
      <c r="O39" s="700"/>
      <c r="P39" s="698" t="s">
        <v>820</v>
      </c>
      <c r="Q39" s="700"/>
      <c r="R39" s="698" t="s">
        <v>862</v>
      </c>
      <c r="S39" s="701"/>
      <c r="T39" s="262" t="s">
        <v>1666</v>
      </c>
      <c r="U39" s="683" t="s">
        <v>863</v>
      </c>
      <c r="V39" s="258" t="s">
        <v>863</v>
      </c>
      <c r="W39" s="702"/>
      <c r="X39" s="232"/>
      <c r="Y39" s="703"/>
      <c r="Z39" s="698"/>
      <c r="AA39" s="245"/>
      <c r="AB39" s="698"/>
      <c r="AC39" s="701"/>
      <c r="AD39" s="701">
        <v>1</v>
      </c>
    </row>
    <row r="40" spans="1:30" s="224" customFormat="1" ht="13.5" customHeight="1">
      <c r="A40" s="225">
        <f t="shared" si="0"/>
        <v>32</v>
      </c>
      <c r="B40" s="217"/>
      <c r="C40" s="217" t="s">
        <v>1082</v>
      </c>
      <c r="D40" s="767"/>
      <c r="E40" s="767"/>
      <c r="F40" s="767"/>
      <c r="G40" s="767"/>
      <c r="H40" s="698"/>
      <c r="I40" s="699"/>
      <c r="J40" s="699" t="s">
        <v>1083</v>
      </c>
      <c r="K40" s="698"/>
      <c r="L40" s="698"/>
      <c r="M40" s="698"/>
      <c r="N40" s="698"/>
      <c r="O40" s="700"/>
      <c r="P40" s="698" t="s">
        <v>817</v>
      </c>
      <c r="Q40" s="700" t="s">
        <v>863</v>
      </c>
      <c r="R40" s="243" t="s">
        <v>1083</v>
      </c>
      <c r="S40" s="701"/>
      <c r="T40" s="698"/>
      <c r="U40" s="702" t="s">
        <v>863</v>
      </c>
      <c r="V40" s="702" t="s">
        <v>863</v>
      </c>
      <c r="W40" s="702"/>
      <c r="X40" s="232"/>
      <c r="Y40" s="703"/>
      <c r="Z40" s="698"/>
      <c r="AA40" s="704"/>
      <c r="AB40" s="698"/>
      <c r="AC40" s="701">
        <v>1</v>
      </c>
      <c r="AD40" s="701">
        <v>1</v>
      </c>
    </row>
    <row r="41" spans="1:30" s="224" customFormat="1" ht="13.5" customHeight="1">
      <c r="A41" s="225">
        <f>ROW()-8</f>
        <v>33</v>
      </c>
      <c r="B41" s="217"/>
      <c r="C41" s="217"/>
      <c r="D41" s="241" t="s">
        <v>1667</v>
      </c>
      <c r="E41" s="767"/>
      <c r="F41" s="767"/>
      <c r="G41" s="767"/>
      <c r="H41" s="698" t="s">
        <v>1668</v>
      </c>
      <c r="I41" s="699"/>
      <c r="J41" s="699" t="s">
        <v>1669</v>
      </c>
      <c r="K41" s="698"/>
      <c r="L41" s="698"/>
      <c r="M41" s="698"/>
      <c r="N41" s="698"/>
      <c r="O41" s="700"/>
      <c r="P41" s="698" t="s">
        <v>817</v>
      </c>
      <c r="Q41" s="700" t="s">
        <v>863</v>
      </c>
      <c r="R41" s="375" t="s">
        <v>1669</v>
      </c>
      <c r="S41" s="701"/>
      <c r="T41" s="698"/>
      <c r="U41" s="702"/>
      <c r="V41" s="702" t="s">
        <v>863</v>
      </c>
      <c r="W41" s="702"/>
      <c r="X41" s="232"/>
      <c r="Y41" s="703"/>
      <c r="Z41" s="698"/>
      <c r="AA41" s="704"/>
      <c r="AB41" s="698"/>
      <c r="AC41" s="701"/>
      <c r="AD41" s="701">
        <v>1</v>
      </c>
    </row>
    <row r="42" spans="1:30" s="224" customFormat="1" ht="13.5" customHeight="1">
      <c r="A42" s="225">
        <f>ROW()-8</f>
        <v>34</v>
      </c>
      <c r="B42" s="217"/>
      <c r="C42" s="217"/>
      <c r="D42" s="241"/>
      <c r="E42" s="241" t="s">
        <v>1105</v>
      </c>
      <c r="F42" s="241"/>
      <c r="G42" s="241"/>
      <c r="H42" s="698" t="s">
        <v>1670</v>
      </c>
      <c r="I42" s="699" t="s">
        <v>1671</v>
      </c>
      <c r="J42" s="699" t="s">
        <v>870</v>
      </c>
      <c r="K42" s="698"/>
      <c r="L42" s="698"/>
      <c r="M42" s="698"/>
      <c r="N42" s="698"/>
      <c r="O42" s="700"/>
      <c r="P42" s="698" t="s">
        <v>817</v>
      </c>
      <c r="Q42" s="700"/>
      <c r="R42" s="698" t="s">
        <v>862</v>
      </c>
      <c r="S42" s="701"/>
      <c r="T42" s="698"/>
      <c r="U42" s="702"/>
      <c r="V42" s="702" t="s">
        <v>863</v>
      </c>
      <c r="W42" s="702"/>
      <c r="X42" s="232"/>
      <c r="Y42" s="703"/>
      <c r="Z42" s="698"/>
      <c r="AA42" s="704"/>
      <c r="AB42" s="698"/>
      <c r="AC42" s="701"/>
      <c r="AD42" s="701">
        <v>1</v>
      </c>
    </row>
    <row r="43" spans="1:30" s="224" customFormat="1" ht="13.5" customHeight="1">
      <c r="A43" s="225">
        <f>ROW()-8</f>
        <v>35</v>
      </c>
      <c r="B43" s="217"/>
      <c r="C43" s="217"/>
      <c r="D43" s="241"/>
      <c r="E43" s="241" t="s">
        <v>1672</v>
      </c>
      <c r="F43" s="241"/>
      <c r="G43" s="241"/>
      <c r="H43" s="699" t="s">
        <v>1673</v>
      </c>
      <c r="I43" s="699" t="s">
        <v>1674</v>
      </c>
      <c r="J43" s="699" t="s">
        <v>1675</v>
      </c>
      <c r="K43" s="698"/>
      <c r="L43" s="698"/>
      <c r="M43" s="698"/>
      <c r="N43" s="698"/>
      <c r="O43" s="700"/>
      <c r="P43" s="698" t="s">
        <v>817</v>
      </c>
      <c r="Q43" s="700"/>
      <c r="R43" s="698" t="s">
        <v>862</v>
      </c>
      <c r="S43" s="701"/>
      <c r="T43" s="698"/>
      <c r="U43" s="702"/>
      <c r="V43" s="702" t="s">
        <v>863</v>
      </c>
      <c r="W43" s="702"/>
      <c r="X43" s="232"/>
      <c r="Y43" s="703"/>
      <c r="Z43" s="698"/>
      <c r="AA43" s="704"/>
      <c r="AB43" s="698"/>
      <c r="AC43" s="701"/>
      <c r="AD43" s="701">
        <v>1</v>
      </c>
    </row>
    <row r="44" spans="1:30" s="224" customFormat="1" ht="13.5" customHeight="1">
      <c r="A44" s="225">
        <f>ROW()-8</f>
        <v>36</v>
      </c>
      <c r="B44" s="217"/>
      <c r="C44" s="217"/>
      <c r="D44" s="241"/>
      <c r="E44" s="241" t="s">
        <v>1676</v>
      </c>
      <c r="F44" s="241"/>
      <c r="G44" s="241"/>
      <c r="H44" s="699" t="s">
        <v>1677</v>
      </c>
      <c r="I44" s="699" t="s">
        <v>1678</v>
      </c>
      <c r="J44" s="699" t="s">
        <v>1679</v>
      </c>
      <c r="K44" s="698"/>
      <c r="L44" s="698"/>
      <c r="M44" s="698"/>
      <c r="N44" s="698"/>
      <c r="O44" s="700"/>
      <c r="P44" s="698" t="s">
        <v>817</v>
      </c>
      <c r="Q44" s="700"/>
      <c r="R44" s="698" t="s">
        <v>862</v>
      </c>
      <c r="S44" s="701"/>
      <c r="T44" s="698"/>
      <c r="U44" s="702"/>
      <c r="V44" s="702" t="s">
        <v>863</v>
      </c>
      <c r="W44" s="702"/>
      <c r="X44" s="232"/>
      <c r="Y44" s="703"/>
      <c r="Z44" s="698"/>
      <c r="AA44" s="704"/>
      <c r="AB44" s="698"/>
      <c r="AC44" s="701"/>
      <c r="AD44" s="701">
        <v>1</v>
      </c>
    </row>
    <row r="45" spans="1:30" s="224" customFormat="1" ht="13.5" customHeight="1">
      <c r="A45" s="225">
        <f t="shared" si="0"/>
        <v>37</v>
      </c>
      <c r="B45" s="217"/>
      <c r="C45" s="217"/>
      <c r="D45" s="697" t="s">
        <v>1084</v>
      </c>
      <c r="E45" s="251"/>
      <c r="F45" s="239"/>
      <c r="G45" s="239"/>
      <c r="H45" s="699" t="s">
        <v>1680</v>
      </c>
      <c r="I45" s="699" t="s">
        <v>1086</v>
      </c>
      <c r="J45" s="699" t="s">
        <v>1088</v>
      </c>
      <c r="K45" s="698"/>
      <c r="L45" s="698"/>
      <c r="M45" s="698"/>
      <c r="N45" s="698"/>
      <c r="O45" s="700"/>
      <c r="P45" s="698" t="s">
        <v>820</v>
      </c>
      <c r="Q45" s="700"/>
      <c r="R45" s="698" t="s">
        <v>862</v>
      </c>
      <c r="S45" s="701"/>
      <c r="T45" s="698" t="s">
        <v>1089</v>
      </c>
      <c r="U45" s="702" t="s">
        <v>863</v>
      </c>
      <c r="V45" s="702" t="s">
        <v>863</v>
      </c>
      <c r="W45" s="702"/>
      <c r="X45" s="232"/>
      <c r="Y45" s="703"/>
      <c r="Z45" s="698"/>
      <c r="AA45" s="704"/>
      <c r="AB45" s="698"/>
      <c r="AC45" s="701">
        <v>1</v>
      </c>
      <c r="AD45" s="701">
        <v>1</v>
      </c>
    </row>
    <row r="46" spans="1:30" s="252" customFormat="1" ht="13.5" customHeight="1">
      <c r="A46" s="225">
        <f t="shared" si="0"/>
        <v>38</v>
      </c>
      <c r="B46" s="217"/>
      <c r="C46" s="222"/>
      <c r="D46" s="697" t="s">
        <v>1090</v>
      </c>
      <c r="E46" s="221"/>
      <c r="F46" s="221"/>
      <c r="G46" s="221"/>
      <c r="H46" s="698" t="s">
        <v>1681</v>
      </c>
      <c r="I46" s="699" t="s">
        <v>1092</v>
      </c>
      <c r="J46" s="699" t="s">
        <v>1093</v>
      </c>
      <c r="K46" s="698" t="s">
        <v>1094</v>
      </c>
      <c r="L46" s="698" t="s">
        <v>254</v>
      </c>
      <c r="M46" s="698"/>
      <c r="N46" s="698"/>
      <c r="O46" s="700"/>
      <c r="P46" s="698" t="s">
        <v>817</v>
      </c>
      <c r="Q46" s="700"/>
      <c r="R46" s="698" t="s">
        <v>862</v>
      </c>
      <c r="S46" s="701"/>
      <c r="T46" s="698"/>
      <c r="U46" s="702" t="s">
        <v>863</v>
      </c>
      <c r="V46" s="702" t="s">
        <v>863</v>
      </c>
      <c r="W46" s="702"/>
      <c r="X46" s="232"/>
      <c r="Y46" s="703"/>
      <c r="Z46" s="698"/>
      <c r="AA46" s="704"/>
      <c r="AB46" s="698"/>
      <c r="AC46" s="701">
        <v>1</v>
      </c>
      <c r="AD46" s="701">
        <v>1</v>
      </c>
    </row>
    <row r="47" spans="1:30" s="252" customFormat="1" ht="13.5" customHeight="1">
      <c r="A47" s="225">
        <f t="shared" ref="A47:A79" si="1">ROW()-8</f>
        <v>39</v>
      </c>
      <c r="B47" s="217"/>
      <c r="C47" s="222"/>
      <c r="D47" s="697" t="s">
        <v>1095</v>
      </c>
      <c r="E47" s="767"/>
      <c r="F47" s="767"/>
      <c r="G47" s="767"/>
      <c r="H47" s="698" t="s">
        <v>1682</v>
      </c>
      <c r="I47" s="699"/>
      <c r="J47" s="699" t="s">
        <v>1096</v>
      </c>
      <c r="K47" s="698" t="s">
        <v>1097</v>
      </c>
      <c r="L47" s="698" t="s">
        <v>1098</v>
      </c>
      <c r="M47" s="698"/>
      <c r="N47" s="698"/>
      <c r="O47" s="700"/>
      <c r="P47" s="698" t="s">
        <v>817</v>
      </c>
      <c r="Q47" s="700" t="s">
        <v>863</v>
      </c>
      <c r="R47" s="243" t="s">
        <v>1096</v>
      </c>
      <c r="S47" s="701"/>
      <c r="T47" s="698"/>
      <c r="U47" s="702" t="s">
        <v>863</v>
      </c>
      <c r="V47" s="702" t="s">
        <v>863</v>
      </c>
      <c r="W47" s="702"/>
      <c r="X47" s="232"/>
      <c r="Y47" s="703"/>
      <c r="Z47" s="698"/>
      <c r="AA47" s="704"/>
      <c r="AB47" s="698"/>
      <c r="AC47" s="701">
        <v>1</v>
      </c>
      <c r="AD47" s="701">
        <v>1</v>
      </c>
    </row>
    <row r="48" spans="1:30" s="252" customFormat="1" ht="13.5" customHeight="1">
      <c r="A48" s="225">
        <f t="shared" si="1"/>
        <v>40</v>
      </c>
      <c r="B48" s="217"/>
      <c r="C48" s="222"/>
      <c r="D48" s="241"/>
      <c r="E48" s="241" t="s">
        <v>1099</v>
      </c>
      <c r="F48" s="241"/>
      <c r="G48" s="241"/>
      <c r="H48" s="698" t="s">
        <v>1683</v>
      </c>
      <c r="I48" s="699" t="s">
        <v>1101</v>
      </c>
      <c r="J48" s="699" t="s">
        <v>1088</v>
      </c>
      <c r="K48" s="698"/>
      <c r="L48" s="698"/>
      <c r="M48" s="698"/>
      <c r="N48" s="698"/>
      <c r="O48" s="700"/>
      <c r="P48" s="698" t="s">
        <v>820</v>
      </c>
      <c r="Q48" s="700"/>
      <c r="R48" s="698" t="s">
        <v>862</v>
      </c>
      <c r="S48" s="701"/>
      <c r="T48" s="698" t="s">
        <v>1102</v>
      </c>
      <c r="U48" s="702" t="s">
        <v>863</v>
      </c>
      <c r="V48" s="702" t="s">
        <v>863</v>
      </c>
      <c r="W48" s="702"/>
      <c r="X48" s="232"/>
      <c r="Y48" s="703"/>
      <c r="Z48" s="698"/>
      <c r="AA48" s="704"/>
      <c r="AB48" s="698"/>
      <c r="AC48" s="701">
        <v>1</v>
      </c>
      <c r="AD48" s="701">
        <v>1</v>
      </c>
    </row>
    <row r="49" spans="1:1018" s="224" customFormat="1" ht="13.5" customHeight="1">
      <c r="A49" s="225">
        <f t="shared" si="1"/>
        <v>41</v>
      </c>
      <c r="B49" s="217"/>
      <c r="C49" s="217"/>
      <c r="D49" s="241"/>
      <c r="E49" s="241" t="s">
        <v>1103</v>
      </c>
      <c r="F49" s="241"/>
      <c r="G49" s="241"/>
      <c r="H49" s="698" t="s">
        <v>1684</v>
      </c>
      <c r="I49" s="699" t="s">
        <v>1104</v>
      </c>
      <c r="J49" s="699" t="s">
        <v>971</v>
      </c>
      <c r="K49" s="698"/>
      <c r="L49" s="698"/>
      <c r="M49" s="698"/>
      <c r="N49" s="698"/>
      <c r="O49" s="700"/>
      <c r="P49" s="698" t="s">
        <v>817</v>
      </c>
      <c r="Q49" s="700"/>
      <c r="R49" s="698" t="s">
        <v>862</v>
      </c>
      <c r="S49" s="701"/>
      <c r="T49" s="698"/>
      <c r="U49" s="702" t="s">
        <v>863</v>
      </c>
      <c r="V49" s="702" t="s">
        <v>863</v>
      </c>
      <c r="W49" s="702"/>
      <c r="X49" s="232"/>
      <c r="Y49" s="703"/>
      <c r="Z49" s="698"/>
      <c r="AA49" s="704"/>
      <c r="AB49" s="698"/>
      <c r="AC49" s="701">
        <v>1</v>
      </c>
      <c r="AD49" s="701">
        <v>1</v>
      </c>
    </row>
    <row r="50" spans="1:1018" s="224" customFormat="1" ht="13.5" customHeight="1">
      <c r="A50" s="225">
        <f t="shared" si="1"/>
        <v>42</v>
      </c>
      <c r="B50" s="217"/>
      <c r="C50" s="217"/>
      <c r="D50" s="241"/>
      <c r="E50" s="241" t="s">
        <v>1105</v>
      </c>
      <c r="F50" s="241"/>
      <c r="G50" s="241"/>
      <c r="H50" s="698" t="s">
        <v>1685</v>
      </c>
      <c r="I50" s="699" t="s">
        <v>1106</v>
      </c>
      <c r="J50" s="699" t="s">
        <v>870</v>
      </c>
      <c r="K50" s="698"/>
      <c r="L50" s="698"/>
      <c r="M50" s="698"/>
      <c r="N50" s="698"/>
      <c r="O50" s="700"/>
      <c r="P50" s="698" t="s">
        <v>817</v>
      </c>
      <c r="Q50" s="700"/>
      <c r="R50" s="698" t="s">
        <v>862</v>
      </c>
      <c r="S50" s="701"/>
      <c r="T50" s="698"/>
      <c r="U50" s="702" t="s">
        <v>863</v>
      </c>
      <c r="V50" s="702" t="s">
        <v>863</v>
      </c>
      <c r="W50" s="702"/>
      <c r="X50" s="232"/>
      <c r="Y50" s="703"/>
      <c r="Z50" s="698"/>
      <c r="AA50" s="704"/>
      <c r="AB50" s="698"/>
      <c r="AC50" s="701">
        <v>1</v>
      </c>
      <c r="AD50" s="701">
        <v>1</v>
      </c>
    </row>
    <row r="51" spans="1:1018" s="224" customFormat="1" ht="13.5" customHeight="1">
      <c r="A51" s="225">
        <f t="shared" si="1"/>
        <v>43</v>
      </c>
      <c r="B51" s="217"/>
      <c r="C51" s="217" t="s">
        <v>1107</v>
      </c>
      <c r="D51" s="767"/>
      <c r="E51" s="767"/>
      <c r="F51" s="767"/>
      <c r="G51" s="767"/>
      <c r="H51" s="698" t="s">
        <v>1686</v>
      </c>
      <c r="I51" s="699"/>
      <c r="J51" s="699" t="s">
        <v>1108</v>
      </c>
      <c r="K51" s="698"/>
      <c r="L51" s="698"/>
      <c r="M51" s="698"/>
      <c r="N51" s="698"/>
      <c r="O51" s="700"/>
      <c r="P51" s="698" t="s">
        <v>817</v>
      </c>
      <c r="Q51" s="700" t="s">
        <v>863</v>
      </c>
      <c r="R51" s="243" t="s">
        <v>1108</v>
      </c>
      <c r="S51" s="701"/>
      <c r="T51" s="698"/>
      <c r="U51" s="702" t="s">
        <v>863</v>
      </c>
      <c r="V51" s="702" t="s">
        <v>863</v>
      </c>
      <c r="W51" s="702"/>
      <c r="X51" s="232"/>
      <c r="Y51" s="703"/>
      <c r="Z51" s="698"/>
      <c r="AA51" s="704"/>
      <c r="AB51" s="698"/>
      <c r="AC51" s="701"/>
      <c r="AD51" s="701">
        <v>1</v>
      </c>
    </row>
    <row r="52" spans="1:1018" s="231" customFormat="1" ht="13.5" customHeight="1">
      <c r="A52" s="225">
        <f t="shared" si="1"/>
        <v>44</v>
      </c>
      <c r="B52" s="217"/>
      <c r="C52" s="217"/>
      <c r="D52" s="241" t="s">
        <v>388</v>
      </c>
      <c r="E52" s="217"/>
      <c r="F52" s="217"/>
      <c r="G52" s="217"/>
      <c r="H52" s="698" t="s">
        <v>1687</v>
      </c>
      <c r="I52" s="699" t="s">
        <v>1110</v>
      </c>
      <c r="J52" s="699" t="s">
        <v>870</v>
      </c>
      <c r="K52" s="698" t="s">
        <v>1111</v>
      </c>
      <c r="L52" s="698" t="s">
        <v>388</v>
      </c>
      <c r="M52" s="698"/>
      <c r="N52" s="698"/>
      <c r="O52" s="250"/>
      <c r="P52" s="698" t="s">
        <v>817</v>
      </c>
      <c r="Q52" s="700"/>
      <c r="R52" s="698" t="s">
        <v>862</v>
      </c>
      <c r="S52" s="701"/>
      <c r="T52" s="698"/>
      <c r="U52" s="702" t="s">
        <v>863</v>
      </c>
      <c r="V52" s="702" t="s">
        <v>863</v>
      </c>
      <c r="W52" s="702"/>
      <c r="X52" s="232"/>
      <c r="Y52" s="703"/>
      <c r="Z52" s="253"/>
      <c r="AA52" s="245" t="s">
        <v>1112</v>
      </c>
      <c r="AB52" s="698"/>
      <c r="AC52" s="701">
        <v>1</v>
      </c>
      <c r="AD52" s="701">
        <v>1</v>
      </c>
      <c r="AE52" s="708"/>
      <c r="AF52" s="708"/>
      <c r="AG52" s="708"/>
      <c r="AH52" s="708"/>
      <c r="AI52" s="708"/>
      <c r="AJ52" s="708"/>
      <c r="AK52" s="708"/>
      <c r="AL52" s="708"/>
      <c r="AM52" s="708"/>
      <c r="AN52" s="708"/>
      <c r="AO52" s="708"/>
      <c r="AP52" s="708"/>
      <c r="AQ52" s="708"/>
      <c r="AR52" s="708"/>
      <c r="AS52" s="708"/>
      <c r="AT52" s="708"/>
      <c r="AU52" s="708"/>
      <c r="AV52" s="708"/>
      <c r="AW52" s="708"/>
      <c r="AX52" s="708"/>
      <c r="AY52" s="708"/>
      <c r="AZ52" s="708"/>
      <c r="BA52" s="708"/>
      <c r="BB52" s="708"/>
      <c r="BC52" s="708"/>
      <c r="BD52" s="708"/>
      <c r="BE52" s="708"/>
      <c r="BF52" s="708"/>
      <c r="BG52" s="708"/>
      <c r="BH52" s="708"/>
      <c r="BI52" s="708"/>
      <c r="BJ52" s="708"/>
      <c r="BK52" s="708"/>
      <c r="BL52" s="708"/>
      <c r="BM52" s="708"/>
      <c r="BN52" s="708"/>
      <c r="BO52" s="708"/>
      <c r="BP52" s="708"/>
      <c r="BQ52" s="708"/>
      <c r="BR52" s="708"/>
      <c r="BS52" s="708"/>
      <c r="BT52" s="708"/>
      <c r="BU52" s="708"/>
      <c r="BV52" s="708"/>
      <c r="BW52" s="708"/>
      <c r="BX52" s="708"/>
      <c r="BY52" s="708"/>
      <c r="BZ52" s="708"/>
      <c r="CA52" s="708"/>
      <c r="CB52" s="708"/>
      <c r="CC52" s="708"/>
      <c r="CD52" s="708"/>
      <c r="CE52" s="708"/>
      <c r="CF52" s="708"/>
      <c r="CG52" s="708"/>
      <c r="CH52" s="708"/>
      <c r="CI52" s="708"/>
      <c r="CJ52" s="708"/>
      <c r="CK52" s="708"/>
      <c r="CL52" s="708"/>
      <c r="CM52" s="708"/>
      <c r="CN52" s="708"/>
      <c r="CO52" s="708"/>
      <c r="CP52" s="708"/>
      <c r="CQ52" s="708"/>
      <c r="CR52" s="708"/>
      <c r="CS52" s="708"/>
      <c r="CT52" s="708"/>
      <c r="CU52" s="708"/>
      <c r="CV52" s="708"/>
      <c r="CW52" s="708"/>
      <c r="CX52" s="708"/>
      <c r="CY52" s="708"/>
      <c r="CZ52" s="708"/>
      <c r="DA52" s="708"/>
      <c r="DB52" s="708"/>
      <c r="DC52" s="708"/>
      <c r="DD52" s="708"/>
      <c r="DE52" s="708"/>
      <c r="DF52" s="708"/>
      <c r="DG52" s="708"/>
      <c r="DH52" s="708"/>
      <c r="DI52" s="708"/>
      <c r="DJ52" s="708"/>
      <c r="DK52" s="708"/>
      <c r="DL52" s="708"/>
      <c r="DM52" s="708"/>
      <c r="DN52" s="708"/>
      <c r="DO52" s="708"/>
      <c r="DP52" s="708"/>
      <c r="DQ52" s="708"/>
      <c r="DR52" s="708"/>
      <c r="DS52" s="708"/>
      <c r="DT52" s="708"/>
      <c r="DU52" s="708"/>
      <c r="DV52" s="708"/>
      <c r="DW52" s="708"/>
      <c r="DX52" s="708"/>
      <c r="DY52" s="708"/>
      <c r="DZ52" s="708"/>
      <c r="EA52" s="708"/>
      <c r="EB52" s="708"/>
      <c r="EC52" s="708"/>
      <c r="ED52" s="708"/>
      <c r="EE52" s="708"/>
      <c r="EF52" s="708"/>
      <c r="EG52" s="708"/>
      <c r="EH52" s="708"/>
      <c r="EI52" s="708"/>
      <c r="EJ52" s="708"/>
      <c r="EK52" s="708"/>
      <c r="EL52" s="708"/>
      <c r="EM52" s="708"/>
      <c r="EN52" s="708"/>
      <c r="EO52" s="708"/>
      <c r="EP52" s="708"/>
      <c r="EQ52" s="708"/>
      <c r="ER52" s="708"/>
      <c r="ES52" s="708"/>
      <c r="ET52" s="708"/>
      <c r="EU52" s="708"/>
      <c r="EV52" s="708"/>
      <c r="EW52" s="708"/>
      <c r="EX52" s="708"/>
      <c r="EY52" s="708"/>
      <c r="EZ52" s="708"/>
      <c r="FA52" s="708"/>
      <c r="FB52" s="708"/>
      <c r="FC52" s="708"/>
      <c r="FD52" s="708"/>
      <c r="FE52" s="708"/>
      <c r="FF52" s="708"/>
      <c r="FG52" s="708"/>
      <c r="FH52" s="708"/>
      <c r="FI52" s="708"/>
      <c r="FJ52" s="708"/>
      <c r="FK52" s="708"/>
      <c r="FL52" s="708"/>
      <c r="FM52" s="708"/>
      <c r="FN52" s="708"/>
      <c r="FO52" s="708"/>
      <c r="FP52" s="708"/>
      <c r="FQ52" s="708"/>
      <c r="FR52" s="708"/>
      <c r="FS52" s="708"/>
      <c r="FT52" s="708"/>
      <c r="FU52" s="708"/>
      <c r="FV52" s="708"/>
      <c r="FW52" s="708"/>
      <c r="FX52" s="708"/>
      <c r="FY52" s="708"/>
      <c r="FZ52" s="708"/>
      <c r="GA52" s="708"/>
      <c r="GB52" s="708"/>
      <c r="GC52" s="708"/>
      <c r="GD52" s="708"/>
      <c r="GE52" s="708"/>
      <c r="GF52" s="708"/>
      <c r="GG52" s="708"/>
      <c r="GH52" s="708"/>
      <c r="GI52" s="708"/>
      <c r="GJ52" s="708"/>
      <c r="GK52" s="708"/>
      <c r="GL52" s="708"/>
      <c r="GM52" s="708"/>
      <c r="GN52" s="708"/>
      <c r="GO52" s="708"/>
      <c r="GP52" s="708"/>
      <c r="GQ52" s="708"/>
      <c r="GR52" s="708"/>
      <c r="GS52" s="708"/>
      <c r="GT52" s="708"/>
      <c r="GU52" s="708"/>
      <c r="GV52" s="708"/>
      <c r="GW52" s="708"/>
      <c r="GX52" s="708"/>
      <c r="GY52" s="708"/>
      <c r="GZ52" s="708"/>
      <c r="HA52" s="708"/>
      <c r="HB52" s="708"/>
      <c r="HC52" s="708"/>
      <c r="HD52" s="708"/>
      <c r="HE52" s="708"/>
      <c r="HF52" s="708"/>
      <c r="HG52" s="708"/>
      <c r="HH52" s="708"/>
      <c r="HI52" s="708"/>
      <c r="HJ52" s="708"/>
      <c r="HK52" s="708"/>
      <c r="HL52" s="708"/>
      <c r="HM52" s="708"/>
      <c r="HN52" s="708"/>
      <c r="HO52" s="708"/>
      <c r="HP52" s="708"/>
      <c r="HQ52" s="708"/>
      <c r="HR52" s="708"/>
      <c r="HS52" s="708"/>
      <c r="HT52" s="708"/>
      <c r="HU52" s="708"/>
      <c r="HV52" s="708"/>
      <c r="HW52" s="708"/>
      <c r="HX52" s="708"/>
      <c r="HY52" s="708"/>
      <c r="HZ52" s="708"/>
      <c r="IA52" s="708"/>
      <c r="IB52" s="708"/>
      <c r="IC52" s="708"/>
      <c r="ID52" s="708"/>
      <c r="IE52" s="708"/>
      <c r="IF52" s="708"/>
      <c r="IG52" s="708"/>
      <c r="IH52" s="708"/>
      <c r="II52" s="708"/>
      <c r="IJ52" s="708"/>
      <c r="IK52" s="708"/>
      <c r="IL52" s="708"/>
      <c r="IM52" s="708"/>
      <c r="IN52" s="708"/>
      <c r="IO52" s="708"/>
      <c r="IP52" s="708"/>
      <c r="IQ52" s="708"/>
      <c r="IR52" s="708"/>
      <c r="IS52" s="708"/>
      <c r="IT52" s="708"/>
      <c r="IU52" s="708"/>
      <c r="IV52" s="708"/>
      <c r="IW52" s="708"/>
      <c r="IX52" s="708"/>
      <c r="IY52" s="708"/>
      <c r="IZ52" s="708"/>
      <c r="JA52" s="708"/>
      <c r="JB52" s="708"/>
      <c r="JC52" s="708"/>
      <c r="JD52" s="708"/>
      <c r="JE52" s="708"/>
      <c r="JF52" s="708"/>
      <c r="JG52" s="708"/>
      <c r="JH52" s="708"/>
      <c r="JI52" s="708"/>
      <c r="JJ52" s="708"/>
      <c r="JK52" s="708"/>
      <c r="JL52" s="708"/>
      <c r="JM52" s="708"/>
      <c r="JN52" s="708"/>
      <c r="JO52" s="708"/>
      <c r="JP52" s="708"/>
      <c r="JQ52" s="708"/>
      <c r="JR52" s="708"/>
      <c r="JS52" s="708"/>
      <c r="JT52" s="708"/>
      <c r="JU52" s="708"/>
      <c r="JV52" s="708"/>
      <c r="JW52" s="708"/>
      <c r="JX52" s="708"/>
      <c r="JY52" s="708"/>
      <c r="JZ52" s="708"/>
      <c r="KA52" s="708"/>
      <c r="KB52" s="708"/>
      <c r="KC52" s="708"/>
      <c r="KD52" s="708"/>
      <c r="KE52" s="708"/>
      <c r="KF52" s="708"/>
      <c r="KG52" s="708"/>
      <c r="KH52" s="708"/>
      <c r="KI52" s="708"/>
      <c r="KJ52" s="708"/>
      <c r="KK52" s="708"/>
      <c r="KL52" s="708"/>
      <c r="KM52" s="708"/>
      <c r="KN52" s="708"/>
      <c r="KO52" s="708"/>
      <c r="KP52" s="708"/>
      <c r="KQ52" s="708"/>
      <c r="KR52" s="708"/>
      <c r="KS52" s="708"/>
      <c r="KT52" s="708"/>
      <c r="KU52" s="708"/>
      <c r="KV52" s="708"/>
      <c r="KW52" s="708"/>
      <c r="KX52" s="708"/>
      <c r="KY52" s="708"/>
      <c r="KZ52" s="708"/>
      <c r="LA52" s="708"/>
      <c r="LB52" s="708"/>
      <c r="LC52" s="708"/>
      <c r="LD52" s="708"/>
      <c r="LE52" s="708"/>
      <c r="LF52" s="708"/>
      <c r="LG52" s="708"/>
      <c r="LH52" s="708"/>
      <c r="LI52" s="708"/>
      <c r="LJ52" s="708"/>
      <c r="LK52" s="708"/>
      <c r="LL52" s="708"/>
      <c r="LM52" s="708"/>
      <c r="LN52" s="708"/>
      <c r="LO52" s="708"/>
      <c r="LP52" s="708"/>
      <c r="LQ52" s="708"/>
      <c r="LR52" s="708"/>
      <c r="LS52" s="708"/>
      <c r="LT52" s="708"/>
      <c r="LU52" s="708"/>
      <c r="LV52" s="708"/>
      <c r="LW52" s="708"/>
      <c r="LX52" s="708"/>
      <c r="LY52" s="708"/>
      <c r="LZ52" s="708"/>
      <c r="MA52" s="708"/>
      <c r="MB52" s="708"/>
      <c r="MC52" s="708"/>
      <c r="MD52" s="708"/>
      <c r="ME52" s="708"/>
      <c r="MF52" s="708"/>
      <c r="MG52" s="708"/>
      <c r="MH52" s="708"/>
      <c r="MI52" s="708"/>
      <c r="MJ52" s="708"/>
      <c r="MK52" s="708"/>
      <c r="ML52" s="708"/>
      <c r="MM52" s="708"/>
      <c r="MN52" s="708"/>
      <c r="MO52" s="708"/>
      <c r="MP52" s="708"/>
      <c r="MQ52" s="708"/>
      <c r="MR52" s="708"/>
      <c r="MS52" s="708"/>
      <c r="MT52" s="708"/>
      <c r="MU52" s="708"/>
      <c r="MV52" s="708"/>
      <c r="MW52" s="708"/>
      <c r="MX52" s="708"/>
      <c r="MY52" s="708"/>
      <c r="MZ52" s="708"/>
      <c r="NA52" s="708"/>
      <c r="NB52" s="708"/>
      <c r="NC52" s="708"/>
      <c r="ND52" s="708"/>
      <c r="NE52" s="708"/>
      <c r="NF52" s="708"/>
      <c r="NG52" s="708"/>
      <c r="NH52" s="708"/>
      <c r="NI52" s="708"/>
      <c r="NJ52" s="708"/>
      <c r="NK52" s="708"/>
      <c r="NL52" s="708"/>
      <c r="NM52" s="708"/>
      <c r="NN52" s="708"/>
      <c r="NO52" s="708"/>
      <c r="NP52" s="708"/>
      <c r="NQ52" s="708"/>
      <c r="NR52" s="708"/>
      <c r="NS52" s="708"/>
      <c r="NT52" s="708"/>
      <c r="NU52" s="708"/>
      <c r="NV52" s="708"/>
      <c r="NW52" s="708"/>
      <c r="NX52" s="708"/>
      <c r="NY52" s="708"/>
      <c r="NZ52" s="708"/>
      <c r="OA52" s="708"/>
      <c r="OB52" s="708"/>
      <c r="OC52" s="708"/>
      <c r="OD52" s="708"/>
      <c r="OE52" s="708"/>
      <c r="OF52" s="708"/>
      <c r="OG52" s="708"/>
      <c r="OH52" s="708"/>
      <c r="OI52" s="708"/>
      <c r="OJ52" s="708"/>
      <c r="OK52" s="708"/>
      <c r="OL52" s="708"/>
      <c r="OM52" s="708"/>
      <c r="ON52" s="708"/>
      <c r="OO52" s="708"/>
      <c r="OP52" s="708"/>
      <c r="OQ52" s="708"/>
      <c r="OR52" s="708"/>
      <c r="OS52" s="708"/>
      <c r="OT52" s="708"/>
      <c r="OU52" s="708"/>
      <c r="OV52" s="708"/>
      <c r="OW52" s="708"/>
      <c r="OX52" s="708"/>
      <c r="OY52" s="708"/>
      <c r="OZ52" s="708"/>
      <c r="PA52" s="708"/>
      <c r="PB52" s="708"/>
      <c r="PC52" s="708"/>
      <c r="PD52" s="708"/>
      <c r="PE52" s="708"/>
      <c r="PF52" s="708"/>
      <c r="PG52" s="708"/>
      <c r="PH52" s="708"/>
      <c r="PI52" s="708"/>
      <c r="PJ52" s="708"/>
      <c r="PK52" s="708"/>
      <c r="PL52" s="708"/>
      <c r="PM52" s="708"/>
      <c r="PN52" s="708"/>
      <c r="PO52" s="708"/>
      <c r="PP52" s="708"/>
      <c r="PQ52" s="708"/>
      <c r="PR52" s="708"/>
      <c r="PS52" s="708"/>
      <c r="PT52" s="708"/>
      <c r="PU52" s="708"/>
      <c r="PV52" s="708"/>
      <c r="PW52" s="708"/>
      <c r="PX52" s="708"/>
      <c r="PY52" s="708"/>
      <c r="PZ52" s="708"/>
      <c r="QA52" s="708"/>
      <c r="QB52" s="708"/>
      <c r="QC52" s="708"/>
      <c r="QD52" s="708"/>
      <c r="QE52" s="708"/>
      <c r="QF52" s="708"/>
      <c r="QG52" s="708"/>
      <c r="QH52" s="708"/>
      <c r="QI52" s="708"/>
      <c r="QJ52" s="708"/>
      <c r="QK52" s="708"/>
      <c r="QL52" s="708"/>
      <c r="QM52" s="708"/>
      <c r="QN52" s="708"/>
      <c r="QO52" s="708"/>
      <c r="QP52" s="708"/>
      <c r="QQ52" s="708"/>
      <c r="QR52" s="708"/>
      <c r="QS52" s="708"/>
      <c r="QT52" s="708"/>
      <c r="QU52" s="708"/>
      <c r="QV52" s="708"/>
      <c r="QW52" s="708"/>
      <c r="QX52" s="708"/>
      <c r="QY52" s="708"/>
      <c r="QZ52" s="708"/>
      <c r="RA52" s="708"/>
      <c r="RB52" s="708"/>
      <c r="RC52" s="708"/>
      <c r="RD52" s="708"/>
      <c r="RE52" s="708"/>
      <c r="RF52" s="708"/>
      <c r="RG52" s="708"/>
      <c r="RH52" s="708"/>
      <c r="RI52" s="708"/>
      <c r="RJ52" s="708"/>
      <c r="RK52" s="708"/>
      <c r="RL52" s="708"/>
      <c r="RM52" s="708"/>
      <c r="RN52" s="708"/>
      <c r="RO52" s="708"/>
      <c r="RP52" s="708"/>
      <c r="RQ52" s="708"/>
      <c r="RR52" s="708"/>
      <c r="RS52" s="708"/>
      <c r="RT52" s="708"/>
      <c r="RU52" s="708"/>
      <c r="RV52" s="708"/>
      <c r="RW52" s="708"/>
      <c r="RX52" s="708"/>
      <c r="RY52" s="708"/>
      <c r="RZ52" s="708"/>
      <c r="SA52" s="708"/>
      <c r="SB52" s="708"/>
      <c r="SC52" s="708"/>
      <c r="SD52" s="708"/>
      <c r="SE52" s="708"/>
      <c r="SF52" s="708"/>
      <c r="SG52" s="708"/>
      <c r="SH52" s="708"/>
      <c r="SI52" s="708"/>
      <c r="SJ52" s="708"/>
      <c r="SK52" s="708"/>
      <c r="SL52" s="708"/>
      <c r="SM52" s="708"/>
      <c r="SN52" s="708"/>
      <c r="SO52" s="708"/>
      <c r="SP52" s="708"/>
      <c r="SQ52" s="708"/>
      <c r="SR52" s="708"/>
      <c r="SS52" s="708"/>
      <c r="ST52" s="708"/>
      <c r="SU52" s="708"/>
      <c r="SV52" s="708"/>
      <c r="SW52" s="708"/>
      <c r="SX52" s="708"/>
      <c r="SY52" s="708"/>
      <c r="SZ52" s="708"/>
      <c r="TA52" s="708"/>
      <c r="TB52" s="708"/>
      <c r="TC52" s="708"/>
      <c r="TD52" s="708"/>
      <c r="TE52" s="708"/>
      <c r="TF52" s="708"/>
      <c r="TG52" s="708"/>
      <c r="TH52" s="708"/>
      <c r="TI52" s="708"/>
      <c r="TJ52" s="708"/>
      <c r="TK52" s="708"/>
      <c r="TL52" s="708"/>
      <c r="TM52" s="708"/>
      <c r="TN52" s="708"/>
      <c r="TO52" s="708"/>
      <c r="TP52" s="708"/>
      <c r="TQ52" s="708"/>
      <c r="TR52" s="708"/>
      <c r="TS52" s="708"/>
      <c r="TT52" s="708"/>
      <c r="TU52" s="708"/>
      <c r="TV52" s="708"/>
      <c r="TW52" s="708"/>
      <c r="TX52" s="708"/>
      <c r="TY52" s="708"/>
      <c r="TZ52" s="708"/>
      <c r="UA52" s="708"/>
      <c r="UB52" s="708"/>
      <c r="UC52" s="708"/>
      <c r="UD52" s="708"/>
      <c r="UE52" s="708"/>
      <c r="UF52" s="708"/>
      <c r="UG52" s="708"/>
      <c r="UH52" s="708"/>
      <c r="UI52" s="708"/>
      <c r="UJ52" s="708"/>
      <c r="UK52" s="708"/>
      <c r="UL52" s="708"/>
      <c r="UM52" s="708"/>
      <c r="UN52" s="708"/>
      <c r="UO52" s="708"/>
      <c r="UP52" s="708"/>
      <c r="UQ52" s="708"/>
      <c r="UR52" s="708"/>
      <c r="US52" s="708"/>
      <c r="UT52" s="708"/>
      <c r="UU52" s="708"/>
      <c r="UV52" s="708"/>
      <c r="UW52" s="708"/>
      <c r="UX52" s="708"/>
      <c r="UY52" s="708"/>
      <c r="UZ52" s="708"/>
      <c r="VA52" s="708"/>
      <c r="VB52" s="708"/>
      <c r="VC52" s="708"/>
      <c r="VD52" s="708"/>
      <c r="VE52" s="708"/>
      <c r="VF52" s="708"/>
      <c r="VG52" s="708"/>
      <c r="VH52" s="708"/>
      <c r="VI52" s="708"/>
      <c r="VJ52" s="708"/>
      <c r="VK52" s="708"/>
      <c r="VL52" s="708"/>
      <c r="VM52" s="708"/>
      <c r="VN52" s="708"/>
      <c r="VO52" s="708"/>
      <c r="VP52" s="708"/>
      <c r="VQ52" s="708"/>
      <c r="VR52" s="708"/>
      <c r="VS52" s="708"/>
      <c r="VT52" s="708"/>
      <c r="VU52" s="708"/>
      <c r="VV52" s="708"/>
      <c r="VW52" s="708"/>
      <c r="VX52" s="708"/>
      <c r="VY52" s="708"/>
      <c r="VZ52" s="708"/>
      <c r="WA52" s="708"/>
      <c r="WB52" s="708"/>
      <c r="WC52" s="708"/>
      <c r="WD52" s="708"/>
      <c r="WE52" s="708"/>
      <c r="WF52" s="708"/>
      <c r="WG52" s="708"/>
      <c r="WH52" s="708"/>
      <c r="WI52" s="708"/>
      <c r="WJ52" s="708"/>
      <c r="WK52" s="708"/>
      <c r="WL52" s="708"/>
      <c r="WM52" s="708"/>
      <c r="WN52" s="708"/>
      <c r="WO52" s="708"/>
      <c r="WP52" s="708"/>
      <c r="WQ52" s="708"/>
      <c r="WR52" s="708"/>
      <c r="WS52" s="708"/>
      <c r="WT52" s="708"/>
      <c r="WU52" s="708"/>
      <c r="WV52" s="708"/>
      <c r="WW52" s="708"/>
      <c r="WX52" s="708"/>
      <c r="WY52" s="708"/>
      <c r="WZ52" s="708"/>
      <c r="XA52" s="708"/>
      <c r="XB52" s="708"/>
      <c r="XC52" s="708"/>
      <c r="XD52" s="708"/>
      <c r="XE52" s="708"/>
      <c r="XF52" s="708"/>
      <c r="XG52" s="708"/>
      <c r="XH52" s="708"/>
      <c r="XI52" s="708"/>
      <c r="XJ52" s="708"/>
      <c r="XK52" s="708"/>
      <c r="XL52" s="708"/>
      <c r="XM52" s="708"/>
      <c r="XN52" s="708"/>
      <c r="XO52" s="708"/>
      <c r="XP52" s="708"/>
      <c r="XQ52" s="708"/>
      <c r="XR52" s="708"/>
      <c r="XS52" s="708"/>
      <c r="XT52" s="708"/>
      <c r="XU52" s="708"/>
      <c r="XV52" s="708"/>
      <c r="XW52" s="708"/>
      <c r="XX52" s="708"/>
      <c r="XY52" s="708"/>
      <c r="XZ52" s="708"/>
      <c r="YA52" s="708"/>
      <c r="YB52" s="708"/>
      <c r="YC52" s="708"/>
      <c r="YD52" s="708"/>
      <c r="YE52" s="708"/>
      <c r="YF52" s="708"/>
      <c r="YG52" s="708"/>
      <c r="YH52" s="708"/>
      <c r="YI52" s="708"/>
      <c r="YJ52" s="708"/>
      <c r="YK52" s="708"/>
      <c r="YL52" s="708"/>
      <c r="YM52" s="708"/>
      <c r="YN52" s="708"/>
      <c r="YO52" s="708"/>
      <c r="YP52" s="708"/>
      <c r="YQ52" s="708"/>
      <c r="YR52" s="708"/>
      <c r="YS52" s="708"/>
      <c r="YT52" s="708"/>
      <c r="YU52" s="708"/>
      <c r="YV52" s="708"/>
      <c r="YW52" s="708"/>
      <c r="YX52" s="708"/>
      <c r="YY52" s="708"/>
      <c r="YZ52" s="708"/>
      <c r="ZA52" s="708"/>
      <c r="ZB52" s="708"/>
      <c r="ZC52" s="708"/>
      <c r="ZD52" s="708"/>
      <c r="ZE52" s="708"/>
      <c r="ZF52" s="708"/>
      <c r="ZG52" s="708"/>
      <c r="ZH52" s="708"/>
      <c r="ZI52" s="708"/>
      <c r="ZJ52" s="708"/>
      <c r="ZK52" s="708"/>
      <c r="ZL52" s="708"/>
      <c r="ZM52" s="708"/>
      <c r="ZN52" s="708"/>
      <c r="ZO52" s="708"/>
      <c r="ZP52" s="708"/>
      <c r="ZQ52" s="708"/>
      <c r="ZR52" s="708"/>
      <c r="ZS52" s="708"/>
      <c r="ZT52" s="708"/>
      <c r="ZU52" s="708"/>
      <c r="ZV52" s="708"/>
      <c r="ZW52" s="708"/>
      <c r="ZX52" s="708"/>
      <c r="ZY52" s="708"/>
      <c r="ZZ52" s="708"/>
      <c r="AAA52" s="708"/>
      <c r="AAB52" s="708"/>
      <c r="AAC52" s="708"/>
      <c r="AAD52" s="708"/>
      <c r="AAE52" s="708"/>
      <c r="AAF52" s="708"/>
      <c r="AAG52" s="708"/>
      <c r="AAH52" s="708"/>
      <c r="AAI52" s="708"/>
      <c r="AAJ52" s="708"/>
      <c r="AAK52" s="708"/>
      <c r="AAL52" s="708"/>
      <c r="AAM52" s="708"/>
      <c r="AAN52" s="708"/>
      <c r="AAO52" s="708"/>
      <c r="AAP52" s="708"/>
      <c r="AAQ52" s="708"/>
      <c r="AAR52" s="708"/>
      <c r="AAS52" s="708"/>
      <c r="AAT52" s="708"/>
      <c r="AAU52" s="708"/>
      <c r="AAV52" s="708"/>
      <c r="AAW52" s="708"/>
      <c r="AAX52" s="708"/>
      <c r="AAY52" s="708"/>
      <c r="AAZ52" s="708"/>
      <c r="ABA52" s="708"/>
      <c r="ABB52" s="708"/>
      <c r="ABC52" s="708"/>
      <c r="ABD52" s="708"/>
      <c r="ABE52" s="708"/>
      <c r="ABF52" s="708"/>
      <c r="ABG52" s="708"/>
      <c r="ABH52" s="708"/>
      <c r="ABI52" s="708"/>
      <c r="ABJ52" s="708"/>
      <c r="ABK52" s="708"/>
      <c r="ABL52" s="708"/>
      <c r="ABM52" s="708"/>
      <c r="ABN52" s="708"/>
      <c r="ABO52" s="708"/>
      <c r="ABP52" s="708"/>
      <c r="ABQ52" s="708"/>
      <c r="ABR52" s="708"/>
      <c r="ABS52" s="708"/>
      <c r="ABT52" s="708"/>
      <c r="ABU52" s="708"/>
      <c r="ABV52" s="708"/>
      <c r="ABW52" s="708"/>
      <c r="ABX52" s="708"/>
      <c r="ABY52" s="708"/>
      <c r="ABZ52" s="708"/>
      <c r="ACA52" s="708"/>
      <c r="ACB52" s="708"/>
      <c r="ACC52" s="708"/>
      <c r="ACD52" s="708"/>
      <c r="ACE52" s="708"/>
      <c r="ACF52" s="708"/>
      <c r="ACG52" s="708"/>
      <c r="ACH52" s="708"/>
      <c r="ACI52" s="708"/>
      <c r="ACJ52" s="708"/>
      <c r="ACK52" s="708"/>
      <c r="ACL52" s="708"/>
      <c r="ACM52" s="708"/>
      <c r="ACN52" s="708"/>
      <c r="ACO52" s="708"/>
      <c r="ACP52" s="708"/>
      <c r="ACQ52" s="708"/>
      <c r="ACR52" s="708"/>
      <c r="ACS52" s="708"/>
      <c r="ACT52" s="708"/>
      <c r="ACU52" s="708"/>
      <c r="ACV52" s="708"/>
      <c r="ACW52" s="708"/>
      <c r="ACX52" s="708"/>
      <c r="ACY52" s="708"/>
      <c r="ACZ52" s="708"/>
      <c r="ADA52" s="708"/>
      <c r="ADB52" s="708"/>
      <c r="ADC52" s="708"/>
      <c r="ADD52" s="708"/>
      <c r="ADE52" s="708"/>
      <c r="ADF52" s="708"/>
      <c r="ADG52" s="708"/>
      <c r="ADH52" s="708"/>
      <c r="ADI52" s="708"/>
      <c r="ADJ52" s="708"/>
      <c r="ADK52" s="708"/>
      <c r="ADL52" s="708"/>
      <c r="ADM52" s="708"/>
      <c r="ADN52" s="708"/>
      <c r="ADO52" s="708"/>
      <c r="ADP52" s="708"/>
      <c r="ADQ52" s="708"/>
      <c r="ADR52" s="708"/>
      <c r="ADS52" s="708"/>
      <c r="ADT52" s="708"/>
      <c r="ADU52" s="708"/>
      <c r="ADV52" s="708"/>
      <c r="ADW52" s="708"/>
      <c r="ADX52" s="708"/>
      <c r="ADY52" s="708"/>
      <c r="ADZ52" s="708"/>
      <c r="AEA52" s="708"/>
      <c r="AEB52" s="708"/>
      <c r="AEC52" s="708"/>
      <c r="AED52" s="708"/>
      <c r="AEE52" s="708"/>
      <c r="AEF52" s="708"/>
      <c r="AEG52" s="708"/>
      <c r="AEH52" s="708"/>
      <c r="AEI52" s="708"/>
      <c r="AEJ52" s="708"/>
      <c r="AEK52" s="708"/>
      <c r="AEL52" s="708"/>
      <c r="AEM52" s="708"/>
      <c r="AEN52" s="708"/>
      <c r="AEO52" s="708"/>
      <c r="AEP52" s="708"/>
      <c r="AEQ52" s="708"/>
      <c r="AER52" s="708"/>
      <c r="AES52" s="708"/>
      <c r="AET52" s="708"/>
      <c r="AEU52" s="708"/>
      <c r="AEV52" s="708"/>
      <c r="AEW52" s="708"/>
      <c r="AEX52" s="708"/>
      <c r="AEY52" s="708"/>
      <c r="AEZ52" s="708"/>
      <c r="AFA52" s="708"/>
      <c r="AFB52" s="708"/>
      <c r="AFC52" s="708"/>
      <c r="AFD52" s="708"/>
      <c r="AFE52" s="708"/>
      <c r="AFF52" s="708"/>
      <c r="AFG52" s="708"/>
      <c r="AFH52" s="708"/>
      <c r="AFI52" s="708"/>
      <c r="AFJ52" s="708"/>
      <c r="AFK52" s="708"/>
      <c r="AFL52" s="708"/>
      <c r="AFM52" s="708"/>
      <c r="AFN52" s="708"/>
      <c r="AFO52" s="708"/>
      <c r="AFP52" s="708"/>
      <c r="AFQ52" s="708"/>
      <c r="AFR52" s="708"/>
      <c r="AFS52" s="708"/>
      <c r="AFT52" s="708"/>
      <c r="AFU52" s="708"/>
      <c r="AFV52" s="708"/>
      <c r="AFW52" s="708"/>
      <c r="AFX52" s="708"/>
      <c r="AFY52" s="708"/>
      <c r="AFZ52" s="708"/>
      <c r="AGA52" s="708"/>
      <c r="AGB52" s="708"/>
      <c r="AGC52" s="708"/>
      <c r="AGD52" s="708"/>
      <c r="AGE52" s="708"/>
      <c r="AGF52" s="708"/>
      <c r="AGG52" s="708"/>
      <c r="AGH52" s="708"/>
      <c r="AGI52" s="708"/>
      <c r="AGJ52" s="708"/>
      <c r="AGK52" s="708"/>
      <c r="AGL52" s="708"/>
      <c r="AGM52" s="708"/>
      <c r="AGN52" s="708"/>
      <c r="AGO52" s="708"/>
      <c r="AGP52" s="708"/>
      <c r="AGQ52" s="708"/>
      <c r="AGR52" s="708"/>
      <c r="AGS52" s="708"/>
      <c r="AGT52" s="708"/>
      <c r="AGU52" s="708"/>
      <c r="AGV52" s="708"/>
      <c r="AGW52" s="708"/>
      <c r="AGX52" s="708"/>
      <c r="AGY52" s="708"/>
      <c r="AGZ52" s="708"/>
      <c r="AHA52" s="708"/>
      <c r="AHB52" s="708"/>
      <c r="AHC52" s="708"/>
      <c r="AHD52" s="708"/>
      <c r="AHE52" s="708"/>
      <c r="AHF52" s="708"/>
      <c r="AHG52" s="708"/>
      <c r="AHH52" s="708"/>
      <c r="AHI52" s="708"/>
      <c r="AHJ52" s="708"/>
      <c r="AHK52" s="708"/>
      <c r="AHL52" s="708"/>
      <c r="AHM52" s="708"/>
      <c r="AHN52" s="708"/>
      <c r="AHO52" s="708"/>
      <c r="AHP52" s="708"/>
      <c r="AHQ52" s="708"/>
      <c r="AHR52" s="708"/>
      <c r="AHS52" s="708"/>
      <c r="AHT52" s="708"/>
      <c r="AHU52" s="708"/>
      <c r="AHV52" s="708"/>
      <c r="AHW52" s="708"/>
      <c r="AHX52" s="708"/>
      <c r="AHY52" s="708"/>
      <c r="AHZ52" s="708"/>
      <c r="AIA52" s="708"/>
      <c r="AIB52" s="708"/>
      <c r="AIC52" s="708"/>
      <c r="AID52" s="708"/>
      <c r="AIE52" s="708"/>
      <c r="AIF52" s="708"/>
      <c r="AIG52" s="708"/>
      <c r="AIH52" s="708"/>
      <c r="AII52" s="708"/>
      <c r="AIJ52" s="708"/>
      <c r="AIK52" s="708"/>
      <c r="AIL52" s="708"/>
      <c r="AIM52" s="708"/>
      <c r="AIN52" s="708"/>
      <c r="AIO52" s="708"/>
      <c r="AIP52" s="708"/>
      <c r="AIQ52" s="708"/>
      <c r="AIR52" s="708"/>
      <c r="AIS52" s="708"/>
      <c r="AIT52" s="708"/>
      <c r="AIU52" s="708"/>
      <c r="AIV52" s="708"/>
      <c r="AIW52" s="708"/>
      <c r="AIX52" s="708"/>
      <c r="AIY52" s="708"/>
      <c r="AIZ52" s="708"/>
      <c r="AJA52" s="708"/>
      <c r="AJB52" s="708"/>
      <c r="AJC52" s="708"/>
      <c r="AJD52" s="708"/>
      <c r="AJE52" s="708"/>
      <c r="AJF52" s="708"/>
      <c r="AJG52" s="708"/>
      <c r="AJH52" s="708"/>
      <c r="AJI52" s="708"/>
      <c r="AJJ52" s="708"/>
      <c r="AJK52" s="708"/>
      <c r="AJL52" s="708"/>
      <c r="AJM52" s="708"/>
      <c r="AJN52" s="708"/>
      <c r="AJO52" s="708"/>
      <c r="AJP52" s="708"/>
      <c r="AJQ52" s="708"/>
      <c r="AJR52" s="708"/>
      <c r="AJS52" s="708"/>
      <c r="AJT52" s="708"/>
      <c r="AJU52" s="708"/>
      <c r="AJV52" s="708"/>
      <c r="AJW52" s="708"/>
      <c r="AJX52" s="708"/>
      <c r="AJY52" s="708"/>
      <c r="AJZ52" s="708"/>
      <c r="AKA52" s="708"/>
      <c r="AKB52" s="708"/>
      <c r="AKC52" s="708"/>
      <c r="AKD52" s="708"/>
      <c r="AKE52" s="708"/>
      <c r="AKF52" s="708"/>
      <c r="AKG52" s="708"/>
      <c r="AKH52" s="708"/>
      <c r="AKI52" s="708"/>
      <c r="AKJ52" s="708"/>
      <c r="AKK52" s="708"/>
      <c r="AKL52" s="708"/>
      <c r="AKM52" s="708"/>
      <c r="AKN52" s="708"/>
      <c r="AKO52" s="708"/>
      <c r="AKP52" s="708"/>
      <c r="AKQ52" s="708"/>
      <c r="AKR52" s="708"/>
      <c r="AKS52" s="708"/>
      <c r="AKT52" s="708"/>
      <c r="AKU52" s="708"/>
      <c r="AKV52" s="708"/>
      <c r="AKW52" s="708"/>
      <c r="AKX52" s="708"/>
      <c r="AKY52" s="708"/>
      <c r="AKZ52" s="708"/>
      <c r="ALA52" s="708"/>
      <c r="ALB52" s="708"/>
      <c r="ALC52" s="708"/>
      <c r="ALD52" s="708"/>
      <c r="ALE52" s="708"/>
      <c r="ALF52" s="708"/>
      <c r="ALG52" s="708"/>
      <c r="ALH52" s="708"/>
      <c r="ALI52" s="708"/>
      <c r="ALJ52" s="708"/>
      <c r="ALK52" s="708"/>
      <c r="ALL52" s="708"/>
      <c r="ALM52" s="708"/>
      <c r="ALN52" s="708"/>
      <c r="ALO52" s="708"/>
      <c r="ALP52" s="708"/>
      <c r="ALQ52" s="708"/>
      <c r="ALR52" s="708"/>
      <c r="ALS52" s="708"/>
      <c r="ALT52" s="708"/>
      <c r="ALU52" s="708"/>
      <c r="ALV52" s="708"/>
      <c r="ALW52" s="708"/>
      <c r="ALX52" s="708"/>
      <c r="ALY52" s="708"/>
      <c r="ALZ52" s="708"/>
      <c r="AMA52" s="708"/>
      <c r="AMB52" s="708"/>
      <c r="AMC52" s="708"/>
      <c r="AMD52" s="708"/>
    </row>
    <row r="53" spans="1:1018" s="224" customFormat="1" ht="13.5" customHeight="1">
      <c r="A53" s="225">
        <f t="shared" si="1"/>
        <v>45</v>
      </c>
      <c r="B53" s="217"/>
      <c r="C53" s="217"/>
      <c r="D53" s="241" t="s">
        <v>392</v>
      </c>
      <c r="E53" s="217"/>
      <c r="F53" s="217"/>
      <c r="G53" s="217"/>
      <c r="H53" s="698" t="s">
        <v>1688</v>
      </c>
      <c r="I53" s="699">
        <v>59350</v>
      </c>
      <c r="J53" s="699" t="s">
        <v>1115</v>
      </c>
      <c r="K53" s="698" t="s">
        <v>1116</v>
      </c>
      <c r="L53" s="698" t="s">
        <v>392</v>
      </c>
      <c r="M53" s="698"/>
      <c r="N53" s="698"/>
      <c r="O53" s="250"/>
      <c r="P53" s="698" t="s">
        <v>817</v>
      </c>
      <c r="Q53" s="700"/>
      <c r="R53" s="698" t="s">
        <v>862</v>
      </c>
      <c r="S53" s="701"/>
      <c r="T53" s="698" t="s">
        <v>1117</v>
      </c>
      <c r="U53" s="702" t="s">
        <v>863</v>
      </c>
      <c r="V53" s="702" t="s">
        <v>863</v>
      </c>
      <c r="W53" s="702"/>
      <c r="X53" s="232"/>
      <c r="Y53" s="703"/>
      <c r="Z53" s="698"/>
      <c r="AA53" s="704"/>
      <c r="AB53" s="698"/>
      <c r="AC53" s="701">
        <v>1</v>
      </c>
      <c r="AD53" s="701">
        <v>1</v>
      </c>
    </row>
    <row r="54" spans="1:1018" s="224" customFormat="1" ht="13.5" hidden="1" customHeight="1">
      <c r="A54" s="225">
        <f t="shared" si="1"/>
        <v>46</v>
      </c>
      <c r="B54" s="217"/>
      <c r="C54" s="217"/>
      <c r="D54" s="241" t="s">
        <v>1118</v>
      </c>
      <c r="E54" s="241"/>
      <c r="F54" s="241"/>
      <c r="G54" s="241"/>
      <c r="H54" s="261" t="s">
        <v>1689</v>
      </c>
      <c r="I54" s="699" t="s">
        <v>1120</v>
      </c>
      <c r="J54" s="699" t="s">
        <v>1121</v>
      </c>
      <c r="K54" s="698"/>
      <c r="L54" s="698"/>
      <c r="M54" s="698"/>
      <c r="N54" s="698"/>
      <c r="O54" s="700"/>
      <c r="P54" s="698" t="s">
        <v>817</v>
      </c>
      <c r="Q54" s="700"/>
      <c r="R54" s="705" t="s">
        <v>862</v>
      </c>
      <c r="S54" s="278"/>
      <c r="T54" s="698"/>
      <c r="U54" s="702" t="s">
        <v>863</v>
      </c>
      <c r="V54" s="702"/>
      <c r="W54" s="702"/>
      <c r="X54" s="232"/>
      <c r="Y54" s="703"/>
      <c r="Z54" s="698"/>
      <c r="AA54" s="704"/>
      <c r="AB54" s="698"/>
      <c r="AC54" s="701"/>
      <c r="AD54" s="701">
        <v>1</v>
      </c>
    </row>
    <row r="55" spans="1:1018" s="254" customFormat="1" ht="12.75" customHeight="1">
      <c r="A55" s="225">
        <f t="shared" si="1"/>
        <v>47</v>
      </c>
      <c r="B55" s="217"/>
      <c r="C55" s="217" t="s">
        <v>1122</v>
      </c>
      <c r="D55" s="767"/>
      <c r="E55" s="767"/>
      <c r="F55" s="767"/>
      <c r="G55" s="767"/>
      <c r="H55" s="698" t="s">
        <v>1690</v>
      </c>
      <c r="I55" s="699"/>
      <c r="J55" s="699" t="s">
        <v>1124</v>
      </c>
      <c r="K55" s="698"/>
      <c r="L55" s="698"/>
      <c r="M55" s="698"/>
      <c r="N55" s="698"/>
      <c r="O55" s="700"/>
      <c r="P55" s="698" t="s">
        <v>817</v>
      </c>
      <c r="Q55" s="700" t="s">
        <v>863</v>
      </c>
      <c r="R55" s="243" t="s">
        <v>1124</v>
      </c>
      <c r="S55" s="701"/>
      <c r="T55" s="698"/>
      <c r="U55" s="702" t="s">
        <v>863</v>
      </c>
      <c r="V55" s="702" t="s">
        <v>863</v>
      </c>
      <c r="W55" s="702"/>
      <c r="X55" s="232"/>
      <c r="Y55" s="703"/>
      <c r="Z55" s="698"/>
      <c r="AA55" s="704"/>
      <c r="AB55" s="698"/>
      <c r="AC55" s="701">
        <v>1</v>
      </c>
      <c r="AD55" s="701">
        <v>1</v>
      </c>
    </row>
    <row r="56" spans="1:1018" s="254" customFormat="1" ht="12.75" customHeight="1">
      <c r="A56" s="225">
        <f t="shared" si="1"/>
        <v>48</v>
      </c>
      <c r="B56" s="217"/>
      <c r="C56" s="217"/>
      <c r="D56" s="697" t="s">
        <v>415</v>
      </c>
      <c r="E56" s="221"/>
      <c r="F56" s="221"/>
      <c r="G56" s="221"/>
      <c r="H56" s="698" t="s">
        <v>1691</v>
      </c>
      <c r="I56" s="699" t="s">
        <v>1126</v>
      </c>
      <c r="J56" s="699" t="s">
        <v>1127</v>
      </c>
      <c r="K56" s="698" t="s">
        <v>1128</v>
      </c>
      <c r="L56" s="698" t="s">
        <v>415</v>
      </c>
      <c r="M56" s="698"/>
      <c r="N56" s="698"/>
      <c r="O56" s="700"/>
      <c r="P56" s="698" t="s">
        <v>817</v>
      </c>
      <c r="Q56" s="700"/>
      <c r="R56" s="705" t="s">
        <v>862</v>
      </c>
      <c r="S56" s="278"/>
      <c r="T56" s="698"/>
      <c r="U56" s="702" t="s">
        <v>863</v>
      </c>
      <c r="V56" s="702" t="s">
        <v>863</v>
      </c>
      <c r="W56" s="702"/>
      <c r="X56" s="232"/>
      <c r="Y56" s="703"/>
      <c r="Z56" s="698"/>
      <c r="AA56" s="704"/>
      <c r="AB56" s="698"/>
      <c r="AC56" s="701">
        <v>1</v>
      </c>
      <c r="AD56" s="701">
        <v>1</v>
      </c>
    </row>
    <row r="57" spans="1:1018" s="254" customFormat="1" ht="12.75" customHeight="1">
      <c r="A57" s="225">
        <f t="shared" si="1"/>
        <v>49</v>
      </c>
      <c r="B57" s="217"/>
      <c r="C57" s="217"/>
      <c r="D57" s="697" t="s">
        <v>1129</v>
      </c>
      <c r="E57" s="221"/>
      <c r="F57" s="221"/>
      <c r="G57" s="221"/>
      <c r="H57" s="698" t="s">
        <v>1692</v>
      </c>
      <c r="I57" s="699" t="s">
        <v>1131</v>
      </c>
      <c r="J57" s="699" t="s">
        <v>1132</v>
      </c>
      <c r="K57" s="698" t="s">
        <v>1133</v>
      </c>
      <c r="L57" s="698" t="s">
        <v>424</v>
      </c>
      <c r="M57" s="698"/>
      <c r="N57" s="698"/>
      <c r="O57" s="700"/>
      <c r="P57" s="698" t="s">
        <v>817</v>
      </c>
      <c r="Q57" s="700"/>
      <c r="R57" s="705" t="s">
        <v>862</v>
      </c>
      <c r="S57" s="278"/>
      <c r="T57" s="698"/>
      <c r="U57" s="702" t="s">
        <v>863</v>
      </c>
      <c r="V57" s="702" t="s">
        <v>863</v>
      </c>
      <c r="W57" s="702"/>
      <c r="X57" s="232"/>
      <c r="Y57" s="703"/>
      <c r="Z57" s="698"/>
      <c r="AA57" s="704"/>
      <c r="AB57" s="698"/>
      <c r="AC57" s="701">
        <v>1</v>
      </c>
      <c r="AD57" s="701">
        <v>1</v>
      </c>
    </row>
    <row r="58" spans="1:1018" s="244" customFormat="1" ht="12.75" customHeight="1">
      <c r="A58" s="225">
        <f t="shared" si="1"/>
        <v>50</v>
      </c>
      <c r="B58" s="217"/>
      <c r="C58" s="222"/>
      <c r="D58" s="697" t="s">
        <v>429</v>
      </c>
      <c r="E58" s="221"/>
      <c r="F58" s="221"/>
      <c r="G58" s="221"/>
      <c r="H58" s="698" t="s">
        <v>1693</v>
      </c>
      <c r="I58" s="699" t="s">
        <v>1135</v>
      </c>
      <c r="J58" s="699" t="s">
        <v>1136</v>
      </c>
      <c r="K58" s="698"/>
      <c r="L58" s="698"/>
      <c r="M58" s="698"/>
      <c r="N58" s="698"/>
      <c r="O58" s="700"/>
      <c r="P58" s="698" t="s">
        <v>817</v>
      </c>
      <c r="Q58" s="700"/>
      <c r="R58" s="705" t="s">
        <v>862</v>
      </c>
      <c r="S58" s="278"/>
      <c r="T58" s="698"/>
      <c r="U58" s="702" t="s">
        <v>863</v>
      </c>
      <c r="V58" s="702" t="s">
        <v>863</v>
      </c>
      <c r="W58" s="702"/>
      <c r="X58" s="232"/>
      <c r="Y58" s="703"/>
      <c r="Z58" s="698"/>
      <c r="AA58" s="704"/>
      <c r="AB58" s="698"/>
      <c r="AC58" s="701">
        <v>1</v>
      </c>
      <c r="AD58" s="701">
        <v>1</v>
      </c>
    </row>
    <row r="59" spans="1:1018" s="244" customFormat="1" ht="12.75" customHeight="1">
      <c r="A59" s="225">
        <f t="shared" si="1"/>
        <v>51</v>
      </c>
      <c r="B59" s="217"/>
      <c r="C59" s="222"/>
      <c r="D59" s="697" t="s">
        <v>426</v>
      </c>
      <c r="E59" s="221"/>
      <c r="F59" s="221"/>
      <c r="G59" s="221"/>
      <c r="H59" s="698" t="s">
        <v>1694</v>
      </c>
      <c r="I59" s="699" t="s">
        <v>1138</v>
      </c>
      <c r="J59" s="699" t="s">
        <v>1139</v>
      </c>
      <c r="K59" s="698" t="s">
        <v>1140</v>
      </c>
      <c r="L59" s="698" t="s">
        <v>426</v>
      </c>
      <c r="M59" s="698"/>
      <c r="N59" s="698"/>
      <c r="O59" s="700"/>
      <c r="P59" s="698" t="s">
        <v>823</v>
      </c>
      <c r="Q59" s="700"/>
      <c r="R59" s="705" t="s">
        <v>862</v>
      </c>
      <c r="S59" s="278"/>
      <c r="T59" s="698"/>
      <c r="U59" s="702" t="s">
        <v>863</v>
      </c>
      <c r="V59" s="702" t="s">
        <v>863</v>
      </c>
      <c r="W59" s="702"/>
      <c r="X59" s="232"/>
      <c r="Y59" s="703"/>
      <c r="Z59" s="698"/>
      <c r="AA59" s="704"/>
      <c r="AB59" s="698"/>
      <c r="AC59" s="701">
        <v>1</v>
      </c>
      <c r="AD59" s="701">
        <v>1</v>
      </c>
    </row>
    <row r="60" spans="1:1018" s="244" customFormat="1" ht="12.75" customHeight="1">
      <c r="A60" s="225">
        <f t="shared" si="1"/>
        <v>52</v>
      </c>
      <c r="B60" s="217"/>
      <c r="C60" s="222"/>
      <c r="D60" s="697" t="s">
        <v>1141</v>
      </c>
      <c r="E60" s="221"/>
      <c r="F60" s="221"/>
      <c r="G60" s="221"/>
      <c r="H60" s="698" t="s">
        <v>1695</v>
      </c>
      <c r="I60" s="699" t="s">
        <v>1143</v>
      </c>
      <c r="J60" s="699" t="s">
        <v>1144</v>
      </c>
      <c r="K60" s="698"/>
      <c r="L60" s="698"/>
      <c r="M60" s="698"/>
      <c r="N60" s="698"/>
      <c r="O60" s="700"/>
      <c r="P60" s="698" t="s">
        <v>817</v>
      </c>
      <c r="Q60" s="700"/>
      <c r="R60" s="705" t="s">
        <v>862</v>
      </c>
      <c r="S60" s="278"/>
      <c r="T60" s="698"/>
      <c r="U60" s="702" t="s">
        <v>863</v>
      </c>
      <c r="V60" s="702" t="s">
        <v>863</v>
      </c>
      <c r="W60" s="702"/>
      <c r="X60" s="232"/>
      <c r="Y60" s="703"/>
      <c r="Z60" s="698"/>
      <c r="AA60" s="704"/>
      <c r="AB60" s="698"/>
      <c r="AC60" s="701">
        <v>1</v>
      </c>
      <c r="AD60" s="701">
        <v>1</v>
      </c>
    </row>
    <row r="61" spans="1:1018" s="255" customFormat="1" ht="12.75" customHeight="1">
      <c r="A61" s="225">
        <f t="shared" si="1"/>
        <v>53</v>
      </c>
      <c r="B61" s="217"/>
      <c r="C61" s="222"/>
      <c r="D61" s="697" t="s">
        <v>1145</v>
      </c>
      <c r="E61" s="221"/>
      <c r="F61" s="221"/>
      <c r="G61" s="221"/>
      <c r="H61" s="698" t="s">
        <v>1696</v>
      </c>
      <c r="I61" s="699" t="s">
        <v>1146</v>
      </c>
      <c r="J61" s="699" t="s">
        <v>1147</v>
      </c>
      <c r="K61" s="698"/>
      <c r="L61" s="698"/>
      <c r="M61" s="698"/>
      <c r="N61" s="698"/>
      <c r="O61" s="700"/>
      <c r="P61" s="698" t="s">
        <v>817</v>
      </c>
      <c r="Q61" s="700"/>
      <c r="R61" s="705" t="s">
        <v>862</v>
      </c>
      <c r="S61" s="278"/>
      <c r="T61" s="698"/>
      <c r="U61" s="702" t="s">
        <v>863</v>
      </c>
      <c r="V61" s="702" t="s">
        <v>863</v>
      </c>
      <c r="W61" s="702"/>
      <c r="X61" s="232"/>
      <c r="Y61" s="703"/>
      <c r="Z61" s="698"/>
      <c r="AA61" s="704"/>
      <c r="AB61" s="698"/>
      <c r="AC61" s="701">
        <v>1</v>
      </c>
      <c r="AD61" s="701">
        <v>1</v>
      </c>
    </row>
    <row r="62" spans="1:1018" s="256" customFormat="1" ht="12.75" customHeight="1">
      <c r="A62" s="225">
        <f t="shared" si="1"/>
        <v>54</v>
      </c>
      <c r="B62" s="217"/>
      <c r="C62" s="218"/>
      <c r="D62" s="697" t="s">
        <v>1148</v>
      </c>
      <c r="E62" s="221"/>
      <c r="F62" s="221"/>
      <c r="G62" s="221"/>
      <c r="H62" s="698" t="s">
        <v>1697</v>
      </c>
      <c r="I62" s="699" t="s">
        <v>1149</v>
      </c>
      <c r="J62" s="699" t="s">
        <v>1150</v>
      </c>
      <c r="K62" s="698"/>
      <c r="L62" s="698"/>
      <c r="M62" s="698"/>
      <c r="N62" s="698"/>
      <c r="O62" s="700"/>
      <c r="P62" s="698" t="s">
        <v>817</v>
      </c>
      <c r="Q62" s="700"/>
      <c r="R62" s="705" t="s">
        <v>862</v>
      </c>
      <c r="S62" s="278"/>
      <c r="T62" s="698"/>
      <c r="U62" s="702" t="s">
        <v>863</v>
      </c>
      <c r="V62" s="702" t="s">
        <v>863</v>
      </c>
      <c r="W62" s="702"/>
      <c r="X62" s="232"/>
      <c r="Y62" s="703"/>
      <c r="Z62" s="698"/>
      <c r="AA62" s="704"/>
      <c r="AB62" s="698"/>
      <c r="AC62" s="701">
        <v>1</v>
      </c>
      <c r="AD62" s="701">
        <v>1</v>
      </c>
    </row>
    <row r="63" spans="1:1018" s="254" customFormat="1" ht="12.95" customHeight="1">
      <c r="A63" s="225">
        <f t="shared" si="1"/>
        <v>55</v>
      </c>
      <c r="B63" s="217"/>
      <c r="C63" s="218"/>
      <c r="D63" s="697" t="s">
        <v>178</v>
      </c>
      <c r="E63" s="221"/>
      <c r="F63" s="221"/>
      <c r="G63" s="221"/>
      <c r="H63" s="698" t="s">
        <v>1698</v>
      </c>
      <c r="I63" s="699" t="s">
        <v>1152</v>
      </c>
      <c r="J63" s="699" t="s">
        <v>1153</v>
      </c>
      <c r="K63" s="698"/>
      <c r="L63" s="698"/>
      <c r="M63" s="698"/>
      <c r="N63" s="698"/>
      <c r="O63" s="700"/>
      <c r="P63" s="698" t="s">
        <v>817</v>
      </c>
      <c r="Q63" s="700"/>
      <c r="R63" s="705" t="s">
        <v>862</v>
      </c>
      <c r="S63" s="278"/>
      <c r="T63" s="698"/>
      <c r="U63" s="702" t="s">
        <v>863</v>
      </c>
      <c r="V63" s="702" t="s">
        <v>863</v>
      </c>
      <c r="W63" s="702"/>
      <c r="X63" s="232"/>
      <c r="Y63" s="703"/>
      <c r="Z63" s="698"/>
      <c r="AA63" s="704"/>
      <c r="AB63" s="698"/>
      <c r="AC63" s="701">
        <v>1</v>
      </c>
      <c r="AD63" s="701">
        <v>1</v>
      </c>
    </row>
    <row r="64" spans="1:1018" s="254" customFormat="1" ht="12.95" customHeight="1">
      <c r="A64" s="225">
        <f t="shared" si="1"/>
        <v>56</v>
      </c>
      <c r="B64" s="217"/>
      <c r="C64" s="218"/>
      <c r="D64" s="241" t="s">
        <v>1154</v>
      </c>
      <c r="E64" s="241"/>
      <c r="F64" s="241"/>
      <c r="G64" s="241"/>
      <c r="H64" s="698" t="s">
        <v>1699</v>
      </c>
      <c r="I64" s="709" t="s">
        <v>1700</v>
      </c>
      <c r="J64" s="699" t="s">
        <v>1156</v>
      </c>
      <c r="K64" s="698"/>
      <c r="L64" s="698"/>
      <c r="M64" s="698"/>
      <c r="N64" s="698"/>
      <c r="O64" s="700"/>
      <c r="P64" s="698" t="s">
        <v>817</v>
      </c>
      <c r="Q64" s="700"/>
      <c r="R64" s="698" t="s">
        <v>862</v>
      </c>
      <c r="S64" s="701"/>
      <c r="T64" s="698" t="s">
        <v>1701</v>
      </c>
      <c r="U64" s="702" t="s">
        <v>863</v>
      </c>
      <c r="V64" s="702" t="s">
        <v>863</v>
      </c>
      <c r="W64" s="702"/>
      <c r="X64" s="232"/>
      <c r="Y64" s="703"/>
      <c r="Z64" s="698" t="s">
        <v>1157</v>
      </c>
      <c r="AA64" s="704"/>
      <c r="AB64" s="698"/>
      <c r="AC64" s="701"/>
      <c r="AD64" s="701">
        <v>1</v>
      </c>
    </row>
    <row r="65" spans="1:30" s="224" customFormat="1" ht="13.5" customHeight="1">
      <c r="A65" s="225">
        <f t="shared" si="1"/>
        <v>57</v>
      </c>
      <c r="B65" s="217"/>
      <c r="C65" s="217" t="s">
        <v>1158</v>
      </c>
      <c r="D65" s="767"/>
      <c r="E65" s="767"/>
      <c r="F65" s="767"/>
      <c r="G65" s="767"/>
      <c r="H65" s="698" t="s">
        <v>1702</v>
      </c>
      <c r="I65" s="699"/>
      <c r="J65" s="699" t="s">
        <v>1160</v>
      </c>
      <c r="K65" s="698"/>
      <c r="L65" s="698"/>
      <c r="M65" s="698"/>
      <c r="N65" s="698"/>
      <c r="O65" s="250"/>
      <c r="P65" s="698" t="s">
        <v>817</v>
      </c>
      <c r="Q65" s="700" t="s">
        <v>863</v>
      </c>
      <c r="R65" s="243" t="s">
        <v>1160</v>
      </c>
      <c r="S65" s="701"/>
      <c r="T65" s="698"/>
      <c r="U65" s="702" t="s">
        <v>863</v>
      </c>
      <c r="V65" s="702" t="s">
        <v>863</v>
      </c>
      <c r="W65" s="702"/>
      <c r="X65" s="232"/>
      <c r="Y65" s="703"/>
      <c r="Z65" s="698"/>
      <c r="AA65" s="704"/>
      <c r="AB65" s="698"/>
      <c r="AC65" s="701">
        <v>1</v>
      </c>
      <c r="AD65" s="701"/>
    </row>
    <row r="66" spans="1:30" s="224" customFormat="1" ht="13.5" customHeight="1">
      <c r="A66" s="225">
        <f t="shared" si="1"/>
        <v>58</v>
      </c>
      <c r="B66" s="217"/>
      <c r="C66" s="217"/>
      <c r="D66" s="241" t="s">
        <v>1161</v>
      </c>
      <c r="E66" s="241"/>
      <c r="F66" s="241"/>
      <c r="G66" s="241"/>
      <c r="H66" s="698" t="s">
        <v>1703</v>
      </c>
      <c r="I66" s="699" t="s">
        <v>929</v>
      </c>
      <c r="J66" s="699" t="s">
        <v>1163</v>
      </c>
      <c r="K66" s="698"/>
      <c r="L66" s="698"/>
      <c r="M66" s="698"/>
      <c r="N66" s="698"/>
      <c r="O66" s="700"/>
      <c r="P66" s="698" t="s">
        <v>820</v>
      </c>
      <c r="Q66" s="700"/>
      <c r="R66" s="698" t="s">
        <v>878</v>
      </c>
      <c r="S66" s="701"/>
      <c r="T66" s="698"/>
      <c r="U66" s="702" t="s">
        <v>863</v>
      </c>
      <c r="V66" s="702" t="s">
        <v>863</v>
      </c>
      <c r="W66" s="702"/>
      <c r="X66" s="232"/>
      <c r="Y66" s="703"/>
      <c r="Z66" s="698" t="s">
        <v>1164</v>
      </c>
      <c r="AA66" s="704"/>
      <c r="AB66" s="698"/>
      <c r="AC66" s="701"/>
      <c r="AD66" s="701">
        <v>1</v>
      </c>
    </row>
    <row r="67" spans="1:30" s="224" customFormat="1" ht="13.5" customHeight="1">
      <c r="A67" s="225">
        <f t="shared" si="1"/>
        <v>59</v>
      </c>
      <c r="B67" s="217"/>
      <c r="C67" s="217"/>
      <c r="D67" s="217" t="s">
        <v>1165</v>
      </c>
      <c r="E67" s="767"/>
      <c r="F67" s="767"/>
      <c r="G67" s="767"/>
      <c r="H67" s="698" t="s">
        <v>1704</v>
      </c>
      <c r="I67" s="699"/>
      <c r="J67" s="699" t="s">
        <v>1167</v>
      </c>
      <c r="K67" s="698"/>
      <c r="L67" s="698"/>
      <c r="M67" s="698"/>
      <c r="N67" s="698"/>
      <c r="O67" s="250"/>
      <c r="P67" s="698" t="s">
        <v>817</v>
      </c>
      <c r="Q67" s="700" t="s">
        <v>863</v>
      </c>
      <c r="R67" s="243" t="s">
        <v>1167</v>
      </c>
      <c r="S67" s="701"/>
      <c r="T67" s="698"/>
      <c r="U67" s="702" t="s">
        <v>863</v>
      </c>
      <c r="V67" s="702" t="s">
        <v>863</v>
      </c>
      <c r="W67" s="702"/>
      <c r="X67" s="232"/>
      <c r="Y67" s="703"/>
      <c r="Z67" s="698"/>
      <c r="AA67" s="704"/>
      <c r="AB67" s="698"/>
      <c r="AC67" s="701">
        <v>1</v>
      </c>
      <c r="AD67" s="701">
        <v>1</v>
      </c>
    </row>
    <row r="68" spans="1:30" s="224" customFormat="1" ht="13.5" customHeight="1">
      <c r="A68" s="225">
        <f t="shared" si="1"/>
        <v>60</v>
      </c>
      <c r="B68" s="217"/>
      <c r="C68" s="217"/>
      <c r="D68" s="217"/>
      <c r="E68" s="217" t="s">
        <v>1168</v>
      </c>
      <c r="F68" s="767"/>
      <c r="G68" s="767"/>
      <c r="H68" s="763" t="s">
        <v>1705</v>
      </c>
      <c r="I68" s="699"/>
      <c r="J68" s="699" t="s">
        <v>1170</v>
      </c>
      <c r="K68" s="698"/>
      <c r="L68" s="698"/>
      <c r="M68" s="698"/>
      <c r="N68" s="698"/>
      <c r="O68" s="250"/>
      <c r="P68" s="698" t="s">
        <v>820</v>
      </c>
      <c r="Q68" s="700" t="s">
        <v>863</v>
      </c>
      <c r="R68" s="243" t="s">
        <v>1170</v>
      </c>
      <c r="S68" s="701"/>
      <c r="T68" s="698"/>
      <c r="U68" s="702" t="s">
        <v>863</v>
      </c>
      <c r="V68" s="702" t="s">
        <v>863</v>
      </c>
      <c r="W68" s="702"/>
      <c r="X68" s="232"/>
      <c r="Y68" s="703"/>
      <c r="Z68" s="698"/>
      <c r="AA68" s="704"/>
      <c r="AB68" s="698"/>
      <c r="AC68" s="701">
        <v>1</v>
      </c>
      <c r="AD68" s="701">
        <v>1</v>
      </c>
    </row>
    <row r="69" spans="1:30" s="224" customFormat="1" ht="13.5" customHeight="1">
      <c r="A69" s="225">
        <f t="shared" si="1"/>
        <v>61</v>
      </c>
      <c r="B69" s="217"/>
      <c r="C69" s="217"/>
      <c r="D69" s="217"/>
      <c r="E69" s="217"/>
      <c r="F69" s="217" t="s">
        <v>1171</v>
      </c>
      <c r="G69" s="217"/>
      <c r="H69" s="698" t="s">
        <v>1706</v>
      </c>
      <c r="I69" s="699" t="s">
        <v>1173</v>
      </c>
      <c r="J69" s="699" t="s">
        <v>1174</v>
      </c>
      <c r="K69" s="698"/>
      <c r="L69" s="698"/>
      <c r="M69" s="698"/>
      <c r="N69" s="698"/>
      <c r="O69" s="250"/>
      <c r="P69" s="698" t="s">
        <v>820</v>
      </c>
      <c r="Q69" s="700"/>
      <c r="R69" s="698" t="s">
        <v>1093</v>
      </c>
      <c r="S69" s="701"/>
      <c r="T69" s="698"/>
      <c r="U69" s="702" t="s">
        <v>863</v>
      </c>
      <c r="V69" s="702" t="s">
        <v>863</v>
      </c>
      <c r="W69" s="702"/>
      <c r="X69" s="232"/>
      <c r="Y69" s="698" t="s">
        <v>1175</v>
      </c>
      <c r="Z69" s="698"/>
      <c r="AA69" s="245" t="s">
        <v>1176</v>
      </c>
      <c r="AB69" s="698"/>
      <c r="AC69" s="701">
        <v>1</v>
      </c>
      <c r="AD69" s="701">
        <v>1</v>
      </c>
    </row>
    <row r="70" spans="1:30" s="254" customFormat="1" ht="13.5" customHeight="1">
      <c r="A70" s="225">
        <f t="shared" si="1"/>
        <v>62</v>
      </c>
      <c r="B70" s="217"/>
      <c r="C70" s="217"/>
      <c r="D70" s="217"/>
      <c r="E70" s="217"/>
      <c r="F70" s="217" t="s">
        <v>1177</v>
      </c>
      <c r="G70" s="217"/>
      <c r="H70" s="698" t="s">
        <v>1707</v>
      </c>
      <c r="I70" s="699" t="s">
        <v>1179</v>
      </c>
      <c r="J70" s="699" t="s">
        <v>1180</v>
      </c>
      <c r="K70" s="698"/>
      <c r="L70" s="698"/>
      <c r="M70" s="698"/>
      <c r="N70" s="698"/>
      <c r="O70" s="250"/>
      <c r="P70" s="698" t="s">
        <v>820</v>
      </c>
      <c r="Q70" s="700"/>
      <c r="R70" s="698" t="s">
        <v>1093</v>
      </c>
      <c r="S70" s="701"/>
      <c r="T70" s="698"/>
      <c r="U70" s="702" t="s">
        <v>863</v>
      </c>
      <c r="V70" s="702" t="s">
        <v>863</v>
      </c>
      <c r="W70" s="702"/>
      <c r="X70" s="232"/>
      <c r="Y70" s="698" t="s">
        <v>1175</v>
      </c>
      <c r="Z70" s="698"/>
      <c r="AA70" s="245" t="s">
        <v>1176</v>
      </c>
      <c r="AB70" s="698"/>
      <c r="AC70" s="701">
        <v>1</v>
      </c>
      <c r="AD70" s="701">
        <v>1</v>
      </c>
    </row>
    <row r="71" spans="1:30" s="244" customFormat="1" ht="13.5" customHeight="1">
      <c r="A71" s="225">
        <f t="shared" si="1"/>
        <v>63</v>
      </c>
      <c r="B71" s="217"/>
      <c r="C71" s="222"/>
      <c r="D71" s="222"/>
      <c r="E71" s="222"/>
      <c r="F71" s="222" t="s">
        <v>1181</v>
      </c>
      <c r="G71" s="221"/>
      <c r="H71" s="698" t="s">
        <v>1708</v>
      </c>
      <c r="I71" s="699">
        <v>120</v>
      </c>
      <c r="J71" s="698" t="s">
        <v>1183</v>
      </c>
      <c r="K71" s="698"/>
      <c r="L71" s="698"/>
      <c r="M71" s="698"/>
      <c r="N71" s="698"/>
      <c r="O71" s="700"/>
      <c r="P71" s="698" t="s">
        <v>817</v>
      </c>
      <c r="Q71" s="700"/>
      <c r="R71" s="698" t="s">
        <v>1093</v>
      </c>
      <c r="S71" s="701"/>
      <c r="T71" s="698"/>
      <c r="U71" s="702" t="s">
        <v>863</v>
      </c>
      <c r="V71" s="702" t="s">
        <v>863</v>
      </c>
      <c r="W71" s="702"/>
      <c r="X71" s="232"/>
      <c r="Y71" s="698" t="s">
        <v>1184</v>
      </c>
      <c r="Z71" s="698"/>
      <c r="AA71" s="704"/>
      <c r="AB71" s="698"/>
      <c r="AC71" s="701">
        <v>1</v>
      </c>
      <c r="AD71" s="701">
        <v>1</v>
      </c>
    </row>
    <row r="72" spans="1:30" s="254" customFormat="1" ht="13.5" hidden="1" customHeight="1">
      <c r="A72" s="225">
        <f t="shared" si="1"/>
        <v>64</v>
      </c>
      <c r="B72" s="217"/>
      <c r="C72" s="217"/>
      <c r="D72" s="241"/>
      <c r="E72" s="241"/>
      <c r="F72" s="241" t="s">
        <v>1185</v>
      </c>
      <c r="G72" s="221"/>
      <c r="H72" s="698" t="s">
        <v>1709</v>
      </c>
      <c r="I72" s="699">
        <v>96</v>
      </c>
      <c r="J72" s="698" t="s">
        <v>1187</v>
      </c>
      <c r="K72" s="698"/>
      <c r="L72" s="698"/>
      <c r="M72" s="698"/>
      <c r="N72" s="698"/>
      <c r="O72" s="700"/>
      <c r="P72" s="698" t="s">
        <v>817</v>
      </c>
      <c r="Q72" s="700"/>
      <c r="R72" s="698" t="s">
        <v>1093</v>
      </c>
      <c r="S72" s="701"/>
      <c r="T72" s="698"/>
      <c r="U72" s="683" t="s">
        <v>863</v>
      </c>
      <c r="V72" s="702"/>
      <c r="W72" s="702"/>
      <c r="X72" s="232"/>
      <c r="Y72" s="698" t="s">
        <v>1188</v>
      </c>
      <c r="Z72" s="698"/>
      <c r="AA72" s="704"/>
      <c r="AB72" s="698"/>
      <c r="AC72" s="701">
        <v>1</v>
      </c>
      <c r="AD72" s="701">
        <v>1</v>
      </c>
    </row>
    <row r="73" spans="1:30" s="254" customFormat="1" ht="13.5" hidden="1" customHeight="1">
      <c r="A73" s="225">
        <f t="shared" si="1"/>
        <v>65</v>
      </c>
      <c r="B73" s="217"/>
      <c r="C73" s="217"/>
      <c r="D73" s="241"/>
      <c r="E73" s="241"/>
      <c r="F73" s="241" t="s">
        <v>1189</v>
      </c>
      <c r="G73" s="221"/>
      <c r="H73" s="698" t="s">
        <v>1190</v>
      </c>
      <c r="I73" s="699">
        <v>34</v>
      </c>
      <c r="J73" s="698" t="s">
        <v>1191</v>
      </c>
      <c r="K73" s="698"/>
      <c r="L73" s="698"/>
      <c r="M73" s="698"/>
      <c r="N73" s="698"/>
      <c r="O73" s="700"/>
      <c r="P73" s="698" t="s">
        <v>817</v>
      </c>
      <c r="Q73" s="700"/>
      <c r="R73" s="698" t="s">
        <v>1093</v>
      </c>
      <c r="S73" s="701"/>
      <c r="T73" s="261"/>
      <c r="U73" s="683" t="s">
        <v>863</v>
      </c>
      <c r="V73" s="702"/>
      <c r="W73" s="702"/>
      <c r="X73" s="232"/>
      <c r="Y73" s="698" t="s">
        <v>1192</v>
      </c>
      <c r="Z73" s="698"/>
      <c r="AA73" s="704"/>
      <c r="AB73" s="698"/>
      <c r="AC73" s="701">
        <v>1</v>
      </c>
      <c r="AD73" s="701">
        <v>1</v>
      </c>
    </row>
    <row r="74" spans="1:30" s="244" customFormat="1" ht="13.5" customHeight="1">
      <c r="A74" s="225">
        <f t="shared" si="1"/>
        <v>66</v>
      </c>
      <c r="B74" s="217"/>
      <c r="C74" s="222"/>
      <c r="D74" s="241"/>
      <c r="E74" s="241"/>
      <c r="F74" s="241" t="s">
        <v>1193</v>
      </c>
      <c r="G74" s="241"/>
      <c r="H74" s="698" t="s">
        <v>1710</v>
      </c>
      <c r="I74" s="699" t="s">
        <v>1711</v>
      </c>
      <c r="J74" s="699" t="s">
        <v>1196</v>
      </c>
      <c r="K74" s="698"/>
      <c r="L74" s="698"/>
      <c r="M74" s="698"/>
      <c r="N74" s="698"/>
      <c r="O74" s="700"/>
      <c r="P74" s="698" t="s">
        <v>820</v>
      </c>
      <c r="Q74" s="700"/>
      <c r="R74" s="698" t="s">
        <v>862</v>
      </c>
      <c r="S74" s="701" t="s">
        <v>863</v>
      </c>
      <c r="T74" s="261" t="s">
        <v>1712</v>
      </c>
      <c r="U74" s="702" t="s">
        <v>863</v>
      </c>
      <c r="V74" s="702" t="s">
        <v>863</v>
      </c>
      <c r="W74" s="702"/>
      <c r="X74" s="232"/>
      <c r="Y74" s="703"/>
      <c r="Z74" s="698"/>
      <c r="AA74" s="704"/>
      <c r="AB74" s="698"/>
      <c r="AC74" s="701"/>
      <c r="AD74" s="701">
        <v>1</v>
      </c>
    </row>
    <row r="75" spans="1:30" s="244" customFormat="1" ht="13.5" customHeight="1">
      <c r="A75" s="225">
        <f>ROW()-8</f>
        <v>67</v>
      </c>
      <c r="B75" s="217"/>
      <c r="C75" s="222"/>
      <c r="D75" s="241"/>
      <c r="E75" s="241" t="s">
        <v>1713</v>
      </c>
      <c r="F75" s="241"/>
      <c r="G75" s="241"/>
      <c r="H75" s="698" t="s">
        <v>1714</v>
      </c>
      <c r="I75" s="699" t="s">
        <v>1715</v>
      </c>
      <c r="J75" s="699" t="s">
        <v>1716</v>
      </c>
      <c r="K75" s="698"/>
      <c r="L75" s="698"/>
      <c r="M75" s="698"/>
      <c r="N75" s="698"/>
      <c r="O75" s="700"/>
      <c r="P75" s="698" t="s">
        <v>817</v>
      </c>
      <c r="Q75" s="700"/>
      <c r="R75" s="698" t="s">
        <v>1717</v>
      </c>
      <c r="S75" s="701"/>
      <c r="T75" s="261"/>
      <c r="U75" s="702"/>
      <c r="V75" s="702" t="s">
        <v>863</v>
      </c>
      <c r="W75" s="702"/>
      <c r="X75" s="232"/>
      <c r="Y75" s="703"/>
      <c r="Z75" s="698"/>
      <c r="AA75" s="704"/>
      <c r="AB75" s="698"/>
      <c r="AC75" s="701"/>
      <c r="AD75" s="701">
        <v>1</v>
      </c>
    </row>
    <row r="76" spans="1:30" s="254" customFormat="1" ht="13.5" hidden="1" customHeight="1">
      <c r="A76" s="225">
        <f t="shared" si="1"/>
        <v>68</v>
      </c>
      <c r="B76" s="217"/>
      <c r="C76" s="217"/>
      <c r="D76" s="217"/>
      <c r="E76" s="217" t="s">
        <v>1198</v>
      </c>
      <c r="F76" s="217"/>
      <c r="G76" s="217"/>
      <c r="H76" s="698" t="s">
        <v>1718</v>
      </c>
      <c r="I76" s="699" t="s">
        <v>1200</v>
      </c>
      <c r="J76" s="699" t="s">
        <v>1202</v>
      </c>
      <c r="K76" s="698"/>
      <c r="L76" s="698"/>
      <c r="M76" s="698"/>
      <c r="N76" s="698"/>
      <c r="O76" s="700">
        <v>1</v>
      </c>
      <c r="P76" s="698" t="s">
        <v>817</v>
      </c>
      <c r="Q76" s="700"/>
      <c r="R76" s="698" t="s">
        <v>862</v>
      </c>
      <c r="S76" s="701" t="s">
        <v>863</v>
      </c>
      <c r="T76" s="261"/>
      <c r="U76" s="702"/>
      <c r="V76" s="702"/>
      <c r="W76" s="702"/>
      <c r="X76" s="232"/>
      <c r="Y76" s="703"/>
      <c r="Z76" s="698"/>
      <c r="AA76" s="704"/>
      <c r="AB76" s="698"/>
      <c r="AC76" s="701">
        <v>1</v>
      </c>
      <c r="AD76" s="701">
        <v>1</v>
      </c>
    </row>
    <row r="77" spans="1:30" s="254" customFormat="1" ht="12.95" hidden="1" customHeight="1">
      <c r="A77" s="225">
        <f t="shared" si="1"/>
        <v>69</v>
      </c>
      <c r="B77" s="217"/>
      <c r="C77" s="217"/>
      <c r="D77" s="217" t="s">
        <v>1203</v>
      </c>
      <c r="E77" s="217"/>
      <c r="F77" s="217"/>
      <c r="G77" s="217"/>
      <c r="H77" s="698" t="s">
        <v>1204</v>
      </c>
      <c r="I77" s="699"/>
      <c r="J77" s="699" t="s">
        <v>1205</v>
      </c>
      <c r="K77" s="698"/>
      <c r="L77" s="698"/>
      <c r="M77" s="698"/>
      <c r="N77" s="698"/>
      <c r="O77" s="250"/>
      <c r="P77" s="698" t="s">
        <v>817</v>
      </c>
      <c r="Q77" s="700"/>
      <c r="R77" s="698" t="s">
        <v>862</v>
      </c>
      <c r="S77" s="701"/>
      <c r="T77" s="261"/>
      <c r="U77" s="702" t="s">
        <v>863</v>
      </c>
      <c r="V77" s="702"/>
      <c r="W77" s="702"/>
      <c r="X77" s="232"/>
      <c r="Y77" s="703"/>
      <c r="Z77" s="698"/>
      <c r="AA77" s="704"/>
      <c r="AB77" s="698"/>
      <c r="AC77" s="701">
        <v>1</v>
      </c>
      <c r="AD77" s="701"/>
    </row>
    <row r="78" spans="1:30" s="224" customFormat="1" ht="13.5" customHeight="1">
      <c r="A78" s="225">
        <f t="shared" si="1"/>
        <v>70</v>
      </c>
      <c r="B78" s="217"/>
      <c r="C78" s="217" t="s">
        <v>1206</v>
      </c>
      <c r="D78" s="217"/>
      <c r="E78" s="767"/>
      <c r="F78" s="767"/>
      <c r="G78" s="767"/>
      <c r="H78" s="698" t="s">
        <v>1719</v>
      </c>
      <c r="I78" s="699"/>
      <c r="J78" s="699" t="s">
        <v>1208</v>
      </c>
      <c r="K78" s="698"/>
      <c r="L78" s="698"/>
      <c r="M78" s="698"/>
      <c r="N78" s="698"/>
      <c r="O78" s="250"/>
      <c r="P78" s="698" t="s">
        <v>823</v>
      </c>
      <c r="Q78" s="700" t="s">
        <v>863</v>
      </c>
      <c r="R78" s="243" t="s">
        <v>1208</v>
      </c>
      <c r="S78" s="701"/>
      <c r="T78" s="261"/>
      <c r="U78" s="702" t="s">
        <v>863</v>
      </c>
      <c r="V78" s="258" t="s">
        <v>863</v>
      </c>
      <c r="W78" s="702" t="s">
        <v>863</v>
      </c>
      <c r="X78" s="232"/>
      <c r="Y78" s="703"/>
      <c r="Z78" s="698"/>
      <c r="AA78" s="704"/>
      <c r="AB78" s="698"/>
      <c r="AC78" s="701">
        <v>1</v>
      </c>
      <c r="AD78" s="701">
        <v>1</v>
      </c>
    </row>
    <row r="79" spans="1:30" s="224" customFormat="1" ht="13.5" customHeight="1">
      <c r="A79" s="225">
        <f t="shared" si="1"/>
        <v>71</v>
      </c>
      <c r="B79" s="217"/>
      <c r="C79" s="217"/>
      <c r="D79" s="217" t="s">
        <v>1209</v>
      </c>
      <c r="E79" s="217"/>
      <c r="F79" s="217"/>
      <c r="G79" s="217"/>
      <c r="H79" s="698" t="s">
        <v>1720</v>
      </c>
      <c r="I79" s="699" t="s">
        <v>1721</v>
      </c>
      <c r="J79" s="699" t="s">
        <v>938</v>
      </c>
      <c r="K79" s="698"/>
      <c r="L79" s="698"/>
      <c r="M79" s="698"/>
      <c r="N79" s="698"/>
      <c r="O79" s="250"/>
      <c r="P79" s="698" t="s">
        <v>820</v>
      </c>
      <c r="Q79" s="700"/>
      <c r="R79" s="698" t="s">
        <v>862</v>
      </c>
      <c r="S79" s="701" t="s">
        <v>863</v>
      </c>
      <c r="T79" s="261" t="s">
        <v>1722</v>
      </c>
      <c r="U79" s="702" t="s">
        <v>863</v>
      </c>
      <c r="V79" s="258" t="s">
        <v>863</v>
      </c>
      <c r="W79" s="702" t="s">
        <v>863</v>
      </c>
      <c r="X79" s="232"/>
      <c r="Y79" s="703"/>
      <c r="Z79" s="698"/>
      <c r="AA79" s="704"/>
      <c r="AB79" s="698"/>
      <c r="AC79" s="701">
        <v>1</v>
      </c>
      <c r="AD79" s="701">
        <v>1</v>
      </c>
    </row>
    <row r="80" spans="1:30" s="224" customFormat="1" ht="13.5" customHeight="1">
      <c r="A80" s="225">
        <f t="shared" ref="A80:A111" si="2">ROW()-8</f>
        <v>72</v>
      </c>
      <c r="B80" s="217"/>
      <c r="C80" s="217"/>
      <c r="D80" s="217" t="s">
        <v>1213</v>
      </c>
      <c r="E80" s="217"/>
      <c r="F80" s="217"/>
      <c r="G80" s="217"/>
      <c r="H80" s="763" t="s">
        <v>1723</v>
      </c>
      <c r="I80" s="699" t="s">
        <v>1724</v>
      </c>
      <c r="J80" s="699" t="s">
        <v>971</v>
      </c>
      <c r="K80" s="698"/>
      <c r="L80" s="698"/>
      <c r="M80" s="698"/>
      <c r="N80" s="698"/>
      <c r="O80" s="250"/>
      <c r="P80" s="698" t="s">
        <v>817</v>
      </c>
      <c r="Q80" s="700"/>
      <c r="R80" s="698" t="s">
        <v>862</v>
      </c>
      <c r="S80" s="701" t="s">
        <v>863</v>
      </c>
      <c r="T80" s="261" t="s">
        <v>1725</v>
      </c>
      <c r="U80" s="701" t="s">
        <v>820</v>
      </c>
      <c r="V80" s="258" t="s">
        <v>863</v>
      </c>
      <c r="W80" s="702" t="s">
        <v>863</v>
      </c>
      <c r="X80" s="232"/>
      <c r="Y80" s="703"/>
      <c r="Z80" s="698"/>
      <c r="AA80" s="704"/>
      <c r="AB80" s="698"/>
      <c r="AC80" s="701">
        <v>1</v>
      </c>
      <c r="AD80" s="701">
        <v>1</v>
      </c>
    </row>
    <row r="81" spans="1:1018" s="231" customFormat="1" ht="12.95" customHeight="1">
      <c r="A81" s="225">
        <f t="shared" si="2"/>
        <v>73</v>
      </c>
      <c r="B81" s="217"/>
      <c r="C81" s="217"/>
      <c r="D81" s="217" t="s">
        <v>1078</v>
      </c>
      <c r="E81" s="217"/>
      <c r="F81" s="217"/>
      <c r="G81" s="217"/>
      <c r="H81" s="698" t="s">
        <v>1726</v>
      </c>
      <c r="I81" s="699" t="s">
        <v>1727</v>
      </c>
      <c r="J81" s="699" t="s">
        <v>1220</v>
      </c>
      <c r="K81" s="698"/>
      <c r="L81" s="698"/>
      <c r="M81" s="698"/>
      <c r="N81" s="698"/>
      <c r="O81" s="250"/>
      <c r="P81" s="698" t="s">
        <v>820</v>
      </c>
      <c r="Q81" s="700"/>
      <c r="R81" s="705" t="s">
        <v>862</v>
      </c>
      <c r="S81" s="278"/>
      <c r="T81" s="261"/>
      <c r="U81" s="702" t="s">
        <v>863</v>
      </c>
      <c r="V81" s="258" t="s">
        <v>863</v>
      </c>
      <c r="W81" s="702" t="s">
        <v>863</v>
      </c>
      <c r="X81" s="232"/>
      <c r="Y81" s="703"/>
      <c r="Z81" s="698"/>
      <c r="AA81" s="704"/>
      <c r="AB81" s="698"/>
      <c r="AC81" s="701">
        <v>1</v>
      </c>
      <c r="AD81" s="701">
        <v>1</v>
      </c>
      <c r="AE81" s="708"/>
      <c r="AF81" s="708"/>
      <c r="AG81" s="708"/>
      <c r="AH81" s="708"/>
      <c r="AI81" s="708"/>
      <c r="AJ81" s="708"/>
      <c r="AK81" s="708"/>
      <c r="AL81" s="708"/>
      <c r="AM81" s="708"/>
      <c r="AN81" s="708"/>
      <c r="AO81" s="708"/>
      <c r="AP81" s="708"/>
      <c r="AQ81" s="708"/>
      <c r="AR81" s="708"/>
      <c r="AS81" s="708"/>
      <c r="AT81" s="708"/>
      <c r="AU81" s="708"/>
      <c r="AV81" s="708"/>
      <c r="AW81" s="708"/>
      <c r="AX81" s="708"/>
      <c r="AY81" s="708"/>
      <c r="AZ81" s="708"/>
      <c r="BA81" s="708"/>
      <c r="BB81" s="708"/>
      <c r="BC81" s="708"/>
      <c r="BD81" s="708"/>
      <c r="BE81" s="708"/>
      <c r="BF81" s="708"/>
      <c r="BG81" s="708"/>
      <c r="BH81" s="708"/>
      <c r="BI81" s="708"/>
      <c r="BJ81" s="708"/>
      <c r="BK81" s="708"/>
      <c r="BL81" s="708"/>
      <c r="BM81" s="708"/>
      <c r="BN81" s="708"/>
      <c r="BO81" s="708"/>
      <c r="BP81" s="708"/>
      <c r="BQ81" s="708"/>
      <c r="BR81" s="708"/>
      <c r="BS81" s="708"/>
      <c r="BT81" s="708"/>
      <c r="BU81" s="708"/>
      <c r="BV81" s="708"/>
      <c r="BW81" s="708"/>
      <c r="BX81" s="708"/>
      <c r="BY81" s="708"/>
      <c r="BZ81" s="708"/>
      <c r="CA81" s="708"/>
      <c r="CB81" s="708"/>
      <c r="CC81" s="708"/>
      <c r="CD81" s="708"/>
      <c r="CE81" s="708"/>
      <c r="CF81" s="708"/>
      <c r="CG81" s="708"/>
      <c r="CH81" s="708"/>
      <c r="CI81" s="708"/>
      <c r="CJ81" s="708"/>
      <c r="CK81" s="708"/>
      <c r="CL81" s="708"/>
      <c r="CM81" s="708"/>
      <c r="CN81" s="708"/>
      <c r="CO81" s="708"/>
      <c r="CP81" s="708"/>
      <c r="CQ81" s="708"/>
      <c r="CR81" s="708"/>
      <c r="CS81" s="708"/>
      <c r="CT81" s="708"/>
      <c r="CU81" s="708"/>
      <c r="CV81" s="708"/>
      <c r="CW81" s="708"/>
      <c r="CX81" s="708"/>
      <c r="CY81" s="708"/>
      <c r="CZ81" s="708"/>
      <c r="DA81" s="708"/>
      <c r="DB81" s="708"/>
      <c r="DC81" s="708"/>
      <c r="DD81" s="708"/>
      <c r="DE81" s="708"/>
      <c r="DF81" s="708"/>
      <c r="DG81" s="708"/>
      <c r="DH81" s="708"/>
      <c r="DI81" s="708"/>
      <c r="DJ81" s="708"/>
      <c r="DK81" s="708"/>
      <c r="DL81" s="708"/>
      <c r="DM81" s="708"/>
      <c r="DN81" s="708"/>
      <c r="DO81" s="708"/>
      <c r="DP81" s="708"/>
      <c r="DQ81" s="708"/>
      <c r="DR81" s="708"/>
      <c r="DS81" s="708"/>
      <c r="DT81" s="708"/>
      <c r="DU81" s="708"/>
      <c r="DV81" s="708"/>
      <c r="DW81" s="708"/>
      <c r="DX81" s="708"/>
      <c r="DY81" s="708"/>
      <c r="DZ81" s="708"/>
      <c r="EA81" s="708"/>
      <c r="EB81" s="708"/>
      <c r="EC81" s="708"/>
      <c r="ED81" s="708"/>
      <c r="EE81" s="708"/>
      <c r="EF81" s="708"/>
      <c r="EG81" s="708"/>
      <c r="EH81" s="708"/>
      <c r="EI81" s="708"/>
      <c r="EJ81" s="708"/>
      <c r="EK81" s="708"/>
      <c r="EL81" s="708"/>
      <c r="EM81" s="708"/>
      <c r="EN81" s="708"/>
      <c r="EO81" s="708"/>
      <c r="EP81" s="708"/>
      <c r="EQ81" s="708"/>
      <c r="ER81" s="708"/>
      <c r="ES81" s="708"/>
      <c r="ET81" s="708"/>
      <c r="EU81" s="708"/>
      <c r="EV81" s="708"/>
      <c r="EW81" s="708"/>
      <c r="EX81" s="708"/>
      <c r="EY81" s="708"/>
      <c r="EZ81" s="708"/>
      <c r="FA81" s="708"/>
      <c r="FB81" s="708"/>
      <c r="FC81" s="708"/>
      <c r="FD81" s="708"/>
      <c r="FE81" s="708"/>
      <c r="FF81" s="708"/>
      <c r="FG81" s="708"/>
      <c r="FH81" s="708"/>
      <c r="FI81" s="708"/>
      <c r="FJ81" s="708"/>
      <c r="FK81" s="708"/>
      <c r="FL81" s="708"/>
      <c r="FM81" s="708"/>
      <c r="FN81" s="708"/>
      <c r="FO81" s="708"/>
      <c r="FP81" s="708"/>
      <c r="FQ81" s="708"/>
      <c r="FR81" s="708"/>
      <c r="FS81" s="708"/>
      <c r="FT81" s="708"/>
      <c r="FU81" s="708"/>
      <c r="FV81" s="708"/>
      <c r="FW81" s="708"/>
      <c r="FX81" s="708"/>
      <c r="FY81" s="708"/>
      <c r="FZ81" s="708"/>
      <c r="GA81" s="708"/>
      <c r="GB81" s="708"/>
      <c r="GC81" s="708"/>
      <c r="GD81" s="708"/>
      <c r="GE81" s="708"/>
      <c r="GF81" s="708"/>
      <c r="GG81" s="708"/>
      <c r="GH81" s="708"/>
      <c r="GI81" s="708"/>
      <c r="GJ81" s="708"/>
      <c r="GK81" s="708"/>
      <c r="GL81" s="708"/>
      <c r="GM81" s="708"/>
      <c r="GN81" s="708"/>
      <c r="GO81" s="708"/>
      <c r="GP81" s="708"/>
      <c r="GQ81" s="708"/>
      <c r="GR81" s="708"/>
      <c r="GS81" s="708"/>
      <c r="GT81" s="708"/>
      <c r="GU81" s="708"/>
      <c r="GV81" s="708"/>
      <c r="GW81" s="708"/>
      <c r="GX81" s="708"/>
      <c r="GY81" s="708"/>
      <c r="GZ81" s="708"/>
      <c r="HA81" s="708"/>
      <c r="HB81" s="708"/>
      <c r="HC81" s="708"/>
      <c r="HD81" s="708"/>
      <c r="HE81" s="708"/>
      <c r="HF81" s="708"/>
      <c r="HG81" s="708"/>
      <c r="HH81" s="708"/>
      <c r="HI81" s="708"/>
      <c r="HJ81" s="708"/>
      <c r="HK81" s="708"/>
      <c r="HL81" s="708"/>
      <c r="HM81" s="708"/>
      <c r="HN81" s="708"/>
      <c r="HO81" s="708"/>
      <c r="HP81" s="708"/>
      <c r="HQ81" s="708"/>
      <c r="HR81" s="708"/>
      <c r="HS81" s="708"/>
      <c r="HT81" s="708"/>
      <c r="HU81" s="708"/>
      <c r="HV81" s="708"/>
      <c r="HW81" s="708"/>
      <c r="HX81" s="708"/>
      <c r="HY81" s="708"/>
      <c r="HZ81" s="708"/>
      <c r="IA81" s="708"/>
      <c r="IB81" s="708"/>
      <c r="IC81" s="708"/>
      <c r="ID81" s="708"/>
      <c r="IE81" s="708"/>
      <c r="IF81" s="708"/>
      <c r="IG81" s="708"/>
      <c r="IH81" s="708"/>
      <c r="II81" s="708"/>
      <c r="IJ81" s="708"/>
      <c r="IK81" s="708"/>
      <c r="IL81" s="708"/>
      <c r="IM81" s="708"/>
      <c r="IN81" s="708"/>
      <c r="IO81" s="708"/>
      <c r="IP81" s="708"/>
      <c r="IQ81" s="708"/>
      <c r="IR81" s="708"/>
      <c r="IS81" s="708"/>
      <c r="IT81" s="708"/>
      <c r="IU81" s="708"/>
      <c r="IV81" s="708"/>
      <c r="IW81" s="708"/>
      <c r="IX81" s="708"/>
      <c r="IY81" s="708"/>
      <c r="IZ81" s="708"/>
      <c r="JA81" s="708"/>
      <c r="JB81" s="708"/>
      <c r="JC81" s="708"/>
      <c r="JD81" s="708"/>
      <c r="JE81" s="708"/>
      <c r="JF81" s="708"/>
      <c r="JG81" s="708"/>
      <c r="JH81" s="708"/>
      <c r="JI81" s="708"/>
      <c r="JJ81" s="708"/>
      <c r="JK81" s="708"/>
      <c r="JL81" s="708"/>
      <c r="JM81" s="708"/>
      <c r="JN81" s="708"/>
      <c r="JO81" s="708"/>
      <c r="JP81" s="708"/>
      <c r="JQ81" s="708"/>
      <c r="JR81" s="708"/>
      <c r="JS81" s="708"/>
      <c r="JT81" s="708"/>
      <c r="JU81" s="708"/>
      <c r="JV81" s="708"/>
      <c r="JW81" s="708"/>
      <c r="JX81" s="708"/>
      <c r="JY81" s="708"/>
      <c r="JZ81" s="708"/>
      <c r="KA81" s="708"/>
      <c r="KB81" s="708"/>
      <c r="KC81" s="708"/>
      <c r="KD81" s="708"/>
      <c r="KE81" s="708"/>
      <c r="KF81" s="708"/>
      <c r="KG81" s="708"/>
      <c r="KH81" s="708"/>
      <c r="KI81" s="708"/>
      <c r="KJ81" s="708"/>
      <c r="KK81" s="708"/>
      <c r="KL81" s="708"/>
      <c r="KM81" s="708"/>
      <c r="KN81" s="708"/>
      <c r="KO81" s="708"/>
      <c r="KP81" s="708"/>
      <c r="KQ81" s="708"/>
      <c r="KR81" s="708"/>
      <c r="KS81" s="708"/>
      <c r="KT81" s="708"/>
      <c r="KU81" s="708"/>
      <c r="KV81" s="708"/>
      <c r="KW81" s="708"/>
      <c r="KX81" s="708"/>
      <c r="KY81" s="708"/>
      <c r="KZ81" s="708"/>
      <c r="LA81" s="708"/>
      <c r="LB81" s="708"/>
      <c r="LC81" s="708"/>
      <c r="LD81" s="708"/>
      <c r="LE81" s="708"/>
      <c r="LF81" s="708"/>
      <c r="LG81" s="708"/>
      <c r="LH81" s="708"/>
      <c r="LI81" s="708"/>
      <c r="LJ81" s="708"/>
      <c r="LK81" s="708"/>
      <c r="LL81" s="708"/>
      <c r="LM81" s="708"/>
      <c r="LN81" s="708"/>
      <c r="LO81" s="708"/>
      <c r="LP81" s="708"/>
      <c r="LQ81" s="708"/>
      <c r="LR81" s="708"/>
      <c r="LS81" s="708"/>
      <c r="LT81" s="708"/>
      <c r="LU81" s="708"/>
      <c r="LV81" s="708"/>
      <c r="LW81" s="708"/>
      <c r="LX81" s="708"/>
      <c r="LY81" s="708"/>
      <c r="LZ81" s="708"/>
      <c r="MA81" s="708"/>
      <c r="MB81" s="708"/>
      <c r="MC81" s="708"/>
      <c r="MD81" s="708"/>
      <c r="ME81" s="708"/>
      <c r="MF81" s="708"/>
      <c r="MG81" s="708"/>
      <c r="MH81" s="708"/>
      <c r="MI81" s="708"/>
      <c r="MJ81" s="708"/>
      <c r="MK81" s="708"/>
      <c r="ML81" s="708"/>
      <c r="MM81" s="708"/>
      <c r="MN81" s="708"/>
      <c r="MO81" s="708"/>
      <c r="MP81" s="708"/>
      <c r="MQ81" s="708"/>
      <c r="MR81" s="708"/>
      <c r="MS81" s="708"/>
      <c r="MT81" s="708"/>
      <c r="MU81" s="708"/>
      <c r="MV81" s="708"/>
      <c r="MW81" s="708"/>
      <c r="MX81" s="708"/>
      <c r="MY81" s="708"/>
      <c r="MZ81" s="708"/>
      <c r="NA81" s="708"/>
      <c r="NB81" s="708"/>
      <c r="NC81" s="708"/>
      <c r="ND81" s="708"/>
      <c r="NE81" s="708"/>
      <c r="NF81" s="708"/>
      <c r="NG81" s="708"/>
      <c r="NH81" s="708"/>
      <c r="NI81" s="708"/>
      <c r="NJ81" s="708"/>
      <c r="NK81" s="708"/>
      <c r="NL81" s="708"/>
      <c r="NM81" s="708"/>
      <c r="NN81" s="708"/>
      <c r="NO81" s="708"/>
      <c r="NP81" s="708"/>
      <c r="NQ81" s="708"/>
      <c r="NR81" s="708"/>
      <c r="NS81" s="708"/>
      <c r="NT81" s="708"/>
      <c r="NU81" s="708"/>
      <c r="NV81" s="708"/>
      <c r="NW81" s="708"/>
      <c r="NX81" s="708"/>
      <c r="NY81" s="708"/>
      <c r="NZ81" s="708"/>
      <c r="OA81" s="708"/>
      <c r="OB81" s="708"/>
      <c r="OC81" s="708"/>
      <c r="OD81" s="708"/>
      <c r="OE81" s="708"/>
      <c r="OF81" s="708"/>
      <c r="OG81" s="708"/>
      <c r="OH81" s="708"/>
      <c r="OI81" s="708"/>
      <c r="OJ81" s="708"/>
      <c r="OK81" s="708"/>
      <c r="OL81" s="708"/>
      <c r="OM81" s="708"/>
      <c r="ON81" s="708"/>
      <c r="OO81" s="708"/>
      <c r="OP81" s="708"/>
      <c r="OQ81" s="708"/>
      <c r="OR81" s="708"/>
      <c r="OS81" s="708"/>
      <c r="OT81" s="708"/>
      <c r="OU81" s="708"/>
      <c r="OV81" s="708"/>
      <c r="OW81" s="708"/>
      <c r="OX81" s="708"/>
      <c r="OY81" s="708"/>
      <c r="OZ81" s="708"/>
      <c r="PA81" s="708"/>
      <c r="PB81" s="708"/>
      <c r="PC81" s="708"/>
      <c r="PD81" s="708"/>
      <c r="PE81" s="708"/>
      <c r="PF81" s="708"/>
      <c r="PG81" s="708"/>
      <c r="PH81" s="708"/>
      <c r="PI81" s="708"/>
      <c r="PJ81" s="708"/>
      <c r="PK81" s="708"/>
      <c r="PL81" s="708"/>
      <c r="PM81" s="708"/>
      <c r="PN81" s="708"/>
      <c r="PO81" s="708"/>
      <c r="PP81" s="708"/>
      <c r="PQ81" s="708"/>
      <c r="PR81" s="708"/>
      <c r="PS81" s="708"/>
      <c r="PT81" s="708"/>
      <c r="PU81" s="708"/>
      <c r="PV81" s="708"/>
      <c r="PW81" s="708"/>
      <c r="PX81" s="708"/>
      <c r="PY81" s="708"/>
      <c r="PZ81" s="708"/>
      <c r="QA81" s="708"/>
      <c r="QB81" s="708"/>
      <c r="QC81" s="708"/>
      <c r="QD81" s="708"/>
      <c r="QE81" s="708"/>
      <c r="QF81" s="708"/>
      <c r="QG81" s="708"/>
      <c r="QH81" s="708"/>
      <c r="QI81" s="708"/>
      <c r="QJ81" s="708"/>
      <c r="QK81" s="708"/>
      <c r="QL81" s="708"/>
      <c r="QM81" s="708"/>
      <c r="QN81" s="708"/>
      <c r="QO81" s="708"/>
      <c r="QP81" s="708"/>
      <c r="QQ81" s="708"/>
      <c r="QR81" s="708"/>
      <c r="QS81" s="708"/>
      <c r="QT81" s="708"/>
      <c r="QU81" s="708"/>
      <c r="QV81" s="708"/>
      <c r="QW81" s="708"/>
      <c r="QX81" s="708"/>
      <c r="QY81" s="708"/>
      <c r="QZ81" s="708"/>
      <c r="RA81" s="708"/>
      <c r="RB81" s="708"/>
      <c r="RC81" s="708"/>
      <c r="RD81" s="708"/>
      <c r="RE81" s="708"/>
      <c r="RF81" s="708"/>
      <c r="RG81" s="708"/>
      <c r="RH81" s="708"/>
      <c r="RI81" s="708"/>
      <c r="RJ81" s="708"/>
      <c r="RK81" s="708"/>
      <c r="RL81" s="708"/>
      <c r="RM81" s="708"/>
      <c r="RN81" s="708"/>
      <c r="RO81" s="708"/>
      <c r="RP81" s="708"/>
      <c r="RQ81" s="708"/>
      <c r="RR81" s="708"/>
      <c r="RS81" s="708"/>
      <c r="RT81" s="708"/>
      <c r="RU81" s="708"/>
      <c r="RV81" s="708"/>
      <c r="RW81" s="708"/>
      <c r="RX81" s="708"/>
      <c r="RY81" s="708"/>
      <c r="RZ81" s="708"/>
      <c r="SA81" s="708"/>
      <c r="SB81" s="708"/>
      <c r="SC81" s="708"/>
      <c r="SD81" s="708"/>
      <c r="SE81" s="708"/>
      <c r="SF81" s="708"/>
      <c r="SG81" s="708"/>
      <c r="SH81" s="708"/>
      <c r="SI81" s="708"/>
      <c r="SJ81" s="708"/>
      <c r="SK81" s="708"/>
      <c r="SL81" s="708"/>
      <c r="SM81" s="708"/>
      <c r="SN81" s="708"/>
      <c r="SO81" s="708"/>
      <c r="SP81" s="708"/>
      <c r="SQ81" s="708"/>
      <c r="SR81" s="708"/>
      <c r="SS81" s="708"/>
      <c r="ST81" s="708"/>
      <c r="SU81" s="708"/>
      <c r="SV81" s="708"/>
      <c r="SW81" s="708"/>
      <c r="SX81" s="708"/>
      <c r="SY81" s="708"/>
      <c r="SZ81" s="708"/>
      <c r="TA81" s="708"/>
      <c r="TB81" s="708"/>
      <c r="TC81" s="708"/>
      <c r="TD81" s="708"/>
      <c r="TE81" s="708"/>
      <c r="TF81" s="708"/>
      <c r="TG81" s="708"/>
      <c r="TH81" s="708"/>
      <c r="TI81" s="708"/>
      <c r="TJ81" s="708"/>
      <c r="TK81" s="708"/>
      <c r="TL81" s="708"/>
      <c r="TM81" s="708"/>
      <c r="TN81" s="708"/>
      <c r="TO81" s="708"/>
      <c r="TP81" s="708"/>
      <c r="TQ81" s="708"/>
      <c r="TR81" s="708"/>
      <c r="TS81" s="708"/>
      <c r="TT81" s="708"/>
      <c r="TU81" s="708"/>
      <c r="TV81" s="708"/>
      <c r="TW81" s="708"/>
      <c r="TX81" s="708"/>
      <c r="TY81" s="708"/>
      <c r="TZ81" s="708"/>
      <c r="UA81" s="708"/>
      <c r="UB81" s="708"/>
      <c r="UC81" s="708"/>
      <c r="UD81" s="708"/>
      <c r="UE81" s="708"/>
      <c r="UF81" s="708"/>
      <c r="UG81" s="708"/>
      <c r="UH81" s="708"/>
      <c r="UI81" s="708"/>
      <c r="UJ81" s="708"/>
      <c r="UK81" s="708"/>
      <c r="UL81" s="708"/>
      <c r="UM81" s="708"/>
      <c r="UN81" s="708"/>
      <c r="UO81" s="708"/>
      <c r="UP81" s="708"/>
      <c r="UQ81" s="708"/>
      <c r="UR81" s="708"/>
      <c r="US81" s="708"/>
      <c r="UT81" s="708"/>
      <c r="UU81" s="708"/>
      <c r="UV81" s="708"/>
      <c r="UW81" s="708"/>
      <c r="UX81" s="708"/>
      <c r="UY81" s="708"/>
      <c r="UZ81" s="708"/>
      <c r="VA81" s="708"/>
      <c r="VB81" s="708"/>
      <c r="VC81" s="708"/>
      <c r="VD81" s="708"/>
      <c r="VE81" s="708"/>
      <c r="VF81" s="708"/>
      <c r="VG81" s="708"/>
      <c r="VH81" s="708"/>
      <c r="VI81" s="708"/>
      <c r="VJ81" s="708"/>
      <c r="VK81" s="708"/>
      <c r="VL81" s="708"/>
      <c r="VM81" s="708"/>
      <c r="VN81" s="708"/>
      <c r="VO81" s="708"/>
      <c r="VP81" s="708"/>
      <c r="VQ81" s="708"/>
      <c r="VR81" s="708"/>
      <c r="VS81" s="708"/>
      <c r="VT81" s="708"/>
      <c r="VU81" s="708"/>
      <c r="VV81" s="708"/>
      <c r="VW81" s="708"/>
      <c r="VX81" s="708"/>
      <c r="VY81" s="708"/>
      <c r="VZ81" s="708"/>
      <c r="WA81" s="708"/>
      <c r="WB81" s="708"/>
      <c r="WC81" s="708"/>
      <c r="WD81" s="708"/>
      <c r="WE81" s="708"/>
      <c r="WF81" s="708"/>
      <c r="WG81" s="708"/>
      <c r="WH81" s="708"/>
      <c r="WI81" s="708"/>
      <c r="WJ81" s="708"/>
      <c r="WK81" s="708"/>
      <c r="WL81" s="708"/>
      <c r="WM81" s="708"/>
      <c r="WN81" s="708"/>
      <c r="WO81" s="708"/>
      <c r="WP81" s="708"/>
      <c r="WQ81" s="708"/>
      <c r="WR81" s="708"/>
      <c r="WS81" s="708"/>
      <c r="WT81" s="708"/>
      <c r="WU81" s="708"/>
      <c r="WV81" s="708"/>
      <c r="WW81" s="708"/>
      <c r="WX81" s="708"/>
      <c r="WY81" s="708"/>
      <c r="WZ81" s="708"/>
      <c r="XA81" s="708"/>
      <c r="XB81" s="708"/>
      <c r="XC81" s="708"/>
      <c r="XD81" s="708"/>
      <c r="XE81" s="708"/>
      <c r="XF81" s="708"/>
      <c r="XG81" s="708"/>
      <c r="XH81" s="708"/>
      <c r="XI81" s="708"/>
      <c r="XJ81" s="708"/>
      <c r="XK81" s="708"/>
      <c r="XL81" s="708"/>
      <c r="XM81" s="708"/>
      <c r="XN81" s="708"/>
      <c r="XO81" s="708"/>
      <c r="XP81" s="708"/>
      <c r="XQ81" s="708"/>
      <c r="XR81" s="708"/>
      <c r="XS81" s="708"/>
      <c r="XT81" s="708"/>
      <c r="XU81" s="708"/>
      <c r="XV81" s="708"/>
      <c r="XW81" s="708"/>
      <c r="XX81" s="708"/>
      <c r="XY81" s="708"/>
      <c r="XZ81" s="708"/>
      <c r="YA81" s="708"/>
      <c r="YB81" s="708"/>
      <c r="YC81" s="708"/>
      <c r="YD81" s="708"/>
      <c r="YE81" s="708"/>
      <c r="YF81" s="708"/>
      <c r="YG81" s="708"/>
      <c r="YH81" s="708"/>
      <c r="YI81" s="708"/>
      <c r="YJ81" s="708"/>
      <c r="YK81" s="708"/>
      <c r="YL81" s="708"/>
      <c r="YM81" s="708"/>
      <c r="YN81" s="708"/>
      <c r="YO81" s="708"/>
      <c r="YP81" s="708"/>
      <c r="YQ81" s="708"/>
      <c r="YR81" s="708"/>
      <c r="YS81" s="708"/>
      <c r="YT81" s="708"/>
      <c r="YU81" s="708"/>
      <c r="YV81" s="708"/>
      <c r="YW81" s="708"/>
      <c r="YX81" s="708"/>
      <c r="YY81" s="708"/>
      <c r="YZ81" s="708"/>
      <c r="ZA81" s="708"/>
      <c r="ZB81" s="708"/>
      <c r="ZC81" s="708"/>
      <c r="ZD81" s="708"/>
      <c r="ZE81" s="708"/>
      <c r="ZF81" s="708"/>
      <c r="ZG81" s="708"/>
      <c r="ZH81" s="708"/>
      <c r="ZI81" s="708"/>
      <c r="ZJ81" s="708"/>
      <c r="ZK81" s="708"/>
      <c r="ZL81" s="708"/>
      <c r="ZM81" s="708"/>
      <c r="ZN81" s="708"/>
      <c r="ZO81" s="708"/>
      <c r="ZP81" s="708"/>
      <c r="ZQ81" s="708"/>
      <c r="ZR81" s="708"/>
      <c r="ZS81" s="708"/>
      <c r="ZT81" s="708"/>
      <c r="ZU81" s="708"/>
      <c r="ZV81" s="708"/>
      <c r="ZW81" s="708"/>
      <c r="ZX81" s="708"/>
      <c r="ZY81" s="708"/>
      <c r="ZZ81" s="708"/>
      <c r="AAA81" s="708"/>
      <c r="AAB81" s="708"/>
      <c r="AAC81" s="708"/>
      <c r="AAD81" s="708"/>
      <c r="AAE81" s="708"/>
      <c r="AAF81" s="708"/>
      <c r="AAG81" s="708"/>
      <c r="AAH81" s="708"/>
      <c r="AAI81" s="708"/>
      <c r="AAJ81" s="708"/>
      <c r="AAK81" s="708"/>
      <c r="AAL81" s="708"/>
      <c r="AAM81" s="708"/>
      <c r="AAN81" s="708"/>
      <c r="AAO81" s="708"/>
      <c r="AAP81" s="708"/>
      <c r="AAQ81" s="708"/>
      <c r="AAR81" s="708"/>
      <c r="AAS81" s="708"/>
      <c r="AAT81" s="708"/>
      <c r="AAU81" s="708"/>
      <c r="AAV81" s="708"/>
      <c r="AAW81" s="708"/>
      <c r="AAX81" s="708"/>
      <c r="AAY81" s="708"/>
      <c r="AAZ81" s="708"/>
      <c r="ABA81" s="708"/>
      <c r="ABB81" s="708"/>
      <c r="ABC81" s="708"/>
      <c r="ABD81" s="708"/>
      <c r="ABE81" s="708"/>
      <c r="ABF81" s="708"/>
      <c r="ABG81" s="708"/>
      <c r="ABH81" s="708"/>
      <c r="ABI81" s="708"/>
      <c r="ABJ81" s="708"/>
      <c r="ABK81" s="708"/>
      <c r="ABL81" s="708"/>
      <c r="ABM81" s="708"/>
      <c r="ABN81" s="708"/>
      <c r="ABO81" s="708"/>
      <c r="ABP81" s="708"/>
      <c r="ABQ81" s="708"/>
      <c r="ABR81" s="708"/>
      <c r="ABS81" s="708"/>
      <c r="ABT81" s="708"/>
      <c r="ABU81" s="708"/>
      <c r="ABV81" s="708"/>
      <c r="ABW81" s="708"/>
      <c r="ABX81" s="708"/>
      <c r="ABY81" s="708"/>
      <c r="ABZ81" s="708"/>
      <c r="ACA81" s="708"/>
      <c r="ACB81" s="708"/>
      <c r="ACC81" s="708"/>
      <c r="ACD81" s="708"/>
      <c r="ACE81" s="708"/>
      <c r="ACF81" s="708"/>
      <c r="ACG81" s="708"/>
      <c r="ACH81" s="708"/>
      <c r="ACI81" s="708"/>
      <c r="ACJ81" s="708"/>
      <c r="ACK81" s="708"/>
      <c r="ACL81" s="708"/>
      <c r="ACM81" s="708"/>
      <c r="ACN81" s="708"/>
      <c r="ACO81" s="708"/>
      <c r="ACP81" s="708"/>
      <c r="ACQ81" s="708"/>
      <c r="ACR81" s="708"/>
      <c r="ACS81" s="708"/>
      <c r="ACT81" s="708"/>
      <c r="ACU81" s="708"/>
      <c r="ACV81" s="708"/>
      <c r="ACW81" s="708"/>
      <c r="ACX81" s="708"/>
      <c r="ACY81" s="708"/>
      <c r="ACZ81" s="708"/>
      <c r="ADA81" s="708"/>
      <c r="ADB81" s="708"/>
      <c r="ADC81" s="708"/>
      <c r="ADD81" s="708"/>
      <c r="ADE81" s="708"/>
      <c r="ADF81" s="708"/>
      <c r="ADG81" s="708"/>
      <c r="ADH81" s="708"/>
      <c r="ADI81" s="708"/>
      <c r="ADJ81" s="708"/>
      <c r="ADK81" s="708"/>
      <c r="ADL81" s="708"/>
      <c r="ADM81" s="708"/>
      <c r="ADN81" s="708"/>
      <c r="ADO81" s="708"/>
      <c r="ADP81" s="708"/>
      <c r="ADQ81" s="708"/>
      <c r="ADR81" s="708"/>
      <c r="ADS81" s="708"/>
      <c r="ADT81" s="708"/>
      <c r="ADU81" s="708"/>
      <c r="ADV81" s="708"/>
      <c r="ADW81" s="708"/>
      <c r="ADX81" s="708"/>
      <c r="ADY81" s="708"/>
      <c r="ADZ81" s="708"/>
      <c r="AEA81" s="708"/>
      <c r="AEB81" s="708"/>
      <c r="AEC81" s="708"/>
      <c r="AED81" s="708"/>
      <c r="AEE81" s="708"/>
      <c r="AEF81" s="708"/>
      <c r="AEG81" s="708"/>
      <c r="AEH81" s="708"/>
      <c r="AEI81" s="708"/>
      <c r="AEJ81" s="708"/>
      <c r="AEK81" s="708"/>
      <c r="AEL81" s="708"/>
      <c r="AEM81" s="708"/>
      <c r="AEN81" s="708"/>
      <c r="AEO81" s="708"/>
      <c r="AEP81" s="708"/>
      <c r="AEQ81" s="708"/>
      <c r="AER81" s="708"/>
      <c r="AES81" s="708"/>
      <c r="AET81" s="708"/>
      <c r="AEU81" s="708"/>
      <c r="AEV81" s="708"/>
      <c r="AEW81" s="708"/>
      <c r="AEX81" s="708"/>
      <c r="AEY81" s="708"/>
      <c r="AEZ81" s="708"/>
      <c r="AFA81" s="708"/>
      <c r="AFB81" s="708"/>
      <c r="AFC81" s="708"/>
      <c r="AFD81" s="708"/>
      <c r="AFE81" s="708"/>
      <c r="AFF81" s="708"/>
      <c r="AFG81" s="708"/>
      <c r="AFH81" s="708"/>
      <c r="AFI81" s="708"/>
      <c r="AFJ81" s="708"/>
      <c r="AFK81" s="708"/>
      <c r="AFL81" s="708"/>
      <c r="AFM81" s="708"/>
      <c r="AFN81" s="708"/>
      <c r="AFO81" s="708"/>
      <c r="AFP81" s="708"/>
      <c r="AFQ81" s="708"/>
      <c r="AFR81" s="708"/>
      <c r="AFS81" s="708"/>
      <c r="AFT81" s="708"/>
      <c r="AFU81" s="708"/>
      <c r="AFV81" s="708"/>
      <c r="AFW81" s="708"/>
      <c r="AFX81" s="708"/>
      <c r="AFY81" s="708"/>
      <c r="AFZ81" s="708"/>
      <c r="AGA81" s="708"/>
      <c r="AGB81" s="708"/>
      <c r="AGC81" s="708"/>
      <c r="AGD81" s="708"/>
      <c r="AGE81" s="708"/>
      <c r="AGF81" s="708"/>
      <c r="AGG81" s="708"/>
      <c r="AGH81" s="708"/>
      <c r="AGI81" s="708"/>
      <c r="AGJ81" s="708"/>
      <c r="AGK81" s="708"/>
      <c r="AGL81" s="708"/>
      <c r="AGM81" s="708"/>
      <c r="AGN81" s="708"/>
      <c r="AGO81" s="708"/>
      <c r="AGP81" s="708"/>
      <c r="AGQ81" s="708"/>
      <c r="AGR81" s="708"/>
      <c r="AGS81" s="708"/>
      <c r="AGT81" s="708"/>
      <c r="AGU81" s="708"/>
      <c r="AGV81" s="708"/>
      <c r="AGW81" s="708"/>
      <c r="AGX81" s="708"/>
      <c r="AGY81" s="708"/>
      <c r="AGZ81" s="708"/>
      <c r="AHA81" s="708"/>
      <c r="AHB81" s="708"/>
      <c r="AHC81" s="708"/>
      <c r="AHD81" s="708"/>
      <c r="AHE81" s="708"/>
      <c r="AHF81" s="708"/>
      <c r="AHG81" s="708"/>
      <c r="AHH81" s="708"/>
      <c r="AHI81" s="708"/>
      <c r="AHJ81" s="708"/>
      <c r="AHK81" s="708"/>
      <c r="AHL81" s="708"/>
      <c r="AHM81" s="708"/>
      <c r="AHN81" s="708"/>
      <c r="AHO81" s="708"/>
      <c r="AHP81" s="708"/>
      <c r="AHQ81" s="708"/>
      <c r="AHR81" s="708"/>
      <c r="AHS81" s="708"/>
      <c r="AHT81" s="708"/>
      <c r="AHU81" s="708"/>
      <c r="AHV81" s="708"/>
      <c r="AHW81" s="708"/>
      <c r="AHX81" s="708"/>
      <c r="AHY81" s="708"/>
      <c r="AHZ81" s="708"/>
      <c r="AIA81" s="708"/>
      <c r="AIB81" s="708"/>
      <c r="AIC81" s="708"/>
      <c r="AID81" s="708"/>
      <c r="AIE81" s="708"/>
      <c r="AIF81" s="708"/>
      <c r="AIG81" s="708"/>
      <c r="AIH81" s="708"/>
      <c r="AII81" s="708"/>
      <c r="AIJ81" s="708"/>
      <c r="AIK81" s="708"/>
      <c r="AIL81" s="708"/>
      <c r="AIM81" s="708"/>
      <c r="AIN81" s="708"/>
      <c r="AIO81" s="708"/>
      <c r="AIP81" s="708"/>
      <c r="AIQ81" s="708"/>
      <c r="AIR81" s="708"/>
      <c r="AIS81" s="708"/>
      <c r="AIT81" s="708"/>
      <c r="AIU81" s="708"/>
      <c r="AIV81" s="708"/>
      <c r="AIW81" s="708"/>
      <c r="AIX81" s="708"/>
      <c r="AIY81" s="708"/>
      <c r="AIZ81" s="708"/>
      <c r="AJA81" s="708"/>
      <c r="AJB81" s="708"/>
      <c r="AJC81" s="708"/>
      <c r="AJD81" s="708"/>
      <c r="AJE81" s="708"/>
      <c r="AJF81" s="708"/>
      <c r="AJG81" s="708"/>
      <c r="AJH81" s="708"/>
      <c r="AJI81" s="708"/>
      <c r="AJJ81" s="708"/>
      <c r="AJK81" s="708"/>
      <c r="AJL81" s="708"/>
      <c r="AJM81" s="708"/>
      <c r="AJN81" s="708"/>
      <c r="AJO81" s="708"/>
      <c r="AJP81" s="708"/>
      <c r="AJQ81" s="708"/>
      <c r="AJR81" s="708"/>
      <c r="AJS81" s="708"/>
      <c r="AJT81" s="708"/>
      <c r="AJU81" s="708"/>
      <c r="AJV81" s="708"/>
      <c r="AJW81" s="708"/>
      <c r="AJX81" s="708"/>
      <c r="AJY81" s="708"/>
      <c r="AJZ81" s="708"/>
      <c r="AKA81" s="708"/>
      <c r="AKB81" s="708"/>
      <c r="AKC81" s="708"/>
      <c r="AKD81" s="708"/>
      <c r="AKE81" s="708"/>
      <c r="AKF81" s="708"/>
      <c r="AKG81" s="708"/>
      <c r="AKH81" s="708"/>
      <c r="AKI81" s="708"/>
      <c r="AKJ81" s="708"/>
      <c r="AKK81" s="708"/>
      <c r="AKL81" s="708"/>
      <c r="AKM81" s="708"/>
      <c r="AKN81" s="708"/>
      <c r="AKO81" s="708"/>
      <c r="AKP81" s="708"/>
      <c r="AKQ81" s="708"/>
      <c r="AKR81" s="708"/>
      <c r="AKS81" s="708"/>
      <c r="AKT81" s="708"/>
      <c r="AKU81" s="708"/>
      <c r="AKV81" s="708"/>
      <c r="AKW81" s="708"/>
      <c r="AKX81" s="708"/>
      <c r="AKY81" s="708"/>
      <c r="AKZ81" s="708"/>
      <c r="ALA81" s="708"/>
      <c r="ALB81" s="708"/>
      <c r="ALC81" s="708"/>
      <c r="ALD81" s="708"/>
      <c r="ALE81" s="708"/>
      <c r="ALF81" s="708"/>
      <c r="ALG81" s="708"/>
      <c r="ALH81" s="708"/>
      <c r="ALI81" s="708"/>
      <c r="ALJ81" s="708"/>
      <c r="ALK81" s="708"/>
      <c r="ALL81" s="708"/>
      <c r="ALM81" s="708"/>
      <c r="ALN81" s="708"/>
      <c r="ALO81" s="708"/>
      <c r="ALP81" s="708"/>
      <c r="ALQ81" s="708"/>
      <c r="ALR81" s="708"/>
      <c r="ALS81" s="708"/>
      <c r="ALT81" s="708"/>
      <c r="ALU81" s="708"/>
      <c r="ALV81" s="708"/>
      <c r="ALW81" s="708"/>
      <c r="ALX81" s="708"/>
      <c r="ALY81" s="708"/>
      <c r="ALZ81" s="708"/>
      <c r="AMA81" s="708"/>
      <c r="AMB81" s="708"/>
      <c r="AMC81" s="708"/>
      <c r="AMD81" s="708"/>
    </row>
    <row r="82" spans="1:1018" s="224" customFormat="1" ht="13.5" hidden="1" customHeight="1">
      <c r="A82" s="225">
        <f t="shared" si="2"/>
        <v>74</v>
      </c>
      <c r="B82" s="217"/>
      <c r="C82" s="217" t="s">
        <v>264</v>
      </c>
      <c r="D82" s="217"/>
      <c r="E82" s="217"/>
      <c r="F82" s="217"/>
      <c r="G82" s="217"/>
      <c r="H82" s="698"/>
      <c r="I82" s="699" t="s">
        <v>1221</v>
      </c>
      <c r="J82" s="698" t="s">
        <v>1222</v>
      </c>
      <c r="K82" s="698"/>
      <c r="L82" s="698"/>
      <c r="M82" s="698"/>
      <c r="N82" s="698"/>
      <c r="O82" s="250"/>
      <c r="P82" s="698" t="s">
        <v>820</v>
      </c>
      <c r="Q82" s="700"/>
      <c r="R82" s="705" t="s">
        <v>862</v>
      </c>
      <c r="S82" s="278" t="s">
        <v>863</v>
      </c>
      <c r="T82" s="261" t="s">
        <v>1223</v>
      </c>
      <c r="U82" s="702" t="s">
        <v>863</v>
      </c>
      <c r="V82" s="702"/>
      <c r="W82" s="702"/>
      <c r="X82" s="232"/>
      <c r="Y82" s="703"/>
      <c r="Z82" s="698" t="s">
        <v>1224</v>
      </c>
      <c r="AA82" s="245" t="s">
        <v>1225</v>
      </c>
      <c r="AB82" s="698"/>
      <c r="AC82" s="701"/>
      <c r="AD82" s="701">
        <v>1</v>
      </c>
    </row>
    <row r="83" spans="1:1018" s="224" customFormat="1" ht="15" customHeight="1">
      <c r="A83" s="225">
        <f t="shared" si="2"/>
        <v>75</v>
      </c>
      <c r="B83" s="217"/>
      <c r="C83" s="217" t="s">
        <v>1728</v>
      </c>
      <c r="D83" s="217"/>
      <c r="E83" s="217"/>
      <c r="F83" s="217"/>
      <c r="G83" s="217"/>
      <c r="H83" s="698" t="s">
        <v>1729</v>
      </c>
      <c r="I83" s="699" t="s">
        <v>1227</v>
      </c>
      <c r="J83" s="699" t="s">
        <v>938</v>
      </c>
      <c r="K83" s="698" t="s">
        <v>1229</v>
      </c>
      <c r="L83" s="698" t="s">
        <v>1230</v>
      </c>
      <c r="M83" s="698"/>
      <c r="N83" s="698"/>
      <c r="O83" s="250"/>
      <c r="P83" s="698" t="s">
        <v>817</v>
      </c>
      <c r="Q83" s="700"/>
      <c r="R83" s="698" t="s">
        <v>862</v>
      </c>
      <c r="S83" s="701"/>
      <c r="T83" s="261"/>
      <c r="U83" s="702" t="s">
        <v>863</v>
      </c>
      <c r="V83" s="702" t="s">
        <v>863</v>
      </c>
      <c r="W83" s="702"/>
      <c r="X83" s="232"/>
      <c r="Y83" s="703"/>
      <c r="Z83" s="698"/>
      <c r="AA83" s="704"/>
      <c r="AB83" s="698"/>
      <c r="AC83" s="701">
        <v>1</v>
      </c>
      <c r="AD83" s="701">
        <v>1</v>
      </c>
    </row>
    <row r="84" spans="1:1018" s="224" customFormat="1" ht="13.5" customHeight="1">
      <c r="A84" s="225">
        <f t="shared" si="2"/>
        <v>76</v>
      </c>
      <c r="B84" s="217" t="s">
        <v>1231</v>
      </c>
      <c r="C84" s="767"/>
      <c r="D84" s="767"/>
      <c r="E84" s="767"/>
      <c r="F84" s="767"/>
      <c r="G84" s="767"/>
      <c r="H84" s="698" t="s">
        <v>1730</v>
      </c>
      <c r="I84" s="699"/>
      <c r="J84" s="699" t="s">
        <v>1234</v>
      </c>
      <c r="K84" s="698"/>
      <c r="L84" s="698"/>
      <c r="M84" s="698"/>
      <c r="N84" s="698"/>
      <c r="O84" s="700"/>
      <c r="P84" s="698" t="s">
        <v>817</v>
      </c>
      <c r="Q84" s="700" t="s">
        <v>863</v>
      </c>
      <c r="R84" s="243" t="s">
        <v>1235</v>
      </c>
      <c r="S84" s="279"/>
      <c r="T84" s="261"/>
      <c r="U84" s="702" t="s">
        <v>863</v>
      </c>
      <c r="V84" s="702" t="s">
        <v>863</v>
      </c>
      <c r="W84" s="702" t="s">
        <v>863</v>
      </c>
      <c r="X84" s="232"/>
      <c r="Y84" s="703"/>
      <c r="Z84" s="698"/>
      <c r="AA84" s="704"/>
      <c r="AB84" s="698"/>
      <c r="AC84" s="701">
        <v>1</v>
      </c>
      <c r="AD84" s="701">
        <v>1</v>
      </c>
    </row>
    <row r="85" spans="1:1018" s="231" customFormat="1" ht="13.5" hidden="1" customHeight="1">
      <c r="A85" s="225">
        <f t="shared" si="2"/>
        <v>77</v>
      </c>
      <c r="B85" s="217"/>
      <c r="C85" s="697" t="s">
        <v>1236</v>
      </c>
      <c r="D85" s="697"/>
      <c r="E85" s="697"/>
      <c r="F85" s="697"/>
      <c r="G85" s="697"/>
      <c r="H85" s="698" t="s">
        <v>1237</v>
      </c>
      <c r="I85" s="699" t="s">
        <v>1238</v>
      </c>
      <c r="J85" s="699" t="s">
        <v>1219</v>
      </c>
      <c r="K85" s="698"/>
      <c r="L85" s="698"/>
      <c r="M85" s="698"/>
      <c r="N85" s="698"/>
      <c r="O85" s="700">
        <v>1</v>
      </c>
      <c r="P85" s="698" t="s">
        <v>820</v>
      </c>
      <c r="Q85" s="700"/>
      <c r="R85" s="698" t="s">
        <v>862</v>
      </c>
      <c r="S85" s="701"/>
      <c r="T85" s="261"/>
      <c r="U85" s="702" t="s">
        <v>863</v>
      </c>
      <c r="V85" s="702"/>
      <c r="W85" s="702"/>
      <c r="X85" s="232"/>
      <c r="Y85" s="703"/>
      <c r="Z85" s="698"/>
      <c r="AA85" s="704"/>
      <c r="AB85" s="698"/>
      <c r="AC85" s="701">
        <v>1</v>
      </c>
      <c r="AD85" s="701">
        <v>1</v>
      </c>
      <c r="AE85" s="708"/>
      <c r="AF85" s="708"/>
      <c r="AG85" s="708"/>
      <c r="AH85" s="708"/>
      <c r="AI85" s="708"/>
      <c r="AJ85" s="708"/>
      <c r="AK85" s="708"/>
      <c r="AL85" s="708"/>
      <c r="AM85" s="708"/>
      <c r="AN85" s="708"/>
      <c r="AO85" s="708"/>
      <c r="AP85" s="708"/>
      <c r="AQ85" s="708"/>
      <c r="AR85" s="708"/>
      <c r="AS85" s="708"/>
      <c r="AT85" s="708"/>
      <c r="AU85" s="708"/>
      <c r="AV85" s="708"/>
      <c r="AW85" s="708"/>
      <c r="AX85" s="708"/>
      <c r="AY85" s="708"/>
      <c r="AZ85" s="708"/>
      <c r="BA85" s="708"/>
      <c r="BB85" s="708"/>
      <c r="BC85" s="708"/>
      <c r="BD85" s="708"/>
      <c r="BE85" s="708"/>
      <c r="BF85" s="708"/>
      <c r="BG85" s="708"/>
      <c r="BH85" s="708"/>
      <c r="BI85" s="708"/>
      <c r="BJ85" s="708"/>
      <c r="BK85" s="708"/>
      <c r="BL85" s="708"/>
      <c r="BM85" s="708"/>
      <c r="BN85" s="708"/>
      <c r="BO85" s="708"/>
      <c r="BP85" s="708"/>
      <c r="BQ85" s="708"/>
      <c r="BR85" s="708"/>
      <c r="BS85" s="708"/>
      <c r="BT85" s="708"/>
      <c r="BU85" s="708"/>
      <c r="BV85" s="708"/>
      <c r="BW85" s="708"/>
      <c r="BX85" s="708"/>
      <c r="BY85" s="708"/>
      <c r="BZ85" s="708"/>
      <c r="CA85" s="708"/>
      <c r="CB85" s="708"/>
      <c r="CC85" s="708"/>
      <c r="CD85" s="708"/>
      <c r="CE85" s="708"/>
      <c r="CF85" s="708"/>
      <c r="CG85" s="708"/>
      <c r="CH85" s="708"/>
      <c r="CI85" s="708"/>
      <c r="CJ85" s="708"/>
      <c r="CK85" s="708"/>
      <c r="CL85" s="708"/>
      <c r="CM85" s="708"/>
      <c r="CN85" s="708"/>
      <c r="CO85" s="708"/>
      <c r="CP85" s="708"/>
      <c r="CQ85" s="708"/>
      <c r="CR85" s="708"/>
      <c r="CS85" s="708"/>
      <c r="CT85" s="708"/>
      <c r="CU85" s="708"/>
      <c r="CV85" s="708"/>
      <c r="CW85" s="708"/>
      <c r="CX85" s="708"/>
      <c r="CY85" s="708"/>
      <c r="CZ85" s="708"/>
      <c r="DA85" s="708"/>
      <c r="DB85" s="708"/>
      <c r="DC85" s="708"/>
      <c r="DD85" s="708"/>
      <c r="DE85" s="708"/>
      <c r="DF85" s="708"/>
      <c r="DG85" s="708"/>
      <c r="DH85" s="708"/>
      <c r="DI85" s="708"/>
      <c r="DJ85" s="708"/>
      <c r="DK85" s="708"/>
      <c r="DL85" s="708"/>
      <c r="DM85" s="708"/>
      <c r="DN85" s="708"/>
      <c r="DO85" s="708"/>
      <c r="DP85" s="708"/>
      <c r="DQ85" s="708"/>
      <c r="DR85" s="708"/>
      <c r="DS85" s="708"/>
      <c r="DT85" s="708"/>
      <c r="DU85" s="708"/>
      <c r="DV85" s="708"/>
      <c r="DW85" s="708"/>
      <c r="DX85" s="708"/>
      <c r="DY85" s="708"/>
      <c r="DZ85" s="708"/>
      <c r="EA85" s="708"/>
      <c r="EB85" s="708"/>
      <c r="EC85" s="708"/>
      <c r="ED85" s="708"/>
      <c r="EE85" s="708"/>
      <c r="EF85" s="708"/>
      <c r="EG85" s="708"/>
      <c r="EH85" s="708"/>
      <c r="EI85" s="708"/>
      <c r="EJ85" s="708"/>
      <c r="EK85" s="708"/>
      <c r="EL85" s="708"/>
      <c r="EM85" s="708"/>
      <c r="EN85" s="708"/>
      <c r="EO85" s="708"/>
      <c r="EP85" s="708"/>
      <c r="EQ85" s="708"/>
      <c r="ER85" s="708"/>
      <c r="ES85" s="708"/>
      <c r="ET85" s="708"/>
      <c r="EU85" s="708"/>
      <c r="EV85" s="708"/>
      <c r="EW85" s="708"/>
      <c r="EX85" s="708"/>
      <c r="EY85" s="708"/>
      <c r="EZ85" s="708"/>
      <c r="FA85" s="708"/>
      <c r="FB85" s="708"/>
      <c r="FC85" s="708"/>
      <c r="FD85" s="708"/>
      <c r="FE85" s="708"/>
      <c r="FF85" s="708"/>
      <c r="FG85" s="708"/>
      <c r="FH85" s="708"/>
      <c r="FI85" s="708"/>
      <c r="FJ85" s="708"/>
      <c r="FK85" s="708"/>
      <c r="FL85" s="708"/>
      <c r="FM85" s="708"/>
      <c r="FN85" s="708"/>
      <c r="FO85" s="708"/>
      <c r="FP85" s="708"/>
      <c r="FQ85" s="708"/>
      <c r="FR85" s="708"/>
      <c r="FS85" s="708"/>
      <c r="FT85" s="708"/>
      <c r="FU85" s="708"/>
      <c r="FV85" s="708"/>
      <c r="FW85" s="708"/>
      <c r="FX85" s="708"/>
      <c r="FY85" s="708"/>
      <c r="FZ85" s="708"/>
      <c r="GA85" s="708"/>
      <c r="GB85" s="708"/>
      <c r="GC85" s="708"/>
      <c r="GD85" s="708"/>
      <c r="GE85" s="708"/>
      <c r="GF85" s="708"/>
      <c r="GG85" s="708"/>
      <c r="GH85" s="708"/>
      <c r="GI85" s="708"/>
      <c r="GJ85" s="708"/>
      <c r="GK85" s="708"/>
      <c r="GL85" s="708"/>
      <c r="GM85" s="708"/>
      <c r="GN85" s="708"/>
      <c r="GO85" s="708"/>
      <c r="GP85" s="708"/>
      <c r="GQ85" s="708"/>
      <c r="GR85" s="708"/>
      <c r="GS85" s="708"/>
      <c r="GT85" s="708"/>
      <c r="GU85" s="708"/>
      <c r="GV85" s="708"/>
      <c r="GW85" s="708"/>
      <c r="GX85" s="708"/>
      <c r="GY85" s="708"/>
      <c r="GZ85" s="708"/>
      <c r="HA85" s="708"/>
      <c r="HB85" s="708"/>
      <c r="HC85" s="708"/>
      <c r="HD85" s="708"/>
      <c r="HE85" s="708"/>
      <c r="HF85" s="708"/>
      <c r="HG85" s="708"/>
      <c r="HH85" s="708"/>
      <c r="HI85" s="708"/>
      <c r="HJ85" s="708"/>
      <c r="HK85" s="708"/>
      <c r="HL85" s="708"/>
      <c r="HM85" s="708"/>
      <c r="HN85" s="708"/>
      <c r="HO85" s="708"/>
      <c r="HP85" s="708"/>
      <c r="HQ85" s="708"/>
      <c r="HR85" s="708"/>
      <c r="HS85" s="708"/>
      <c r="HT85" s="708"/>
      <c r="HU85" s="708"/>
      <c r="HV85" s="708"/>
      <c r="HW85" s="708"/>
      <c r="HX85" s="708"/>
      <c r="HY85" s="708"/>
      <c r="HZ85" s="708"/>
      <c r="IA85" s="708"/>
      <c r="IB85" s="708"/>
      <c r="IC85" s="708"/>
      <c r="ID85" s="708"/>
      <c r="IE85" s="708"/>
      <c r="IF85" s="708"/>
      <c r="IG85" s="708"/>
      <c r="IH85" s="708"/>
      <c r="II85" s="708"/>
      <c r="IJ85" s="708"/>
      <c r="IK85" s="708"/>
      <c r="IL85" s="708"/>
      <c r="IM85" s="708"/>
      <c r="IN85" s="708"/>
      <c r="IO85" s="708"/>
      <c r="IP85" s="708"/>
      <c r="IQ85" s="708"/>
      <c r="IR85" s="708"/>
      <c r="IS85" s="708"/>
      <c r="IT85" s="708"/>
      <c r="IU85" s="708"/>
      <c r="IV85" s="708"/>
      <c r="IW85" s="708"/>
      <c r="IX85" s="708"/>
      <c r="IY85" s="708"/>
      <c r="IZ85" s="708"/>
      <c r="JA85" s="708"/>
      <c r="JB85" s="708"/>
      <c r="JC85" s="708"/>
      <c r="JD85" s="708"/>
      <c r="JE85" s="708"/>
      <c r="JF85" s="708"/>
      <c r="JG85" s="708"/>
      <c r="JH85" s="708"/>
      <c r="JI85" s="708"/>
      <c r="JJ85" s="708"/>
      <c r="JK85" s="708"/>
      <c r="JL85" s="708"/>
      <c r="JM85" s="708"/>
      <c r="JN85" s="708"/>
      <c r="JO85" s="708"/>
      <c r="JP85" s="708"/>
      <c r="JQ85" s="708"/>
      <c r="JR85" s="708"/>
      <c r="JS85" s="708"/>
      <c r="JT85" s="708"/>
      <c r="JU85" s="708"/>
      <c r="JV85" s="708"/>
      <c r="JW85" s="708"/>
      <c r="JX85" s="708"/>
      <c r="JY85" s="708"/>
      <c r="JZ85" s="708"/>
      <c r="KA85" s="708"/>
      <c r="KB85" s="708"/>
      <c r="KC85" s="708"/>
      <c r="KD85" s="708"/>
      <c r="KE85" s="708"/>
      <c r="KF85" s="708"/>
      <c r="KG85" s="708"/>
      <c r="KH85" s="708"/>
      <c r="KI85" s="708"/>
      <c r="KJ85" s="708"/>
      <c r="KK85" s="708"/>
      <c r="KL85" s="708"/>
      <c r="KM85" s="708"/>
      <c r="KN85" s="708"/>
      <c r="KO85" s="708"/>
      <c r="KP85" s="708"/>
      <c r="KQ85" s="708"/>
      <c r="KR85" s="708"/>
      <c r="KS85" s="708"/>
      <c r="KT85" s="708"/>
      <c r="KU85" s="708"/>
      <c r="KV85" s="708"/>
      <c r="KW85" s="708"/>
      <c r="KX85" s="708"/>
      <c r="KY85" s="708"/>
      <c r="KZ85" s="708"/>
      <c r="LA85" s="708"/>
      <c r="LB85" s="708"/>
      <c r="LC85" s="708"/>
      <c r="LD85" s="708"/>
      <c r="LE85" s="708"/>
      <c r="LF85" s="708"/>
      <c r="LG85" s="708"/>
      <c r="LH85" s="708"/>
      <c r="LI85" s="708"/>
      <c r="LJ85" s="708"/>
      <c r="LK85" s="708"/>
      <c r="LL85" s="708"/>
      <c r="LM85" s="708"/>
      <c r="LN85" s="708"/>
      <c r="LO85" s="708"/>
      <c r="LP85" s="708"/>
      <c r="LQ85" s="708"/>
      <c r="LR85" s="708"/>
      <c r="LS85" s="708"/>
      <c r="LT85" s="708"/>
      <c r="LU85" s="708"/>
      <c r="LV85" s="708"/>
      <c r="LW85" s="708"/>
      <c r="LX85" s="708"/>
      <c r="LY85" s="708"/>
      <c r="LZ85" s="708"/>
      <c r="MA85" s="708"/>
      <c r="MB85" s="708"/>
      <c r="MC85" s="708"/>
      <c r="MD85" s="708"/>
      <c r="ME85" s="708"/>
      <c r="MF85" s="708"/>
      <c r="MG85" s="708"/>
      <c r="MH85" s="708"/>
      <c r="MI85" s="708"/>
      <c r="MJ85" s="708"/>
      <c r="MK85" s="708"/>
      <c r="ML85" s="708"/>
      <c r="MM85" s="708"/>
      <c r="MN85" s="708"/>
      <c r="MO85" s="708"/>
      <c r="MP85" s="708"/>
      <c r="MQ85" s="708"/>
      <c r="MR85" s="708"/>
      <c r="MS85" s="708"/>
      <c r="MT85" s="708"/>
      <c r="MU85" s="708"/>
      <c r="MV85" s="708"/>
      <c r="MW85" s="708"/>
      <c r="MX85" s="708"/>
      <c r="MY85" s="708"/>
      <c r="MZ85" s="708"/>
      <c r="NA85" s="708"/>
      <c r="NB85" s="708"/>
      <c r="NC85" s="708"/>
      <c r="ND85" s="708"/>
      <c r="NE85" s="708"/>
      <c r="NF85" s="708"/>
      <c r="NG85" s="708"/>
      <c r="NH85" s="708"/>
      <c r="NI85" s="708"/>
      <c r="NJ85" s="708"/>
      <c r="NK85" s="708"/>
      <c r="NL85" s="708"/>
      <c r="NM85" s="708"/>
      <c r="NN85" s="708"/>
      <c r="NO85" s="708"/>
      <c r="NP85" s="708"/>
      <c r="NQ85" s="708"/>
      <c r="NR85" s="708"/>
      <c r="NS85" s="708"/>
      <c r="NT85" s="708"/>
      <c r="NU85" s="708"/>
      <c r="NV85" s="708"/>
      <c r="NW85" s="708"/>
      <c r="NX85" s="708"/>
      <c r="NY85" s="708"/>
      <c r="NZ85" s="708"/>
      <c r="OA85" s="708"/>
      <c r="OB85" s="708"/>
      <c r="OC85" s="708"/>
      <c r="OD85" s="708"/>
      <c r="OE85" s="708"/>
      <c r="OF85" s="708"/>
      <c r="OG85" s="708"/>
      <c r="OH85" s="708"/>
      <c r="OI85" s="708"/>
      <c r="OJ85" s="708"/>
      <c r="OK85" s="708"/>
      <c r="OL85" s="708"/>
      <c r="OM85" s="708"/>
      <c r="ON85" s="708"/>
      <c r="OO85" s="708"/>
      <c r="OP85" s="708"/>
      <c r="OQ85" s="708"/>
      <c r="OR85" s="708"/>
      <c r="OS85" s="708"/>
      <c r="OT85" s="708"/>
      <c r="OU85" s="708"/>
      <c r="OV85" s="708"/>
      <c r="OW85" s="708"/>
      <c r="OX85" s="708"/>
      <c r="OY85" s="708"/>
      <c r="OZ85" s="708"/>
      <c r="PA85" s="708"/>
      <c r="PB85" s="708"/>
      <c r="PC85" s="708"/>
      <c r="PD85" s="708"/>
      <c r="PE85" s="708"/>
      <c r="PF85" s="708"/>
      <c r="PG85" s="708"/>
      <c r="PH85" s="708"/>
      <c r="PI85" s="708"/>
      <c r="PJ85" s="708"/>
      <c r="PK85" s="708"/>
      <c r="PL85" s="708"/>
      <c r="PM85" s="708"/>
      <c r="PN85" s="708"/>
      <c r="PO85" s="708"/>
      <c r="PP85" s="708"/>
      <c r="PQ85" s="708"/>
      <c r="PR85" s="708"/>
      <c r="PS85" s="708"/>
      <c r="PT85" s="708"/>
      <c r="PU85" s="708"/>
      <c r="PV85" s="708"/>
      <c r="PW85" s="708"/>
      <c r="PX85" s="708"/>
      <c r="PY85" s="708"/>
      <c r="PZ85" s="708"/>
      <c r="QA85" s="708"/>
      <c r="QB85" s="708"/>
      <c r="QC85" s="708"/>
      <c r="QD85" s="708"/>
      <c r="QE85" s="708"/>
      <c r="QF85" s="708"/>
      <c r="QG85" s="708"/>
      <c r="QH85" s="708"/>
      <c r="QI85" s="708"/>
      <c r="QJ85" s="708"/>
      <c r="QK85" s="708"/>
      <c r="QL85" s="708"/>
      <c r="QM85" s="708"/>
      <c r="QN85" s="708"/>
      <c r="QO85" s="708"/>
      <c r="QP85" s="708"/>
      <c r="QQ85" s="708"/>
      <c r="QR85" s="708"/>
      <c r="QS85" s="708"/>
      <c r="QT85" s="708"/>
      <c r="QU85" s="708"/>
      <c r="QV85" s="708"/>
      <c r="QW85" s="708"/>
      <c r="QX85" s="708"/>
      <c r="QY85" s="708"/>
      <c r="QZ85" s="708"/>
      <c r="RA85" s="708"/>
      <c r="RB85" s="708"/>
      <c r="RC85" s="708"/>
      <c r="RD85" s="708"/>
      <c r="RE85" s="708"/>
      <c r="RF85" s="708"/>
      <c r="RG85" s="708"/>
      <c r="RH85" s="708"/>
      <c r="RI85" s="708"/>
      <c r="RJ85" s="708"/>
      <c r="RK85" s="708"/>
      <c r="RL85" s="708"/>
      <c r="RM85" s="708"/>
      <c r="RN85" s="708"/>
      <c r="RO85" s="708"/>
      <c r="RP85" s="708"/>
      <c r="RQ85" s="708"/>
      <c r="RR85" s="708"/>
      <c r="RS85" s="708"/>
      <c r="RT85" s="708"/>
      <c r="RU85" s="708"/>
      <c r="RV85" s="708"/>
      <c r="RW85" s="708"/>
      <c r="RX85" s="708"/>
      <c r="RY85" s="708"/>
      <c r="RZ85" s="708"/>
      <c r="SA85" s="708"/>
      <c r="SB85" s="708"/>
      <c r="SC85" s="708"/>
      <c r="SD85" s="708"/>
      <c r="SE85" s="708"/>
      <c r="SF85" s="708"/>
      <c r="SG85" s="708"/>
      <c r="SH85" s="708"/>
      <c r="SI85" s="708"/>
      <c r="SJ85" s="708"/>
      <c r="SK85" s="708"/>
      <c r="SL85" s="708"/>
      <c r="SM85" s="708"/>
      <c r="SN85" s="708"/>
      <c r="SO85" s="708"/>
      <c r="SP85" s="708"/>
      <c r="SQ85" s="708"/>
      <c r="SR85" s="708"/>
      <c r="SS85" s="708"/>
      <c r="ST85" s="708"/>
      <c r="SU85" s="708"/>
      <c r="SV85" s="708"/>
      <c r="SW85" s="708"/>
      <c r="SX85" s="708"/>
      <c r="SY85" s="708"/>
      <c r="SZ85" s="708"/>
      <c r="TA85" s="708"/>
      <c r="TB85" s="708"/>
      <c r="TC85" s="708"/>
      <c r="TD85" s="708"/>
      <c r="TE85" s="708"/>
      <c r="TF85" s="708"/>
      <c r="TG85" s="708"/>
      <c r="TH85" s="708"/>
      <c r="TI85" s="708"/>
      <c r="TJ85" s="708"/>
      <c r="TK85" s="708"/>
      <c r="TL85" s="708"/>
      <c r="TM85" s="708"/>
      <c r="TN85" s="708"/>
      <c r="TO85" s="708"/>
      <c r="TP85" s="708"/>
      <c r="TQ85" s="708"/>
      <c r="TR85" s="708"/>
      <c r="TS85" s="708"/>
      <c r="TT85" s="708"/>
      <c r="TU85" s="708"/>
      <c r="TV85" s="708"/>
      <c r="TW85" s="708"/>
      <c r="TX85" s="708"/>
      <c r="TY85" s="708"/>
      <c r="TZ85" s="708"/>
      <c r="UA85" s="708"/>
      <c r="UB85" s="708"/>
      <c r="UC85" s="708"/>
      <c r="UD85" s="708"/>
      <c r="UE85" s="708"/>
      <c r="UF85" s="708"/>
      <c r="UG85" s="708"/>
      <c r="UH85" s="708"/>
      <c r="UI85" s="708"/>
      <c r="UJ85" s="708"/>
      <c r="UK85" s="708"/>
      <c r="UL85" s="708"/>
      <c r="UM85" s="708"/>
      <c r="UN85" s="708"/>
      <c r="UO85" s="708"/>
      <c r="UP85" s="708"/>
      <c r="UQ85" s="708"/>
      <c r="UR85" s="708"/>
      <c r="US85" s="708"/>
      <c r="UT85" s="708"/>
      <c r="UU85" s="708"/>
      <c r="UV85" s="708"/>
      <c r="UW85" s="708"/>
      <c r="UX85" s="708"/>
      <c r="UY85" s="708"/>
      <c r="UZ85" s="708"/>
      <c r="VA85" s="708"/>
      <c r="VB85" s="708"/>
      <c r="VC85" s="708"/>
      <c r="VD85" s="708"/>
      <c r="VE85" s="708"/>
      <c r="VF85" s="708"/>
      <c r="VG85" s="708"/>
      <c r="VH85" s="708"/>
      <c r="VI85" s="708"/>
      <c r="VJ85" s="708"/>
      <c r="VK85" s="708"/>
      <c r="VL85" s="708"/>
      <c r="VM85" s="708"/>
      <c r="VN85" s="708"/>
      <c r="VO85" s="708"/>
      <c r="VP85" s="708"/>
      <c r="VQ85" s="708"/>
      <c r="VR85" s="708"/>
      <c r="VS85" s="708"/>
      <c r="VT85" s="708"/>
      <c r="VU85" s="708"/>
      <c r="VV85" s="708"/>
      <c r="VW85" s="708"/>
      <c r="VX85" s="708"/>
      <c r="VY85" s="708"/>
      <c r="VZ85" s="708"/>
      <c r="WA85" s="708"/>
      <c r="WB85" s="708"/>
      <c r="WC85" s="708"/>
      <c r="WD85" s="708"/>
      <c r="WE85" s="708"/>
      <c r="WF85" s="708"/>
      <c r="WG85" s="708"/>
      <c r="WH85" s="708"/>
      <c r="WI85" s="708"/>
      <c r="WJ85" s="708"/>
      <c r="WK85" s="708"/>
      <c r="WL85" s="708"/>
      <c r="WM85" s="708"/>
      <c r="WN85" s="708"/>
      <c r="WO85" s="708"/>
      <c r="WP85" s="708"/>
      <c r="WQ85" s="708"/>
      <c r="WR85" s="708"/>
      <c r="WS85" s="708"/>
      <c r="WT85" s="708"/>
      <c r="WU85" s="708"/>
      <c r="WV85" s="708"/>
      <c r="WW85" s="708"/>
      <c r="WX85" s="708"/>
      <c r="WY85" s="708"/>
      <c r="WZ85" s="708"/>
      <c r="XA85" s="708"/>
      <c r="XB85" s="708"/>
      <c r="XC85" s="708"/>
      <c r="XD85" s="708"/>
      <c r="XE85" s="708"/>
      <c r="XF85" s="708"/>
      <c r="XG85" s="708"/>
      <c r="XH85" s="708"/>
      <c r="XI85" s="708"/>
      <c r="XJ85" s="708"/>
      <c r="XK85" s="708"/>
      <c r="XL85" s="708"/>
      <c r="XM85" s="708"/>
      <c r="XN85" s="708"/>
      <c r="XO85" s="708"/>
      <c r="XP85" s="708"/>
      <c r="XQ85" s="708"/>
      <c r="XR85" s="708"/>
      <c r="XS85" s="708"/>
      <c r="XT85" s="708"/>
      <c r="XU85" s="708"/>
      <c r="XV85" s="708"/>
      <c r="XW85" s="708"/>
      <c r="XX85" s="708"/>
      <c r="XY85" s="708"/>
      <c r="XZ85" s="708"/>
      <c r="YA85" s="708"/>
      <c r="YB85" s="708"/>
      <c r="YC85" s="708"/>
      <c r="YD85" s="708"/>
      <c r="YE85" s="708"/>
      <c r="YF85" s="708"/>
      <c r="YG85" s="708"/>
      <c r="YH85" s="708"/>
      <c r="YI85" s="708"/>
      <c r="YJ85" s="708"/>
      <c r="YK85" s="708"/>
      <c r="YL85" s="708"/>
      <c r="YM85" s="708"/>
      <c r="YN85" s="708"/>
      <c r="YO85" s="708"/>
      <c r="YP85" s="708"/>
      <c r="YQ85" s="708"/>
      <c r="YR85" s="708"/>
      <c r="YS85" s="708"/>
      <c r="YT85" s="708"/>
      <c r="YU85" s="708"/>
      <c r="YV85" s="708"/>
      <c r="YW85" s="708"/>
      <c r="YX85" s="708"/>
      <c r="YY85" s="708"/>
      <c r="YZ85" s="708"/>
      <c r="ZA85" s="708"/>
      <c r="ZB85" s="708"/>
      <c r="ZC85" s="708"/>
      <c r="ZD85" s="708"/>
      <c r="ZE85" s="708"/>
      <c r="ZF85" s="708"/>
      <c r="ZG85" s="708"/>
      <c r="ZH85" s="708"/>
      <c r="ZI85" s="708"/>
      <c r="ZJ85" s="708"/>
      <c r="ZK85" s="708"/>
      <c r="ZL85" s="708"/>
      <c r="ZM85" s="708"/>
      <c r="ZN85" s="708"/>
      <c r="ZO85" s="708"/>
      <c r="ZP85" s="708"/>
      <c r="ZQ85" s="708"/>
      <c r="ZR85" s="708"/>
      <c r="ZS85" s="708"/>
      <c r="ZT85" s="708"/>
      <c r="ZU85" s="708"/>
      <c r="ZV85" s="708"/>
      <c r="ZW85" s="708"/>
      <c r="ZX85" s="708"/>
      <c r="ZY85" s="708"/>
      <c r="ZZ85" s="708"/>
      <c r="AAA85" s="708"/>
      <c r="AAB85" s="708"/>
      <c r="AAC85" s="708"/>
      <c r="AAD85" s="708"/>
      <c r="AAE85" s="708"/>
      <c r="AAF85" s="708"/>
      <c r="AAG85" s="708"/>
      <c r="AAH85" s="708"/>
      <c r="AAI85" s="708"/>
      <c r="AAJ85" s="708"/>
      <c r="AAK85" s="708"/>
      <c r="AAL85" s="708"/>
      <c r="AAM85" s="708"/>
      <c r="AAN85" s="708"/>
      <c r="AAO85" s="708"/>
      <c r="AAP85" s="708"/>
      <c r="AAQ85" s="708"/>
      <c r="AAR85" s="708"/>
      <c r="AAS85" s="708"/>
      <c r="AAT85" s="708"/>
      <c r="AAU85" s="708"/>
      <c r="AAV85" s="708"/>
      <c r="AAW85" s="708"/>
      <c r="AAX85" s="708"/>
      <c r="AAY85" s="708"/>
      <c r="AAZ85" s="708"/>
      <c r="ABA85" s="708"/>
      <c r="ABB85" s="708"/>
      <c r="ABC85" s="708"/>
      <c r="ABD85" s="708"/>
      <c r="ABE85" s="708"/>
      <c r="ABF85" s="708"/>
      <c r="ABG85" s="708"/>
      <c r="ABH85" s="708"/>
      <c r="ABI85" s="708"/>
      <c r="ABJ85" s="708"/>
      <c r="ABK85" s="708"/>
      <c r="ABL85" s="708"/>
      <c r="ABM85" s="708"/>
      <c r="ABN85" s="708"/>
      <c r="ABO85" s="708"/>
      <c r="ABP85" s="708"/>
      <c r="ABQ85" s="708"/>
      <c r="ABR85" s="708"/>
      <c r="ABS85" s="708"/>
      <c r="ABT85" s="708"/>
      <c r="ABU85" s="708"/>
      <c r="ABV85" s="708"/>
      <c r="ABW85" s="708"/>
      <c r="ABX85" s="708"/>
      <c r="ABY85" s="708"/>
      <c r="ABZ85" s="708"/>
      <c r="ACA85" s="708"/>
      <c r="ACB85" s="708"/>
      <c r="ACC85" s="708"/>
      <c r="ACD85" s="708"/>
      <c r="ACE85" s="708"/>
      <c r="ACF85" s="708"/>
      <c r="ACG85" s="708"/>
      <c r="ACH85" s="708"/>
      <c r="ACI85" s="708"/>
      <c r="ACJ85" s="708"/>
      <c r="ACK85" s="708"/>
      <c r="ACL85" s="708"/>
      <c r="ACM85" s="708"/>
      <c r="ACN85" s="708"/>
      <c r="ACO85" s="708"/>
      <c r="ACP85" s="708"/>
      <c r="ACQ85" s="708"/>
      <c r="ACR85" s="708"/>
      <c r="ACS85" s="708"/>
      <c r="ACT85" s="708"/>
      <c r="ACU85" s="708"/>
      <c r="ACV85" s="708"/>
      <c r="ACW85" s="708"/>
      <c r="ACX85" s="708"/>
      <c r="ACY85" s="708"/>
      <c r="ACZ85" s="708"/>
      <c r="ADA85" s="708"/>
      <c r="ADB85" s="708"/>
      <c r="ADC85" s="708"/>
      <c r="ADD85" s="708"/>
      <c r="ADE85" s="708"/>
      <c r="ADF85" s="708"/>
      <c r="ADG85" s="708"/>
      <c r="ADH85" s="708"/>
      <c r="ADI85" s="708"/>
      <c r="ADJ85" s="708"/>
      <c r="ADK85" s="708"/>
      <c r="ADL85" s="708"/>
      <c r="ADM85" s="708"/>
      <c r="ADN85" s="708"/>
      <c r="ADO85" s="708"/>
      <c r="ADP85" s="708"/>
      <c r="ADQ85" s="708"/>
      <c r="ADR85" s="708"/>
      <c r="ADS85" s="708"/>
      <c r="ADT85" s="708"/>
      <c r="ADU85" s="708"/>
      <c r="ADV85" s="708"/>
      <c r="ADW85" s="708"/>
      <c r="ADX85" s="708"/>
      <c r="ADY85" s="708"/>
      <c r="ADZ85" s="708"/>
      <c r="AEA85" s="708"/>
      <c r="AEB85" s="708"/>
      <c r="AEC85" s="708"/>
      <c r="AED85" s="708"/>
      <c r="AEE85" s="708"/>
      <c r="AEF85" s="708"/>
      <c r="AEG85" s="708"/>
      <c r="AEH85" s="708"/>
      <c r="AEI85" s="708"/>
      <c r="AEJ85" s="708"/>
      <c r="AEK85" s="708"/>
      <c r="AEL85" s="708"/>
      <c r="AEM85" s="708"/>
      <c r="AEN85" s="708"/>
      <c r="AEO85" s="708"/>
      <c r="AEP85" s="708"/>
      <c r="AEQ85" s="708"/>
      <c r="AER85" s="708"/>
      <c r="AES85" s="708"/>
      <c r="AET85" s="708"/>
      <c r="AEU85" s="708"/>
      <c r="AEV85" s="708"/>
      <c r="AEW85" s="708"/>
      <c r="AEX85" s="708"/>
      <c r="AEY85" s="708"/>
      <c r="AEZ85" s="708"/>
      <c r="AFA85" s="708"/>
      <c r="AFB85" s="708"/>
      <c r="AFC85" s="708"/>
      <c r="AFD85" s="708"/>
      <c r="AFE85" s="708"/>
      <c r="AFF85" s="708"/>
      <c r="AFG85" s="708"/>
      <c r="AFH85" s="708"/>
      <c r="AFI85" s="708"/>
      <c r="AFJ85" s="708"/>
      <c r="AFK85" s="708"/>
      <c r="AFL85" s="708"/>
      <c r="AFM85" s="708"/>
      <c r="AFN85" s="708"/>
      <c r="AFO85" s="708"/>
      <c r="AFP85" s="708"/>
      <c r="AFQ85" s="708"/>
      <c r="AFR85" s="708"/>
      <c r="AFS85" s="708"/>
      <c r="AFT85" s="708"/>
      <c r="AFU85" s="708"/>
      <c r="AFV85" s="708"/>
      <c r="AFW85" s="708"/>
      <c r="AFX85" s="708"/>
      <c r="AFY85" s="708"/>
      <c r="AFZ85" s="708"/>
      <c r="AGA85" s="708"/>
      <c r="AGB85" s="708"/>
      <c r="AGC85" s="708"/>
      <c r="AGD85" s="708"/>
      <c r="AGE85" s="708"/>
      <c r="AGF85" s="708"/>
      <c r="AGG85" s="708"/>
      <c r="AGH85" s="708"/>
      <c r="AGI85" s="708"/>
      <c r="AGJ85" s="708"/>
      <c r="AGK85" s="708"/>
      <c r="AGL85" s="708"/>
      <c r="AGM85" s="708"/>
      <c r="AGN85" s="708"/>
      <c r="AGO85" s="708"/>
      <c r="AGP85" s="708"/>
      <c r="AGQ85" s="708"/>
      <c r="AGR85" s="708"/>
      <c r="AGS85" s="708"/>
      <c r="AGT85" s="708"/>
      <c r="AGU85" s="708"/>
      <c r="AGV85" s="708"/>
      <c r="AGW85" s="708"/>
      <c r="AGX85" s="708"/>
      <c r="AGY85" s="708"/>
      <c r="AGZ85" s="708"/>
      <c r="AHA85" s="708"/>
      <c r="AHB85" s="708"/>
      <c r="AHC85" s="708"/>
      <c r="AHD85" s="708"/>
      <c r="AHE85" s="708"/>
      <c r="AHF85" s="708"/>
      <c r="AHG85" s="708"/>
      <c r="AHH85" s="708"/>
      <c r="AHI85" s="708"/>
      <c r="AHJ85" s="708"/>
      <c r="AHK85" s="708"/>
      <c r="AHL85" s="708"/>
      <c r="AHM85" s="708"/>
      <c r="AHN85" s="708"/>
      <c r="AHO85" s="708"/>
      <c r="AHP85" s="708"/>
      <c r="AHQ85" s="708"/>
      <c r="AHR85" s="708"/>
      <c r="AHS85" s="708"/>
      <c r="AHT85" s="708"/>
      <c r="AHU85" s="708"/>
      <c r="AHV85" s="708"/>
      <c r="AHW85" s="708"/>
      <c r="AHX85" s="708"/>
      <c r="AHY85" s="708"/>
      <c r="AHZ85" s="708"/>
      <c r="AIA85" s="708"/>
      <c r="AIB85" s="708"/>
      <c r="AIC85" s="708"/>
      <c r="AID85" s="708"/>
      <c r="AIE85" s="708"/>
      <c r="AIF85" s="708"/>
      <c r="AIG85" s="708"/>
      <c r="AIH85" s="708"/>
      <c r="AII85" s="708"/>
      <c r="AIJ85" s="708"/>
      <c r="AIK85" s="708"/>
      <c r="AIL85" s="708"/>
      <c r="AIM85" s="708"/>
      <c r="AIN85" s="708"/>
      <c r="AIO85" s="708"/>
      <c r="AIP85" s="708"/>
      <c r="AIQ85" s="708"/>
      <c r="AIR85" s="708"/>
      <c r="AIS85" s="708"/>
      <c r="AIT85" s="708"/>
      <c r="AIU85" s="708"/>
      <c r="AIV85" s="708"/>
      <c r="AIW85" s="708"/>
      <c r="AIX85" s="708"/>
      <c r="AIY85" s="708"/>
      <c r="AIZ85" s="708"/>
      <c r="AJA85" s="708"/>
      <c r="AJB85" s="708"/>
      <c r="AJC85" s="708"/>
      <c r="AJD85" s="708"/>
      <c r="AJE85" s="708"/>
      <c r="AJF85" s="708"/>
      <c r="AJG85" s="708"/>
      <c r="AJH85" s="708"/>
      <c r="AJI85" s="708"/>
      <c r="AJJ85" s="708"/>
      <c r="AJK85" s="708"/>
      <c r="AJL85" s="708"/>
      <c r="AJM85" s="708"/>
      <c r="AJN85" s="708"/>
      <c r="AJO85" s="708"/>
      <c r="AJP85" s="708"/>
      <c r="AJQ85" s="708"/>
      <c r="AJR85" s="708"/>
      <c r="AJS85" s="708"/>
      <c r="AJT85" s="708"/>
      <c r="AJU85" s="708"/>
      <c r="AJV85" s="708"/>
      <c r="AJW85" s="708"/>
      <c r="AJX85" s="708"/>
      <c r="AJY85" s="708"/>
      <c r="AJZ85" s="708"/>
      <c r="AKA85" s="708"/>
      <c r="AKB85" s="708"/>
      <c r="AKC85" s="708"/>
      <c r="AKD85" s="708"/>
      <c r="AKE85" s="708"/>
      <c r="AKF85" s="708"/>
      <c r="AKG85" s="708"/>
      <c r="AKH85" s="708"/>
      <c r="AKI85" s="708"/>
      <c r="AKJ85" s="708"/>
      <c r="AKK85" s="708"/>
      <c r="AKL85" s="708"/>
      <c r="AKM85" s="708"/>
      <c r="AKN85" s="708"/>
      <c r="AKO85" s="708"/>
      <c r="AKP85" s="708"/>
      <c r="AKQ85" s="708"/>
      <c r="AKR85" s="708"/>
      <c r="AKS85" s="708"/>
      <c r="AKT85" s="708"/>
      <c r="AKU85" s="708"/>
      <c r="AKV85" s="708"/>
      <c r="AKW85" s="708"/>
      <c r="AKX85" s="708"/>
      <c r="AKY85" s="708"/>
      <c r="AKZ85" s="708"/>
      <c r="ALA85" s="708"/>
      <c r="ALB85" s="708"/>
      <c r="ALC85" s="708"/>
      <c r="ALD85" s="708"/>
      <c r="ALE85" s="708"/>
      <c r="ALF85" s="708"/>
      <c r="ALG85" s="708"/>
      <c r="ALH85" s="708"/>
      <c r="ALI85" s="708"/>
      <c r="ALJ85" s="708"/>
      <c r="ALK85" s="708"/>
      <c r="ALL85" s="708"/>
      <c r="ALM85" s="708"/>
      <c r="ALN85" s="708"/>
      <c r="ALO85" s="708"/>
      <c r="ALP85" s="708"/>
      <c r="ALQ85" s="708"/>
      <c r="ALR85" s="708"/>
      <c r="ALS85" s="708"/>
      <c r="ALT85" s="708"/>
      <c r="ALU85" s="708"/>
      <c r="ALV85" s="708"/>
      <c r="ALW85" s="708"/>
      <c r="ALX85" s="708"/>
      <c r="ALY85" s="708"/>
      <c r="ALZ85" s="708"/>
      <c r="AMA85" s="708"/>
      <c r="AMB85" s="708"/>
      <c r="AMC85" s="708"/>
      <c r="AMD85" s="708"/>
    </row>
    <row r="86" spans="1:1018" s="224" customFormat="1" ht="13.5" customHeight="1">
      <c r="A86" s="225">
        <f t="shared" si="2"/>
        <v>78</v>
      </c>
      <c r="B86" s="217"/>
      <c r="C86" s="241" t="s">
        <v>1731</v>
      </c>
      <c r="D86" s="217"/>
      <c r="E86" s="217"/>
      <c r="F86" s="217"/>
      <c r="G86" s="217"/>
      <c r="H86" s="698" t="s">
        <v>1732</v>
      </c>
      <c r="I86" s="699" t="s">
        <v>1242</v>
      </c>
      <c r="J86" s="699" t="s">
        <v>1244</v>
      </c>
      <c r="K86" s="698" t="s">
        <v>1245</v>
      </c>
      <c r="L86" s="710" t="s">
        <v>1246</v>
      </c>
      <c r="M86" s="710"/>
      <c r="N86" s="698"/>
      <c r="O86" s="700"/>
      <c r="P86" s="698" t="s">
        <v>820</v>
      </c>
      <c r="Q86" s="700"/>
      <c r="R86" s="698" t="s">
        <v>878</v>
      </c>
      <c r="S86" s="701"/>
      <c r="T86" s="261" t="s">
        <v>931</v>
      </c>
      <c r="U86" s="702" t="s">
        <v>863</v>
      </c>
      <c r="V86" s="702" t="s">
        <v>863</v>
      </c>
      <c r="W86" s="371"/>
      <c r="X86" s="232"/>
      <c r="Y86" s="703"/>
      <c r="Z86" s="698" t="s">
        <v>1164</v>
      </c>
      <c r="AA86" s="704"/>
      <c r="AB86" s="698"/>
      <c r="AC86" s="701">
        <v>1</v>
      </c>
      <c r="AD86" s="701">
        <v>1</v>
      </c>
    </row>
    <row r="87" spans="1:1018" s="244" customFormat="1" ht="13.5" hidden="1" customHeight="1">
      <c r="A87" s="225">
        <f t="shared" si="2"/>
        <v>79</v>
      </c>
      <c r="B87" s="217"/>
      <c r="C87" s="241" t="s">
        <v>1247</v>
      </c>
      <c r="D87" s="217"/>
      <c r="E87" s="221"/>
      <c r="F87" s="222"/>
      <c r="G87" s="222"/>
      <c r="H87" s="698" t="s">
        <v>1248</v>
      </c>
      <c r="I87" s="699" t="s">
        <v>1249</v>
      </c>
      <c r="J87" s="699" t="s">
        <v>1250</v>
      </c>
      <c r="K87" s="698"/>
      <c r="L87" s="698"/>
      <c r="M87" s="698"/>
      <c r="N87" s="698"/>
      <c r="O87" s="700">
        <v>1</v>
      </c>
      <c r="P87" s="698" t="s">
        <v>820</v>
      </c>
      <c r="Q87" s="700"/>
      <c r="R87" s="698" t="s">
        <v>862</v>
      </c>
      <c r="S87" s="701" t="s">
        <v>863</v>
      </c>
      <c r="T87" s="261" t="s">
        <v>1733</v>
      </c>
      <c r="U87" s="702" t="s">
        <v>863</v>
      </c>
      <c r="V87" s="702"/>
      <c r="W87" s="702"/>
      <c r="X87" s="232"/>
      <c r="Y87" s="703"/>
      <c r="Z87" s="698" t="s">
        <v>993</v>
      </c>
      <c r="AA87" s="704"/>
      <c r="AB87" s="698"/>
      <c r="AC87" s="701">
        <v>1</v>
      </c>
      <c r="AD87" s="701">
        <v>1</v>
      </c>
    </row>
    <row r="88" spans="1:1018" s="224" customFormat="1" ht="13.5" customHeight="1">
      <c r="A88" s="225">
        <f t="shared" si="2"/>
        <v>80</v>
      </c>
      <c r="B88" s="217"/>
      <c r="C88" s="217" t="s">
        <v>1252</v>
      </c>
      <c r="D88" s="217"/>
      <c r="E88" s="767"/>
      <c r="F88" s="767"/>
      <c r="G88" s="767"/>
      <c r="H88" s="763" t="s">
        <v>2986</v>
      </c>
      <c r="I88" s="699"/>
      <c r="J88" s="699" t="s">
        <v>1734</v>
      </c>
      <c r="K88" s="698" t="s">
        <v>1255</v>
      </c>
      <c r="L88" s="698" t="s">
        <v>1256</v>
      </c>
      <c r="M88" s="698"/>
      <c r="N88" s="698"/>
      <c r="O88" s="700">
        <v>1</v>
      </c>
      <c r="P88" s="698" t="s">
        <v>823</v>
      </c>
      <c r="Q88" s="700" t="s">
        <v>863</v>
      </c>
      <c r="R88" s="243" t="s">
        <v>1734</v>
      </c>
      <c r="S88" s="701"/>
      <c r="T88" s="698"/>
      <c r="U88" s="702" t="s">
        <v>863</v>
      </c>
      <c r="V88" s="702" t="s">
        <v>863</v>
      </c>
      <c r="W88" s="702" t="s">
        <v>863</v>
      </c>
      <c r="X88" s="232"/>
      <c r="Y88" s="703"/>
      <c r="Z88" s="698"/>
      <c r="AA88" s="704"/>
      <c r="AB88" s="698"/>
      <c r="AC88" s="701">
        <v>1</v>
      </c>
      <c r="AD88" s="701">
        <v>1</v>
      </c>
    </row>
    <row r="89" spans="1:1018" s="224" customFormat="1" ht="13.5" customHeight="1">
      <c r="A89" s="225">
        <f t="shared" si="2"/>
        <v>81</v>
      </c>
      <c r="B89" s="217"/>
      <c r="C89" s="217"/>
      <c r="D89" s="697" t="s">
        <v>1735</v>
      </c>
      <c r="E89" s="241"/>
      <c r="F89" s="241"/>
      <c r="G89" s="241"/>
      <c r="H89" s="698" t="s">
        <v>1736</v>
      </c>
      <c r="I89" s="699"/>
      <c r="J89" s="699" t="s">
        <v>930</v>
      </c>
      <c r="K89" s="698"/>
      <c r="L89" s="698"/>
      <c r="M89" s="698"/>
      <c r="N89" s="698"/>
      <c r="O89" s="700"/>
      <c r="P89" s="698" t="s">
        <v>817</v>
      </c>
      <c r="Q89" s="700"/>
      <c r="R89" s="698" t="s">
        <v>878</v>
      </c>
      <c r="S89" s="701"/>
      <c r="T89" s="698" t="s">
        <v>931</v>
      </c>
      <c r="U89" s="702" t="s">
        <v>863</v>
      </c>
      <c r="V89" s="702" t="s">
        <v>863</v>
      </c>
      <c r="W89" s="702" t="s">
        <v>863</v>
      </c>
      <c r="X89" s="232"/>
      <c r="Y89" s="703"/>
      <c r="Z89" s="698"/>
      <c r="AA89" s="704"/>
      <c r="AB89" s="698"/>
      <c r="AC89" s="701"/>
      <c r="AD89" s="701">
        <v>1</v>
      </c>
    </row>
    <row r="90" spans="1:1018" s="224" customFormat="1" ht="13.5" customHeight="1">
      <c r="A90" s="225">
        <f t="shared" si="2"/>
        <v>82</v>
      </c>
      <c r="B90" s="217"/>
      <c r="C90" s="217"/>
      <c r="D90" s="697" t="s">
        <v>1737</v>
      </c>
      <c r="E90" s="241"/>
      <c r="F90" s="241"/>
      <c r="G90" s="241"/>
      <c r="H90" s="698" t="s">
        <v>1738</v>
      </c>
      <c r="I90" s="699" t="s">
        <v>1739</v>
      </c>
      <c r="J90" s="699" t="s">
        <v>938</v>
      </c>
      <c r="K90" s="698"/>
      <c r="L90" s="698"/>
      <c r="M90" s="698"/>
      <c r="N90" s="698"/>
      <c r="O90" s="700"/>
      <c r="P90" s="698" t="s">
        <v>817</v>
      </c>
      <c r="Q90" s="700"/>
      <c r="R90" s="698" t="s">
        <v>862</v>
      </c>
      <c r="S90" s="701"/>
      <c r="T90" s="698"/>
      <c r="U90" s="702" t="s">
        <v>863</v>
      </c>
      <c r="V90" s="702" t="s">
        <v>863</v>
      </c>
      <c r="W90" s="702" t="s">
        <v>863</v>
      </c>
      <c r="X90" s="232"/>
      <c r="Y90" s="703"/>
      <c r="Z90" s="698"/>
      <c r="AA90" s="704"/>
      <c r="AB90" s="698"/>
      <c r="AC90" s="701"/>
      <c r="AD90" s="701">
        <v>1</v>
      </c>
    </row>
    <row r="91" spans="1:1018" s="224" customFormat="1" ht="13.5" customHeight="1">
      <c r="A91" s="225">
        <f t="shared" si="2"/>
        <v>83</v>
      </c>
      <c r="B91" s="217"/>
      <c r="C91" s="241" t="s">
        <v>1740</v>
      </c>
      <c r="D91" s="767"/>
      <c r="E91" s="767"/>
      <c r="F91" s="767"/>
      <c r="G91" s="767"/>
      <c r="H91" s="698" t="s">
        <v>1741</v>
      </c>
      <c r="I91" s="699"/>
      <c r="J91" s="698" t="s">
        <v>1259</v>
      </c>
      <c r="K91" s="698"/>
      <c r="L91" s="698"/>
      <c r="M91" s="698"/>
      <c r="N91" s="698"/>
      <c r="O91" s="700"/>
      <c r="P91" s="698" t="s">
        <v>820</v>
      </c>
      <c r="Q91" s="700" t="s">
        <v>863</v>
      </c>
      <c r="R91" s="243" t="s">
        <v>1259</v>
      </c>
      <c r="S91" s="701"/>
      <c r="T91" s="698"/>
      <c r="U91" s="702" t="s">
        <v>863</v>
      </c>
      <c r="V91" s="702" t="s">
        <v>863</v>
      </c>
      <c r="W91" s="702"/>
      <c r="X91" s="232"/>
      <c r="Y91" s="703"/>
      <c r="Z91" s="698"/>
      <c r="AA91" s="704"/>
      <c r="AB91" s="698"/>
      <c r="AC91" s="701"/>
      <c r="AD91" s="701">
        <v>1</v>
      </c>
    </row>
    <row r="92" spans="1:1018" s="224" customFormat="1" ht="13.5" customHeight="1">
      <c r="A92" s="225">
        <f t="shared" si="2"/>
        <v>84</v>
      </c>
      <c r="B92" s="217"/>
      <c r="C92" s="697"/>
      <c r="D92" s="697" t="s">
        <v>1260</v>
      </c>
      <c r="E92" s="767"/>
      <c r="F92" s="767"/>
      <c r="G92" s="767"/>
      <c r="H92" s="698" t="s">
        <v>1742</v>
      </c>
      <c r="I92" s="699"/>
      <c r="J92" s="699" t="s">
        <v>1263</v>
      </c>
      <c r="K92" s="698" t="s">
        <v>1264</v>
      </c>
      <c r="L92" s="698" t="s">
        <v>262</v>
      </c>
      <c r="M92" s="698"/>
      <c r="N92" s="698"/>
      <c r="O92" s="700">
        <v>1</v>
      </c>
      <c r="P92" s="698" t="s">
        <v>820</v>
      </c>
      <c r="Q92" s="700" t="s">
        <v>863</v>
      </c>
      <c r="R92" s="243" t="s">
        <v>1265</v>
      </c>
      <c r="S92" s="701"/>
      <c r="T92" s="261"/>
      <c r="U92" s="702" t="s">
        <v>863</v>
      </c>
      <c r="V92" s="702" t="s">
        <v>863</v>
      </c>
      <c r="W92" s="702"/>
      <c r="X92" s="232"/>
      <c r="Y92" s="703"/>
      <c r="Z92" s="698"/>
      <c r="AA92" s="245" t="s">
        <v>1266</v>
      </c>
      <c r="AB92" s="698"/>
      <c r="AC92" s="701"/>
      <c r="AD92" s="701">
        <v>1</v>
      </c>
    </row>
    <row r="93" spans="1:1018" s="224" customFormat="1" ht="13.5" customHeight="1">
      <c r="A93" s="225">
        <f t="shared" si="2"/>
        <v>85</v>
      </c>
      <c r="B93" s="217"/>
      <c r="C93" s="241"/>
      <c r="D93" s="241"/>
      <c r="E93" s="241" t="s">
        <v>1321</v>
      </c>
      <c r="F93" s="241"/>
      <c r="G93" s="241"/>
      <c r="H93" s="698" t="s">
        <v>1743</v>
      </c>
      <c r="I93" s="699" t="s">
        <v>1744</v>
      </c>
      <c r="J93" s="699" t="s">
        <v>1324</v>
      </c>
      <c r="K93" s="698"/>
      <c r="L93" s="698"/>
      <c r="M93" s="698"/>
      <c r="N93" s="698"/>
      <c r="O93" s="700"/>
      <c r="P93" s="698" t="s">
        <v>820</v>
      </c>
      <c r="Q93" s="700"/>
      <c r="R93" s="698" t="s">
        <v>862</v>
      </c>
      <c r="S93" s="701"/>
      <c r="T93" s="261" t="s">
        <v>1745</v>
      </c>
      <c r="U93" s="683" t="s">
        <v>863</v>
      </c>
      <c r="V93" s="258" t="s">
        <v>863</v>
      </c>
      <c r="W93" s="702"/>
      <c r="X93" s="232"/>
      <c r="Y93" s="703"/>
      <c r="Z93" s="698" t="s">
        <v>1077</v>
      </c>
      <c r="AA93" s="704"/>
      <c r="AB93" s="698"/>
      <c r="AC93" s="701">
        <v>1</v>
      </c>
      <c r="AD93" s="701">
        <v>1</v>
      </c>
    </row>
    <row r="94" spans="1:1018" s="224" customFormat="1" ht="13.5" customHeight="1">
      <c r="A94" s="225">
        <f t="shared" si="2"/>
        <v>86</v>
      </c>
      <c r="B94" s="217"/>
      <c r="C94" s="697"/>
      <c r="D94" s="241"/>
      <c r="E94" s="241" t="s">
        <v>1746</v>
      </c>
      <c r="F94" s="241"/>
      <c r="G94" s="241"/>
      <c r="H94" s="698" t="s">
        <v>1747</v>
      </c>
      <c r="I94" s="699" t="s">
        <v>1748</v>
      </c>
      <c r="J94" s="699" t="s">
        <v>971</v>
      </c>
      <c r="K94" s="698"/>
      <c r="L94" s="698"/>
      <c r="M94" s="698"/>
      <c r="N94" s="698"/>
      <c r="O94" s="700"/>
      <c r="P94" s="698" t="s">
        <v>820</v>
      </c>
      <c r="Q94" s="700"/>
      <c r="R94" s="698" t="s">
        <v>862</v>
      </c>
      <c r="S94" s="701" t="s">
        <v>863</v>
      </c>
      <c r="T94" s="261" t="s">
        <v>1749</v>
      </c>
      <c r="U94" s="683" t="s">
        <v>863</v>
      </c>
      <c r="V94" s="258" t="s">
        <v>863</v>
      </c>
      <c r="W94" s="702"/>
      <c r="X94" s="232"/>
      <c r="Y94" s="703"/>
      <c r="Z94" s="385" t="s">
        <v>1271</v>
      </c>
      <c r="AA94" s="704"/>
      <c r="AB94" s="698"/>
      <c r="AC94" s="701"/>
      <c r="AD94" s="701">
        <v>1</v>
      </c>
    </row>
    <row r="95" spans="1:1018" ht="14.25" customHeight="1">
      <c r="A95" s="225">
        <f t="shared" si="2"/>
        <v>87</v>
      </c>
      <c r="C95" s="224"/>
      <c r="D95" s="224"/>
      <c r="E95" s="224" t="s">
        <v>1750</v>
      </c>
      <c r="F95" s="224"/>
      <c r="G95" s="225"/>
      <c r="H95" s="225" t="s">
        <v>1751</v>
      </c>
      <c r="I95" s="693" t="s">
        <v>1752</v>
      </c>
      <c r="J95" s="699" t="s">
        <v>1121</v>
      </c>
      <c r="K95" s="698"/>
      <c r="L95" s="698"/>
      <c r="M95" s="698"/>
      <c r="N95" s="698"/>
      <c r="O95" s="700"/>
      <c r="P95" s="698" t="s">
        <v>820</v>
      </c>
      <c r="Q95" s="700"/>
      <c r="R95" s="698" t="s">
        <v>862</v>
      </c>
      <c r="T95" s="261"/>
      <c r="U95" s="271" t="s">
        <v>863</v>
      </c>
      <c r="V95" s="271" t="s">
        <v>863</v>
      </c>
      <c r="W95" s="702"/>
      <c r="X95" s="232"/>
      <c r="AD95" s="271">
        <v>1</v>
      </c>
    </row>
    <row r="96" spans="1:1018" s="224" customFormat="1" ht="13.5" customHeight="1">
      <c r="A96" s="225">
        <f t="shared" si="2"/>
        <v>88</v>
      </c>
      <c r="B96" s="217"/>
      <c r="C96" s="697"/>
      <c r="D96" s="697" t="s">
        <v>1275</v>
      </c>
      <c r="E96" s="767" t="s">
        <v>2967</v>
      </c>
      <c r="F96" s="767"/>
      <c r="G96" s="767"/>
      <c r="H96" s="698" t="s">
        <v>1753</v>
      </c>
      <c r="I96" s="699"/>
      <c r="J96" s="699" t="s">
        <v>1278</v>
      </c>
      <c r="K96" s="698" t="s">
        <v>1279</v>
      </c>
      <c r="L96" s="698" t="s">
        <v>1280</v>
      </c>
      <c r="M96" s="698"/>
      <c r="N96" s="698"/>
      <c r="O96" s="700">
        <v>1</v>
      </c>
      <c r="P96" s="698" t="s">
        <v>817</v>
      </c>
      <c r="Q96" s="700" t="s">
        <v>863</v>
      </c>
      <c r="R96" s="243" t="s">
        <v>1265</v>
      </c>
      <c r="S96" s="701"/>
      <c r="T96" s="261"/>
      <c r="U96" s="702" t="s">
        <v>863</v>
      </c>
      <c r="V96" s="702" t="s">
        <v>863</v>
      </c>
      <c r="W96" s="702"/>
      <c r="X96" s="232"/>
      <c r="Y96" s="703"/>
      <c r="Z96" s="698"/>
      <c r="AA96" s="245" t="s">
        <v>1266</v>
      </c>
      <c r="AB96" s="698"/>
      <c r="AC96" s="701"/>
      <c r="AD96" s="701">
        <v>1</v>
      </c>
    </row>
    <row r="97" spans="1:31" s="224" customFormat="1" ht="13.5" customHeight="1">
      <c r="A97" s="225">
        <f t="shared" si="2"/>
        <v>89</v>
      </c>
      <c r="B97" s="217"/>
      <c r="C97" s="697"/>
      <c r="D97" s="697" t="s">
        <v>1281</v>
      </c>
      <c r="E97" s="697"/>
      <c r="F97" s="697"/>
      <c r="G97" s="697"/>
      <c r="H97" s="698" t="s">
        <v>1754</v>
      </c>
      <c r="I97" s="699" t="s">
        <v>1283</v>
      </c>
      <c r="J97" s="699" t="s">
        <v>1285</v>
      </c>
      <c r="K97" s="698"/>
      <c r="L97" s="698"/>
      <c r="M97" s="698"/>
      <c r="N97" s="698"/>
      <c r="O97" s="700"/>
      <c r="P97" s="698" t="s">
        <v>817</v>
      </c>
      <c r="Q97" s="700"/>
      <c r="R97" s="698" t="s">
        <v>862</v>
      </c>
      <c r="S97" s="701" t="s">
        <v>863</v>
      </c>
      <c r="T97" s="261" t="s">
        <v>1223</v>
      </c>
      <c r="U97" s="702" t="s">
        <v>863</v>
      </c>
      <c r="V97" s="702" t="s">
        <v>863</v>
      </c>
      <c r="W97" s="702"/>
      <c r="X97" s="232"/>
      <c r="Y97" s="703"/>
      <c r="Z97" s="698"/>
      <c r="AA97" s="245" t="s">
        <v>1286</v>
      </c>
      <c r="AB97" s="698"/>
      <c r="AC97" s="701"/>
      <c r="AD97" s="701">
        <v>1</v>
      </c>
      <c r="AE97" s="246"/>
    </row>
    <row r="98" spans="1:31" s="224" customFormat="1" ht="13.5" customHeight="1">
      <c r="A98" s="225">
        <f t="shared" si="2"/>
        <v>90</v>
      </c>
      <c r="B98" s="217"/>
      <c r="C98" s="697"/>
      <c r="D98" s="241" t="s">
        <v>1755</v>
      </c>
      <c r="E98" s="241"/>
      <c r="F98" s="241"/>
      <c r="G98" s="241"/>
      <c r="H98" s="698" t="s">
        <v>1756</v>
      </c>
      <c r="I98" s="699" t="s">
        <v>1757</v>
      </c>
      <c r="J98" s="699" t="s">
        <v>971</v>
      </c>
      <c r="K98" s="698"/>
      <c r="L98" s="698"/>
      <c r="M98" s="698"/>
      <c r="N98" s="698"/>
      <c r="O98" s="700"/>
      <c r="P98" s="698" t="s">
        <v>817</v>
      </c>
      <c r="Q98" s="700"/>
      <c r="R98" s="698" t="s">
        <v>862</v>
      </c>
      <c r="S98" s="370"/>
      <c r="T98" s="698" t="s">
        <v>1758</v>
      </c>
      <c r="U98" s="258" t="s">
        <v>863</v>
      </c>
      <c r="V98" s="702" t="s">
        <v>863</v>
      </c>
      <c r="W98" s="702"/>
      <c r="X98" s="232"/>
      <c r="Y98" s="376" t="s">
        <v>1290</v>
      </c>
      <c r="Z98" s="698" t="s">
        <v>1291</v>
      </c>
      <c r="AA98" s="245" t="s">
        <v>1292</v>
      </c>
      <c r="AB98" s="698"/>
      <c r="AC98" s="701"/>
      <c r="AD98" s="701">
        <v>1</v>
      </c>
      <c r="AE98" s="246"/>
    </row>
    <row r="99" spans="1:31" s="224" customFormat="1" ht="13.5" customHeight="1">
      <c r="A99" s="225">
        <f t="shared" si="2"/>
        <v>91</v>
      </c>
      <c r="B99" s="217"/>
      <c r="C99" s="697"/>
      <c r="D99" s="241" t="s">
        <v>1293</v>
      </c>
      <c r="E99" s="241"/>
      <c r="F99" s="241"/>
      <c r="G99" s="241"/>
      <c r="H99" s="698" t="s">
        <v>1759</v>
      </c>
      <c r="I99" s="699" t="s">
        <v>1295</v>
      </c>
      <c r="J99" s="699" t="s">
        <v>909</v>
      </c>
      <c r="K99" s="698"/>
      <c r="L99" s="698"/>
      <c r="M99" s="698"/>
      <c r="N99" s="698"/>
      <c r="O99" s="700"/>
      <c r="P99" s="698" t="s">
        <v>817</v>
      </c>
      <c r="Q99" s="700"/>
      <c r="R99" s="698" t="s">
        <v>862</v>
      </c>
      <c r="S99" s="370"/>
      <c r="T99" s="698" t="s">
        <v>1760</v>
      </c>
      <c r="U99" s="258" t="s">
        <v>863</v>
      </c>
      <c r="V99" s="702" t="s">
        <v>863</v>
      </c>
      <c r="W99" s="702"/>
      <c r="X99" s="232"/>
      <c r="Y99" s="382" t="s">
        <v>1296</v>
      </c>
      <c r="Z99" s="698" t="s">
        <v>1291</v>
      </c>
      <c r="AA99" s="704"/>
      <c r="AB99" s="698"/>
      <c r="AC99" s="701"/>
      <c r="AD99" s="701">
        <v>1</v>
      </c>
      <c r="AE99" s="246"/>
    </row>
    <row r="100" spans="1:31" s="224" customFormat="1" ht="13.5" customHeight="1">
      <c r="A100" s="225">
        <f t="shared" si="2"/>
        <v>92</v>
      </c>
      <c r="B100" s="217"/>
      <c r="C100" s="697"/>
      <c r="D100" s="697" t="s">
        <v>1297</v>
      </c>
      <c r="E100" s="697"/>
      <c r="F100" s="697"/>
      <c r="G100" s="697"/>
      <c r="H100" s="698" t="s">
        <v>1761</v>
      </c>
      <c r="I100" s="699" t="s">
        <v>1299</v>
      </c>
      <c r="J100" s="699" t="s">
        <v>938</v>
      </c>
      <c r="K100" s="698" t="s">
        <v>1300</v>
      </c>
      <c r="L100" s="698" t="s">
        <v>1301</v>
      </c>
      <c r="M100" s="698"/>
      <c r="N100" s="698"/>
      <c r="O100" s="700">
        <v>1</v>
      </c>
      <c r="P100" s="698" t="s">
        <v>817</v>
      </c>
      <c r="Q100" s="700"/>
      <c r="R100" s="698" t="s">
        <v>862</v>
      </c>
      <c r="S100" s="701"/>
      <c r="T100" s="253"/>
      <c r="U100" s="702" t="s">
        <v>863</v>
      </c>
      <c r="V100" s="702" t="s">
        <v>863</v>
      </c>
      <c r="W100" s="702"/>
      <c r="X100" s="232"/>
      <c r="Y100" s="703"/>
      <c r="Z100" s="698"/>
      <c r="AA100" s="704"/>
      <c r="AB100" s="698"/>
      <c r="AC100" s="701"/>
      <c r="AD100" s="701">
        <v>1</v>
      </c>
    </row>
    <row r="101" spans="1:31" s="224" customFormat="1" ht="13.5" customHeight="1">
      <c r="A101" s="225">
        <f t="shared" si="2"/>
        <v>93</v>
      </c>
      <c r="B101" s="217"/>
      <c r="C101" s="697"/>
      <c r="D101" s="241" t="s">
        <v>1302</v>
      </c>
      <c r="E101" s="767"/>
      <c r="F101" s="767"/>
      <c r="G101" s="767"/>
      <c r="H101" s="698" t="s">
        <v>1762</v>
      </c>
      <c r="I101" s="699"/>
      <c r="J101" s="699" t="s">
        <v>1304</v>
      </c>
      <c r="K101" s="698"/>
      <c r="L101" s="698"/>
      <c r="M101" s="698"/>
      <c r="N101" s="698"/>
      <c r="O101" s="700"/>
      <c r="P101" s="698" t="s">
        <v>817</v>
      </c>
      <c r="Q101" s="700" t="s">
        <v>863</v>
      </c>
      <c r="R101" s="698" t="s">
        <v>1304</v>
      </c>
      <c r="S101" s="701"/>
      <c r="T101" s="698"/>
      <c r="U101" s="702" t="s">
        <v>863</v>
      </c>
      <c r="V101" s="702" t="s">
        <v>863</v>
      </c>
      <c r="W101" s="702"/>
      <c r="X101" s="232"/>
      <c r="Y101" s="703"/>
      <c r="Z101" s="698"/>
      <c r="AA101" s="704"/>
      <c r="AB101" s="698"/>
      <c r="AC101" s="701">
        <v>1</v>
      </c>
      <c r="AD101" s="701">
        <v>1</v>
      </c>
    </row>
    <row r="102" spans="1:31" s="224" customFormat="1" ht="13.5" customHeight="1">
      <c r="A102" s="225">
        <f t="shared" si="2"/>
        <v>94</v>
      </c>
      <c r="B102" s="217"/>
      <c r="C102" s="697"/>
      <c r="D102" s="697"/>
      <c r="E102" s="697" t="s">
        <v>1305</v>
      </c>
      <c r="F102" s="697"/>
      <c r="G102" s="697"/>
      <c r="H102" s="698" t="s">
        <v>1763</v>
      </c>
      <c r="I102" s="699" t="s">
        <v>1307</v>
      </c>
      <c r="J102" s="699" t="s">
        <v>1088</v>
      </c>
      <c r="K102" s="698" t="s">
        <v>1308</v>
      </c>
      <c r="L102" s="698" t="s">
        <v>1309</v>
      </c>
      <c r="M102" s="698"/>
      <c r="N102" s="698"/>
      <c r="O102" s="700"/>
      <c r="P102" s="698" t="s">
        <v>820</v>
      </c>
      <c r="Q102" s="700"/>
      <c r="R102" s="698" t="s">
        <v>862</v>
      </c>
      <c r="S102" s="701"/>
      <c r="T102" s="698" t="s">
        <v>1310</v>
      </c>
      <c r="U102" s="702" t="s">
        <v>863</v>
      </c>
      <c r="V102" s="702" t="s">
        <v>863</v>
      </c>
      <c r="W102" s="702"/>
      <c r="X102" s="232"/>
      <c r="Y102" s="703"/>
      <c r="Z102" s="698"/>
      <c r="AA102" s="704"/>
      <c r="AB102" s="698"/>
      <c r="AC102" s="701">
        <v>1</v>
      </c>
      <c r="AD102" s="701">
        <v>1</v>
      </c>
    </row>
    <row r="103" spans="1:31" s="224" customFormat="1" ht="13.5" customHeight="1">
      <c r="A103" s="225">
        <f t="shared" si="2"/>
        <v>95</v>
      </c>
      <c r="B103" s="217"/>
      <c r="C103" s="697"/>
      <c r="D103" s="241"/>
      <c r="E103" s="697" t="s">
        <v>1105</v>
      </c>
      <c r="F103" s="221"/>
      <c r="G103" s="221"/>
      <c r="H103" s="698" t="s">
        <v>1764</v>
      </c>
      <c r="I103" s="698" t="s">
        <v>1135</v>
      </c>
      <c r="J103" s="699" t="s">
        <v>1312</v>
      </c>
      <c r="K103" s="698"/>
      <c r="L103" s="698"/>
      <c r="M103" s="698"/>
      <c r="N103" s="698"/>
      <c r="O103" s="700"/>
      <c r="P103" s="698" t="s">
        <v>817</v>
      </c>
      <c r="Q103" s="700"/>
      <c r="R103" s="698" t="s">
        <v>862</v>
      </c>
      <c r="S103" s="701"/>
      <c r="T103" s="698"/>
      <c r="U103" s="702" t="s">
        <v>863</v>
      </c>
      <c r="V103" s="702" t="s">
        <v>863</v>
      </c>
      <c r="W103" s="702"/>
      <c r="X103" s="232"/>
      <c r="Y103" s="703"/>
      <c r="Z103" s="698"/>
      <c r="AA103" s="704"/>
      <c r="AB103" s="698"/>
      <c r="AC103" s="701">
        <v>1</v>
      </c>
      <c r="AD103" s="701">
        <v>1</v>
      </c>
    </row>
    <row r="104" spans="1:31" s="244" customFormat="1" ht="14.25" customHeight="1">
      <c r="A104" s="225">
        <f t="shared" si="2"/>
        <v>96</v>
      </c>
      <c r="B104" s="217"/>
      <c r="C104" s="221"/>
      <c r="D104" s="221"/>
      <c r="E104" s="697" t="s">
        <v>1313</v>
      </c>
      <c r="F104" s="221"/>
      <c r="G104" s="221"/>
      <c r="H104" s="698" t="s">
        <v>1765</v>
      </c>
      <c r="I104" s="699" t="s">
        <v>1315</v>
      </c>
      <c r="J104" s="699" t="s">
        <v>1316</v>
      </c>
      <c r="K104" s="698"/>
      <c r="L104" s="698"/>
      <c r="M104" s="698"/>
      <c r="N104" s="698"/>
      <c r="O104" s="700"/>
      <c r="P104" s="698" t="s">
        <v>817</v>
      </c>
      <c r="Q104" s="700"/>
      <c r="R104" s="698" t="s">
        <v>862</v>
      </c>
      <c r="S104" s="701"/>
      <c r="T104" s="698"/>
      <c r="U104" s="702" t="s">
        <v>863</v>
      </c>
      <c r="V104" s="702" t="s">
        <v>863</v>
      </c>
      <c r="W104" s="702"/>
      <c r="X104" s="232"/>
      <c r="Y104" s="703"/>
      <c r="Z104" s="698"/>
      <c r="AA104" s="704"/>
      <c r="AB104" s="698"/>
      <c r="AC104" s="701">
        <v>1</v>
      </c>
      <c r="AD104" s="701">
        <v>1</v>
      </c>
    </row>
    <row r="105" spans="1:31" s="224" customFormat="1" ht="13.5" hidden="1" customHeight="1">
      <c r="A105" s="225">
        <f t="shared" si="2"/>
        <v>97</v>
      </c>
      <c r="B105" s="217"/>
      <c r="C105" s="241" t="s">
        <v>1329</v>
      </c>
      <c r="D105" s="767" t="s">
        <v>1585</v>
      </c>
      <c r="E105" s="767"/>
      <c r="F105" s="767"/>
      <c r="G105" s="767"/>
      <c r="H105" s="763" t="s">
        <v>2979</v>
      </c>
      <c r="I105" s="699"/>
      <c r="J105" s="699" t="s">
        <v>1055</v>
      </c>
      <c r="K105" s="698" t="s">
        <v>1333</v>
      </c>
      <c r="L105" s="698" t="s">
        <v>1334</v>
      </c>
      <c r="M105" s="698"/>
      <c r="N105" s="698"/>
      <c r="O105" s="700"/>
      <c r="P105" s="698" t="s">
        <v>820</v>
      </c>
      <c r="Q105" s="700" t="s">
        <v>863</v>
      </c>
      <c r="R105" s="243" t="s">
        <v>1055</v>
      </c>
      <c r="S105" s="279"/>
      <c r="T105" s="698"/>
      <c r="U105" s="702" t="s">
        <v>863</v>
      </c>
      <c r="V105" s="702"/>
      <c r="W105" s="702"/>
      <c r="X105" s="232"/>
      <c r="Y105" s="247"/>
      <c r="Z105" s="698"/>
      <c r="AA105" s="704"/>
      <c r="AB105" s="698"/>
      <c r="AC105" s="701">
        <v>1</v>
      </c>
      <c r="AD105" s="701">
        <v>1</v>
      </c>
    </row>
    <row r="106" spans="1:31" s="224" customFormat="1" ht="13.5" hidden="1" customHeight="1">
      <c r="A106" s="225">
        <f t="shared" si="2"/>
        <v>98</v>
      </c>
      <c r="B106" s="217"/>
      <c r="C106" s="241" t="s">
        <v>973</v>
      </c>
      <c r="D106" s="767" t="s">
        <v>2968</v>
      </c>
      <c r="E106" s="767"/>
      <c r="F106" s="767"/>
      <c r="G106" s="767"/>
      <c r="H106" s="698" t="s">
        <v>1336</v>
      </c>
      <c r="I106" s="699"/>
      <c r="J106" s="699" t="s">
        <v>976</v>
      </c>
      <c r="K106" s="698"/>
      <c r="L106" s="698"/>
      <c r="M106" s="698"/>
      <c r="N106" s="698"/>
      <c r="O106" s="700"/>
      <c r="P106" s="698" t="s">
        <v>820</v>
      </c>
      <c r="Q106" s="700" t="s">
        <v>863</v>
      </c>
      <c r="R106" s="243" t="s">
        <v>976</v>
      </c>
      <c r="S106" s="701"/>
      <c r="T106" s="698"/>
      <c r="U106" s="702" t="s">
        <v>863</v>
      </c>
      <c r="V106" s="702"/>
      <c r="W106" s="702"/>
      <c r="X106" s="232"/>
      <c r="Y106" s="703"/>
      <c r="Z106" s="698"/>
      <c r="AA106" s="704"/>
      <c r="AB106" s="698"/>
      <c r="AC106" s="701">
        <v>1</v>
      </c>
      <c r="AD106" s="701">
        <v>1</v>
      </c>
    </row>
    <row r="107" spans="1:31" s="224" customFormat="1" ht="13.5" hidden="1" customHeight="1">
      <c r="A107" s="225">
        <f t="shared" si="2"/>
        <v>99</v>
      </c>
      <c r="B107" s="217"/>
      <c r="C107" s="241" t="s">
        <v>1337</v>
      </c>
      <c r="D107" s="767"/>
      <c r="E107" s="767"/>
      <c r="F107" s="767"/>
      <c r="G107" s="767"/>
      <c r="H107" s="698" t="s">
        <v>1338</v>
      </c>
      <c r="I107" s="699"/>
      <c r="J107" s="699" t="s">
        <v>1339</v>
      </c>
      <c r="K107" s="698"/>
      <c r="L107" s="698"/>
      <c r="M107" s="698"/>
      <c r="N107" s="698"/>
      <c r="O107" s="700"/>
      <c r="P107" s="698" t="s">
        <v>820</v>
      </c>
      <c r="Q107" s="700" t="s">
        <v>863</v>
      </c>
      <c r="R107" s="243" t="s">
        <v>1339</v>
      </c>
      <c r="S107" s="701"/>
      <c r="T107" s="698"/>
      <c r="U107" s="683" t="s">
        <v>863</v>
      </c>
      <c r="V107" s="702"/>
      <c r="W107" s="702"/>
      <c r="X107" s="232"/>
      <c r="Y107" s="703"/>
      <c r="Z107" s="698"/>
      <c r="AA107" s="704"/>
      <c r="AB107" s="698"/>
      <c r="AC107" s="701">
        <v>1</v>
      </c>
      <c r="AD107" s="701">
        <v>1</v>
      </c>
    </row>
    <row r="108" spans="1:31" s="224" customFormat="1" ht="13.5" hidden="1" customHeight="1">
      <c r="A108" s="225">
        <f t="shared" si="2"/>
        <v>100</v>
      </c>
      <c r="B108" s="217"/>
      <c r="C108" s="241"/>
      <c r="D108" s="217" t="s">
        <v>1340</v>
      </c>
      <c r="E108" s="217"/>
      <c r="F108" s="241"/>
      <c r="G108" s="241"/>
      <c r="H108" s="698" t="s">
        <v>1341</v>
      </c>
      <c r="I108" s="699" t="s">
        <v>1342</v>
      </c>
      <c r="J108" s="698" t="s">
        <v>1343</v>
      </c>
      <c r="K108" s="698"/>
      <c r="L108" s="698"/>
      <c r="M108" s="698"/>
      <c r="N108" s="698"/>
      <c r="O108" s="700"/>
      <c r="P108" s="698" t="s">
        <v>820</v>
      </c>
      <c r="Q108" s="700"/>
      <c r="R108" s="698" t="s">
        <v>862</v>
      </c>
      <c r="S108" s="701"/>
      <c r="T108" s="698"/>
      <c r="U108" s="683" t="s">
        <v>863</v>
      </c>
      <c r="V108" s="702"/>
      <c r="W108" s="702"/>
      <c r="X108" s="232"/>
      <c r="Y108" s="703"/>
      <c r="Z108" s="698" t="s">
        <v>1077</v>
      </c>
      <c r="AA108" s="704"/>
      <c r="AB108" s="698"/>
      <c r="AC108" s="701"/>
      <c r="AD108" s="701">
        <v>1</v>
      </c>
    </row>
    <row r="109" spans="1:31" s="224" customFormat="1" ht="13.5" hidden="1" customHeight="1">
      <c r="A109" s="225">
        <f t="shared" si="2"/>
        <v>101</v>
      </c>
      <c r="B109" s="217"/>
      <c r="C109" s="241"/>
      <c r="D109" s="217" t="s">
        <v>1344</v>
      </c>
      <c r="E109" s="217"/>
      <c r="F109" s="241"/>
      <c r="G109" s="241"/>
      <c r="H109" s="698" t="s">
        <v>1345</v>
      </c>
      <c r="I109" s="699" t="s">
        <v>1346</v>
      </c>
      <c r="J109" s="698" t="s">
        <v>1347</v>
      </c>
      <c r="K109" s="698"/>
      <c r="L109" s="698"/>
      <c r="M109" s="698"/>
      <c r="N109" s="698"/>
      <c r="O109" s="700"/>
      <c r="P109" s="698" t="s">
        <v>820</v>
      </c>
      <c r="Q109" s="700"/>
      <c r="R109" s="698" t="s">
        <v>862</v>
      </c>
      <c r="S109" s="701"/>
      <c r="T109" s="698"/>
      <c r="U109" s="683" t="s">
        <v>863</v>
      </c>
      <c r="V109" s="702"/>
      <c r="W109" s="702"/>
      <c r="X109" s="232"/>
      <c r="Y109" s="703"/>
      <c r="Z109" s="698" t="s">
        <v>1348</v>
      </c>
      <c r="AA109" s="704"/>
      <c r="AB109" s="698"/>
      <c r="AC109" s="701"/>
      <c r="AD109" s="701">
        <v>1</v>
      </c>
    </row>
    <row r="110" spans="1:31" s="224" customFormat="1" ht="13.5" hidden="1" customHeight="1">
      <c r="A110" s="225">
        <f t="shared" si="2"/>
        <v>102</v>
      </c>
      <c r="B110" s="217"/>
      <c r="C110" s="241"/>
      <c r="D110" s="241" t="s">
        <v>1349</v>
      </c>
      <c r="E110" s="241"/>
      <c r="F110" s="241"/>
      <c r="G110" s="241"/>
      <c r="H110" s="698" t="s">
        <v>1350</v>
      </c>
      <c r="I110" s="699" t="s">
        <v>1351</v>
      </c>
      <c r="J110" s="699" t="s">
        <v>1353</v>
      </c>
      <c r="K110" s="698"/>
      <c r="L110" s="698"/>
      <c r="M110" s="698"/>
      <c r="N110" s="698"/>
      <c r="O110" s="700"/>
      <c r="P110" s="698" t="s">
        <v>817</v>
      </c>
      <c r="Q110" s="700"/>
      <c r="R110" s="698" t="s">
        <v>862</v>
      </c>
      <c r="S110" s="701"/>
      <c r="T110" s="698"/>
      <c r="U110" s="702" t="s">
        <v>863</v>
      </c>
      <c r="V110" s="702"/>
      <c r="W110" s="702"/>
      <c r="X110" s="232"/>
      <c r="Y110" s="703"/>
      <c r="Z110" s="698"/>
      <c r="AA110" s="704"/>
      <c r="AB110" s="698"/>
      <c r="AC110" s="701"/>
      <c r="AD110" s="701">
        <v>1</v>
      </c>
    </row>
    <row r="111" spans="1:31" s="224" customFormat="1" ht="13.5" hidden="1" customHeight="1">
      <c r="A111" s="225">
        <f t="shared" si="2"/>
        <v>103</v>
      </c>
      <c r="B111" s="217"/>
      <c r="C111" s="241"/>
      <c r="D111" s="217" t="s">
        <v>1354</v>
      </c>
      <c r="E111" s="767" t="s">
        <v>2967</v>
      </c>
      <c r="F111" s="767"/>
      <c r="G111" s="767"/>
      <c r="H111" s="698" t="s">
        <v>1355</v>
      </c>
      <c r="I111" s="706"/>
      <c r="J111" s="699" t="s">
        <v>1357</v>
      </c>
      <c r="K111" s="698"/>
      <c r="L111" s="698"/>
      <c r="M111" s="698"/>
      <c r="N111" s="698"/>
      <c r="O111" s="700"/>
      <c r="P111" s="698" t="s">
        <v>817</v>
      </c>
      <c r="Q111" s="700" t="s">
        <v>863</v>
      </c>
      <c r="R111" s="243" t="s">
        <v>1265</v>
      </c>
      <c r="S111" s="701"/>
      <c r="T111" s="698"/>
      <c r="U111" s="702" t="s">
        <v>863</v>
      </c>
      <c r="V111" s="702"/>
      <c r="W111" s="702"/>
      <c r="X111" s="232"/>
      <c r="Y111" s="703"/>
      <c r="Z111" s="698"/>
      <c r="AA111" s="704"/>
      <c r="AB111" s="698"/>
      <c r="AC111" s="701">
        <v>1</v>
      </c>
      <c r="AD111" s="701">
        <v>1</v>
      </c>
    </row>
    <row r="112" spans="1:31" s="224" customFormat="1" ht="13.5" hidden="1" customHeight="1">
      <c r="A112" s="225">
        <f t="shared" ref="A112:A139" si="3">ROW()-8</f>
        <v>104</v>
      </c>
      <c r="B112" s="217"/>
      <c r="C112" s="241"/>
      <c r="D112" s="217" t="s">
        <v>1358</v>
      </c>
      <c r="E112" s="241"/>
      <c r="F112" s="241"/>
      <c r="G112" s="241"/>
      <c r="H112" s="698" t="s">
        <v>1359</v>
      </c>
      <c r="I112" s="699" t="s">
        <v>1360</v>
      </c>
      <c r="J112" s="698" t="s">
        <v>1361</v>
      </c>
      <c r="K112" s="698" t="s">
        <v>1362</v>
      </c>
      <c r="L112" s="698" t="s">
        <v>1363</v>
      </c>
      <c r="M112" s="698"/>
      <c r="N112" s="698"/>
      <c r="O112" s="700"/>
      <c r="P112" s="698" t="s">
        <v>817</v>
      </c>
      <c r="Q112" s="700"/>
      <c r="R112" s="698" t="s">
        <v>862</v>
      </c>
      <c r="S112" s="701"/>
      <c r="T112" s="698"/>
      <c r="U112" s="702" t="s">
        <v>863</v>
      </c>
      <c r="V112" s="702"/>
      <c r="W112" s="702"/>
      <c r="X112" s="232"/>
      <c r="Y112" s="703"/>
      <c r="Z112" s="698"/>
      <c r="AA112" s="704"/>
      <c r="AB112" s="698"/>
      <c r="AC112" s="701">
        <v>1</v>
      </c>
      <c r="AD112" s="701">
        <v>1</v>
      </c>
    </row>
    <row r="113" spans="1:1017" s="249" customFormat="1" ht="13.5" hidden="1" customHeight="1">
      <c r="A113" s="225">
        <f t="shared" si="3"/>
        <v>105</v>
      </c>
      <c r="B113" s="217"/>
      <c r="C113" s="241" t="s">
        <v>1364</v>
      </c>
      <c r="D113" s="767"/>
      <c r="E113" s="767"/>
      <c r="F113" s="767"/>
      <c r="G113" s="767"/>
      <c r="H113" s="698" t="s">
        <v>1365</v>
      </c>
      <c r="I113" s="699"/>
      <c r="J113" s="699" t="s">
        <v>1367</v>
      </c>
      <c r="K113" s="698"/>
      <c r="L113" s="698"/>
      <c r="M113" s="698"/>
      <c r="N113" s="698"/>
      <c r="O113" s="700"/>
      <c r="P113" s="698" t="s">
        <v>823</v>
      </c>
      <c r="Q113" s="700" t="s">
        <v>863</v>
      </c>
      <c r="R113" s="243" t="s">
        <v>1367</v>
      </c>
      <c r="S113" s="279"/>
      <c r="T113" s="698"/>
      <c r="U113" s="702" t="s">
        <v>863</v>
      </c>
      <c r="V113" s="702"/>
      <c r="W113" s="702"/>
      <c r="X113" s="232"/>
      <c r="Y113" s="247"/>
      <c r="Z113" s="698"/>
      <c r="AA113" s="704"/>
      <c r="AB113" s="698"/>
      <c r="AC113" s="701">
        <v>1</v>
      </c>
      <c r="AD113" s="701">
        <v>1</v>
      </c>
      <c r="AMC113" s="224"/>
    </row>
    <row r="114" spans="1:1017" s="249" customFormat="1" ht="13.5" hidden="1" customHeight="1">
      <c r="A114" s="225">
        <f t="shared" si="3"/>
        <v>106</v>
      </c>
      <c r="B114" s="217"/>
      <c r="C114" s="241"/>
      <c r="D114" s="697" t="s">
        <v>1368</v>
      </c>
      <c r="E114" s="697"/>
      <c r="F114" s="241"/>
      <c r="G114" s="241"/>
      <c r="H114" s="698" t="s">
        <v>1369</v>
      </c>
      <c r="I114" s="699" t="s">
        <v>1370</v>
      </c>
      <c r="J114" s="699" t="s">
        <v>1372</v>
      </c>
      <c r="K114" s="698"/>
      <c r="L114" s="698"/>
      <c r="M114" s="698"/>
      <c r="N114" s="698"/>
      <c r="O114" s="700"/>
      <c r="P114" s="698" t="s">
        <v>817</v>
      </c>
      <c r="Q114" s="700"/>
      <c r="R114" s="698" t="s">
        <v>862</v>
      </c>
      <c r="S114" s="701" t="s">
        <v>863</v>
      </c>
      <c r="T114" s="698"/>
      <c r="U114" s="702" t="s">
        <v>863</v>
      </c>
      <c r="V114" s="702"/>
      <c r="W114" s="702"/>
      <c r="X114" s="232"/>
      <c r="Y114" s="703"/>
      <c r="Z114" s="698" t="s">
        <v>1016</v>
      </c>
      <c r="AA114" s="704"/>
      <c r="AB114" s="698"/>
      <c r="AC114" s="701">
        <v>1</v>
      </c>
      <c r="AD114" s="701">
        <v>1</v>
      </c>
      <c r="AMC114" s="224"/>
    </row>
    <row r="115" spans="1:1017" s="249" customFormat="1" ht="13.5" hidden="1" customHeight="1">
      <c r="A115" s="225">
        <f t="shared" si="3"/>
        <v>107</v>
      </c>
      <c r="B115" s="217"/>
      <c r="C115" s="241"/>
      <c r="D115" s="697" t="s">
        <v>1373</v>
      </c>
      <c r="E115" s="697"/>
      <c r="F115" s="241"/>
      <c r="G115" s="241"/>
      <c r="H115" s="698" t="s">
        <v>1374</v>
      </c>
      <c r="I115" s="699" t="s">
        <v>1375</v>
      </c>
      <c r="J115" s="698" t="s">
        <v>1376</v>
      </c>
      <c r="K115" s="698"/>
      <c r="L115" s="698"/>
      <c r="M115" s="698"/>
      <c r="N115" s="698"/>
      <c r="O115" s="700"/>
      <c r="P115" s="698" t="s">
        <v>817</v>
      </c>
      <c r="Q115" s="700"/>
      <c r="R115" s="698" t="s">
        <v>862</v>
      </c>
      <c r="S115" s="701"/>
      <c r="T115" s="698"/>
      <c r="U115" s="702" t="s">
        <v>863</v>
      </c>
      <c r="V115" s="702"/>
      <c r="W115" s="702"/>
      <c r="X115" s="232"/>
      <c r="Y115" s="703"/>
      <c r="Z115" s="698"/>
      <c r="AA115" s="704"/>
      <c r="AB115" s="698"/>
      <c r="AC115" s="701">
        <v>1</v>
      </c>
      <c r="AD115" s="701">
        <v>1</v>
      </c>
      <c r="AMC115" s="224"/>
    </row>
    <row r="116" spans="1:1017" s="249" customFormat="1" ht="13.5" hidden="1" customHeight="1">
      <c r="A116" s="225">
        <f t="shared" si="3"/>
        <v>108</v>
      </c>
      <c r="B116" s="217"/>
      <c r="C116" s="241"/>
      <c r="D116" s="697" t="s">
        <v>1377</v>
      </c>
      <c r="E116" s="697"/>
      <c r="F116" s="241"/>
      <c r="G116" s="241"/>
      <c r="H116" s="698" t="s">
        <v>1378</v>
      </c>
      <c r="I116" s="699" t="s">
        <v>1379</v>
      </c>
      <c r="J116" s="698" t="s">
        <v>1380</v>
      </c>
      <c r="K116" s="698"/>
      <c r="L116" s="698"/>
      <c r="M116" s="698"/>
      <c r="N116" s="698"/>
      <c r="O116" s="700"/>
      <c r="P116" s="698" t="s">
        <v>817</v>
      </c>
      <c r="Q116" s="700"/>
      <c r="R116" s="698" t="s">
        <v>1381</v>
      </c>
      <c r="S116" s="701"/>
      <c r="T116" s="698"/>
      <c r="U116" s="702" t="s">
        <v>863</v>
      </c>
      <c r="V116" s="702"/>
      <c r="W116" s="702"/>
      <c r="X116" s="232"/>
      <c r="Y116" s="703"/>
      <c r="Z116" s="698"/>
      <c r="AA116" s="704"/>
      <c r="AB116" s="698"/>
      <c r="AC116" s="701">
        <v>1</v>
      </c>
      <c r="AD116" s="701">
        <v>1</v>
      </c>
      <c r="AMC116" s="224"/>
    </row>
    <row r="117" spans="1:1017" s="249" customFormat="1" ht="13.5" hidden="1" customHeight="1">
      <c r="A117" s="225">
        <f t="shared" si="3"/>
        <v>109</v>
      </c>
      <c r="B117" s="217"/>
      <c r="C117" s="241"/>
      <c r="D117" s="697" t="s">
        <v>874</v>
      </c>
      <c r="E117" s="697"/>
      <c r="F117" s="241"/>
      <c r="G117" s="241"/>
      <c r="H117" s="698" t="s">
        <v>1382</v>
      </c>
      <c r="I117" s="647" t="s">
        <v>1383</v>
      </c>
      <c r="J117" s="698" t="s">
        <v>874</v>
      </c>
      <c r="K117" s="698"/>
      <c r="L117" s="698"/>
      <c r="M117" s="698"/>
      <c r="N117" s="698"/>
      <c r="O117" s="700"/>
      <c r="P117" s="698" t="s">
        <v>820</v>
      </c>
      <c r="Q117" s="700"/>
      <c r="R117" s="698" t="s">
        <v>862</v>
      </c>
      <c r="S117" s="701"/>
      <c r="T117" s="698"/>
      <c r="U117" s="702" t="s">
        <v>863</v>
      </c>
      <c r="V117" s="702"/>
      <c r="W117" s="702"/>
      <c r="X117" s="232"/>
      <c r="Y117" s="703"/>
      <c r="Z117" s="698"/>
      <c r="AA117" s="704"/>
      <c r="AB117" s="698"/>
      <c r="AC117" s="701">
        <v>1</v>
      </c>
      <c r="AD117" s="701">
        <v>1</v>
      </c>
      <c r="AMC117" s="224"/>
    </row>
    <row r="118" spans="1:1017" s="249" customFormat="1" ht="13.5" hidden="1" customHeight="1">
      <c r="A118" s="225">
        <f t="shared" si="3"/>
        <v>110</v>
      </c>
      <c r="B118" s="217"/>
      <c r="C118" s="241"/>
      <c r="D118" s="697" t="s">
        <v>1384</v>
      </c>
      <c r="E118" s="697"/>
      <c r="F118" s="241"/>
      <c r="G118" s="241"/>
      <c r="H118" s="698" t="s">
        <v>1385</v>
      </c>
      <c r="I118" s="699"/>
      <c r="J118" s="698" t="s">
        <v>1386</v>
      </c>
      <c r="K118" s="698"/>
      <c r="L118" s="698"/>
      <c r="M118" s="698"/>
      <c r="N118" s="698"/>
      <c r="O118" s="700"/>
      <c r="P118" s="698" t="s">
        <v>817</v>
      </c>
      <c r="Q118" s="700"/>
      <c r="R118" s="698" t="s">
        <v>862</v>
      </c>
      <c r="S118" s="701"/>
      <c r="T118" s="698"/>
      <c r="U118" s="702" t="s">
        <v>863</v>
      </c>
      <c r="V118" s="702"/>
      <c r="W118" s="702"/>
      <c r="X118" s="232"/>
      <c r="Y118" s="703"/>
      <c r="Z118" s="698"/>
      <c r="AA118" s="704"/>
      <c r="AB118" s="698"/>
      <c r="AC118" s="701">
        <v>1</v>
      </c>
      <c r="AD118" s="701">
        <v>1</v>
      </c>
      <c r="AMC118" s="224"/>
    </row>
    <row r="119" spans="1:1017" s="249" customFormat="1" ht="12.95" hidden="1" customHeight="1">
      <c r="A119" s="225">
        <f t="shared" si="3"/>
        <v>111</v>
      </c>
      <c r="B119" s="217"/>
      <c r="C119" s="241"/>
      <c r="D119" s="697" t="s">
        <v>1387</v>
      </c>
      <c r="E119" s="697"/>
      <c r="F119" s="241"/>
      <c r="G119" s="241"/>
      <c r="H119" s="698" t="s">
        <v>1388</v>
      </c>
      <c r="I119" s="699"/>
      <c r="J119" s="698" t="s">
        <v>1389</v>
      </c>
      <c r="K119" s="698"/>
      <c r="L119" s="698"/>
      <c r="M119" s="698"/>
      <c r="N119" s="698"/>
      <c r="O119" s="700"/>
      <c r="P119" s="698" t="s">
        <v>817</v>
      </c>
      <c r="Q119" s="700"/>
      <c r="R119" s="698" t="s">
        <v>862</v>
      </c>
      <c r="S119" s="701"/>
      <c r="T119" s="698"/>
      <c r="U119" s="702" t="s">
        <v>863</v>
      </c>
      <c r="V119" s="702"/>
      <c r="W119" s="702"/>
      <c r="X119" s="232"/>
      <c r="Y119" s="703"/>
      <c r="Z119" s="698"/>
      <c r="AA119" s="704"/>
      <c r="AB119" s="698"/>
      <c r="AC119" s="701">
        <v>1</v>
      </c>
      <c r="AD119" s="701">
        <v>1</v>
      </c>
      <c r="AMC119" s="224"/>
    </row>
    <row r="120" spans="1:1017" s="224" customFormat="1" ht="13.5" customHeight="1">
      <c r="A120" s="225">
        <f t="shared" si="3"/>
        <v>112</v>
      </c>
      <c r="B120" s="217" t="s">
        <v>1390</v>
      </c>
      <c r="C120" s="216"/>
      <c r="D120" s="241"/>
      <c r="E120" s="241"/>
      <c r="F120" s="241"/>
      <c r="G120" s="241"/>
      <c r="H120" s="698" t="s">
        <v>1766</v>
      </c>
      <c r="I120" s="699" t="s">
        <v>1342</v>
      </c>
      <c r="J120" s="699" t="s">
        <v>1392</v>
      </c>
      <c r="K120" s="698"/>
      <c r="L120" s="698"/>
      <c r="M120" s="698"/>
      <c r="N120" s="698"/>
      <c r="O120" s="700"/>
      <c r="P120" s="698" t="s">
        <v>820</v>
      </c>
      <c r="Q120" s="700"/>
      <c r="R120" s="698" t="s">
        <v>862</v>
      </c>
      <c r="S120" s="701"/>
      <c r="T120" s="705" t="s">
        <v>2919</v>
      </c>
      <c r="U120" s="702"/>
      <c r="V120" s="702" t="s">
        <v>863</v>
      </c>
      <c r="W120" s="701" t="s">
        <v>817</v>
      </c>
      <c r="X120" s="232"/>
      <c r="Y120" s="376" t="s">
        <v>1393</v>
      </c>
      <c r="Z120" s="381" t="s">
        <v>1348</v>
      </c>
      <c r="AA120" s="704"/>
      <c r="AB120" s="698"/>
      <c r="AC120" s="701"/>
      <c r="AD120" s="701">
        <v>1</v>
      </c>
    </row>
    <row r="121" spans="1:1017" s="224" customFormat="1" ht="14.25" customHeight="1">
      <c r="A121" s="225">
        <f t="shared" si="3"/>
        <v>113</v>
      </c>
      <c r="B121" s="217" t="s">
        <v>561</v>
      </c>
      <c r="C121" s="767"/>
      <c r="D121" s="767"/>
      <c r="E121" s="767"/>
      <c r="F121" s="767"/>
      <c r="G121" s="767"/>
      <c r="H121" s="698" t="s">
        <v>1767</v>
      </c>
      <c r="I121" s="706"/>
      <c r="J121" s="699" t="s">
        <v>1404</v>
      </c>
      <c r="K121" s="698"/>
      <c r="L121" s="698"/>
      <c r="M121" s="698"/>
      <c r="N121" s="698"/>
      <c r="O121" s="700"/>
      <c r="P121" s="698" t="s">
        <v>823</v>
      </c>
      <c r="Q121" s="700" t="s">
        <v>863</v>
      </c>
      <c r="R121" s="375" t="s">
        <v>1404</v>
      </c>
      <c r="S121" s="701"/>
      <c r="T121" s="257"/>
      <c r="U121" s="258"/>
      <c r="V121" s="258" t="s">
        <v>863</v>
      </c>
      <c r="W121" s="258" t="s">
        <v>863</v>
      </c>
      <c r="X121" s="232"/>
      <c r="Y121" s="703"/>
      <c r="Z121" s="698"/>
      <c r="AA121" s="245"/>
      <c r="AB121" s="698"/>
      <c r="AC121" s="701"/>
      <c r="AD121" s="701">
        <v>1</v>
      </c>
    </row>
    <row r="122" spans="1:1017" s="224" customFormat="1" ht="13.5" customHeight="1">
      <c r="A122" s="225">
        <f t="shared" si="3"/>
        <v>114</v>
      </c>
      <c r="B122" s="217"/>
      <c r="C122" s="217" t="s">
        <v>1405</v>
      </c>
      <c r="D122" s="241"/>
      <c r="E122" s="219"/>
      <c r="F122" s="241"/>
      <c r="G122" s="241"/>
      <c r="H122" s="698" t="s">
        <v>1768</v>
      </c>
      <c r="I122" s="706" t="s">
        <v>1769</v>
      </c>
      <c r="J122" s="699" t="s">
        <v>1770</v>
      </c>
      <c r="K122" s="698"/>
      <c r="L122" s="698"/>
      <c r="M122" s="698"/>
      <c r="N122" s="698"/>
      <c r="O122" s="700"/>
      <c r="P122" s="698" t="s">
        <v>820</v>
      </c>
      <c r="Q122" s="700"/>
      <c r="R122" s="699" t="s">
        <v>862</v>
      </c>
      <c r="S122" s="701"/>
      <c r="T122" s="699" t="s">
        <v>2916</v>
      </c>
      <c r="U122" s="702"/>
      <c r="V122" s="258" t="s">
        <v>863</v>
      </c>
      <c r="W122" s="258" t="s">
        <v>863</v>
      </c>
      <c r="X122" s="232"/>
      <c r="Y122" s="264" t="s">
        <v>1407</v>
      </c>
      <c r="Z122" s="698" t="s">
        <v>1408</v>
      </c>
      <c r="AA122" s="704"/>
      <c r="AB122" s="698"/>
      <c r="AC122" s="701"/>
      <c r="AD122" s="701">
        <v>1</v>
      </c>
    </row>
    <row r="123" spans="1:1017" s="224" customFormat="1" ht="13.5" customHeight="1">
      <c r="A123" s="225">
        <f t="shared" si="3"/>
        <v>115</v>
      </c>
      <c r="B123" s="217"/>
      <c r="C123" s="217" t="s">
        <v>1409</v>
      </c>
      <c r="D123" s="767"/>
      <c r="E123" s="767"/>
      <c r="F123" s="767"/>
      <c r="G123" s="767"/>
      <c r="H123" s="698" t="s">
        <v>1771</v>
      </c>
      <c r="I123" s="706"/>
      <c r="J123" s="699" t="s">
        <v>1772</v>
      </c>
      <c r="K123" s="698"/>
      <c r="L123" s="698"/>
      <c r="M123" s="698"/>
      <c r="N123" s="698"/>
      <c r="O123" s="700"/>
      <c r="P123" s="698" t="s">
        <v>817</v>
      </c>
      <c r="Q123" s="700" t="s">
        <v>863</v>
      </c>
      <c r="R123" s="243" t="s">
        <v>1772</v>
      </c>
      <c r="S123" s="701"/>
      <c r="T123" s="701"/>
      <c r="U123" s="258"/>
      <c r="V123" s="258" t="s">
        <v>863</v>
      </c>
      <c r="W123" s="258" t="s">
        <v>863</v>
      </c>
      <c r="X123" s="232"/>
      <c r="Y123" s="703"/>
      <c r="Z123" s="698"/>
      <c r="AA123" s="245"/>
      <c r="AB123" s="698"/>
      <c r="AC123" s="701"/>
      <c r="AD123" s="701">
        <v>1</v>
      </c>
    </row>
    <row r="124" spans="1:1017" s="224" customFormat="1" ht="13.5" customHeight="1">
      <c r="A124" s="225">
        <f t="shared" si="3"/>
        <v>116</v>
      </c>
      <c r="B124" s="217"/>
      <c r="C124" s="217"/>
      <c r="D124" s="241" t="s">
        <v>1411</v>
      </c>
      <c r="E124" s="767"/>
      <c r="F124" s="767"/>
      <c r="G124" s="767"/>
      <c r="H124" s="698" t="s">
        <v>1773</v>
      </c>
      <c r="I124" s="706"/>
      <c r="J124" s="699" t="s">
        <v>1413</v>
      </c>
      <c r="K124" s="698"/>
      <c r="L124" s="698"/>
      <c r="M124" s="698"/>
      <c r="N124" s="698"/>
      <c r="O124" s="700"/>
      <c r="P124" s="698" t="s">
        <v>823</v>
      </c>
      <c r="Q124" s="700" t="s">
        <v>863</v>
      </c>
      <c r="R124" s="375" t="s">
        <v>1413</v>
      </c>
      <c r="S124" s="701"/>
      <c r="T124" s="701"/>
      <c r="U124" s="702"/>
      <c r="V124" s="258" t="s">
        <v>863</v>
      </c>
      <c r="W124" s="686" t="s">
        <v>863</v>
      </c>
      <c r="X124" s="232"/>
      <c r="Y124" s="703"/>
      <c r="Z124" s="698"/>
      <c r="AA124" s="704"/>
      <c r="AB124" s="698"/>
      <c r="AC124" s="701"/>
      <c r="AD124" s="701">
        <v>1</v>
      </c>
    </row>
    <row r="125" spans="1:1017" s="224" customFormat="1" ht="13.5" customHeight="1">
      <c r="A125" s="225">
        <f t="shared" si="3"/>
        <v>117</v>
      </c>
      <c r="B125" s="217"/>
      <c r="C125" s="217"/>
      <c r="D125" s="241"/>
      <c r="E125" s="241" t="s">
        <v>1072</v>
      </c>
      <c r="F125" s="241"/>
      <c r="G125" s="241"/>
      <c r="H125" s="698" t="s">
        <v>1073</v>
      </c>
      <c r="I125" s="706" t="s">
        <v>1414</v>
      </c>
      <c r="J125" s="699" t="s">
        <v>907</v>
      </c>
      <c r="K125" s="698"/>
      <c r="L125" s="698"/>
      <c r="M125" s="698"/>
      <c r="N125" s="698"/>
      <c r="O125" s="700"/>
      <c r="P125" s="698" t="s">
        <v>820</v>
      </c>
      <c r="Q125" s="700"/>
      <c r="R125" s="698" t="s">
        <v>862</v>
      </c>
      <c r="S125" s="701" t="s">
        <v>863</v>
      </c>
      <c r="T125" s="262" t="s">
        <v>1774</v>
      </c>
      <c r="U125" s="258"/>
      <c r="V125" s="258" t="s">
        <v>863</v>
      </c>
      <c r="W125" s="686" t="s">
        <v>863</v>
      </c>
      <c r="X125" s="232"/>
      <c r="Y125" s="264" t="s">
        <v>1076</v>
      </c>
      <c r="Z125" s="698" t="s">
        <v>1077</v>
      </c>
      <c r="AA125" s="245"/>
      <c r="AB125" s="698"/>
      <c r="AC125" s="701"/>
      <c r="AD125" s="701">
        <v>1</v>
      </c>
    </row>
    <row r="126" spans="1:1017" s="224" customFormat="1" ht="13.5" customHeight="1">
      <c r="A126" s="225">
        <f t="shared" si="3"/>
        <v>118</v>
      </c>
      <c r="B126" s="217"/>
      <c r="C126" s="217"/>
      <c r="D126" s="241"/>
      <c r="E126" s="241" t="s">
        <v>1078</v>
      </c>
      <c r="F126" s="241"/>
      <c r="G126" s="241"/>
      <c r="H126" s="698" t="s">
        <v>1079</v>
      </c>
      <c r="I126" s="706" t="s">
        <v>1360</v>
      </c>
      <c r="J126" s="699" t="s">
        <v>1081</v>
      </c>
      <c r="K126" s="698"/>
      <c r="L126" s="698"/>
      <c r="M126" s="698"/>
      <c r="N126" s="698"/>
      <c r="O126" s="700"/>
      <c r="P126" s="698" t="s">
        <v>820</v>
      </c>
      <c r="Q126" s="700"/>
      <c r="R126" s="698" t="s">
        <v>862</v>
      </c>
      <c r="S126" s="701"/>
      <c r="T126" s="701"/>
      <c r="U126" s="258"/>
      <c r="V126" s="258" t="s">
        <v>863</v>
      </c>
      <c r="W126" s="686" t="s">
        <v>863</v>
      </c>
      <c r="X126" s="232"/>
      <c r="Y126" s="703"/>
      <c r="Z126" s="698"/>
      <c r="AA126" s="245"/>
      <c r="AB126" s="698"/>
      <c r="AC126" s="701"/>
      <c r="AD126" s="701">
        <v>1</v>
      </c>
    </row>
    <row r="127" spans="1:1017" s="224" customFormat="1" ht="13.5" hidden="1" customHeight="1">
      <c r="A127" s="225">
        <f t="shared" si="3"/>
        <v>119</v>
      </c>
      <c r="B127" s="217"/>
      <c r="C127" s="217"/>
      <c r="D127" s="217" t="s">
        <v>1260</v>
      </c>
      <c r="E127" s="767" t="s">
        <v>2967</v>
      </c>
      <c r="F127" s="767"/>
      <c r="G127" s="767"/>
      <c r="H127" s="698" t="s">
        <v>1416</v>
      </c>
      <c r="I127" s="706"/>
      <c r="J127" s="699" t="s">
        <v>1265</v>
      </c>
      <c r="K127" s="698"/>
      <c r="L127" s="698"/>
      <c r="M127" s="698"/>
      <c r="N127" s="698"/>
      <c r="O127" s="700"/>
      <c r="P127" s="698" t="s">
        <v>823</v>
      </c>
      <c r="Q127" s="700" t="s">
        <v>863</v>
      </c>
      <c r="R127" s="243" t="s">
        <v>1265</v>
      </c>
      <c r="S127" s="701"/>
      <c r="T127" s="701"/>
      <c r="U127" s="258"/>
      <c r="V127" s="677"/>
      <c r="W127" s="258"/>
      <c r="X127" s="232"/>
      <c r="Y127" s="379" t="s">
        <v>1417</v>
      </c>
      <c r="Z127" s="384" t="s">
        <v>1418</v>
      </c>
      <c r="AA127" s="245" t="s">
        <v>1266</v>
      </c>
      <c r="AB127" s="698"/>
      <c r="AC127" s="701"/>
      <c r="AD127" s="701">
        <v>1</v>
      </c>
    </row>
    <row r="128" spans="1:1017" s="224" customFormat="1" ht="13.5" hidden="1" customHeight="1">
      <c r="A128" s="225">
        <f t="shared" si="3"/>
        <v>120</v>
      </c>
      <c r="B128" s="217"/>
      <c r="C128" s="217"/>
      <c r="D128" s="217" t="s">
        <v>1052</v>
      </c>
      <c r="E128" s="767"/>
      <c r="F128" s="767"/>
      <c r="G128" s="767"/>
      <c r="H128" s="698" t="s">
        <v>1419</v>
      </c>
      <c r="I128" s="706"/>
      <c r="J128" s="699" t="s">
        <v>1420</v>
      </c>
      <c r="K128" s="698"/>
      <c r="L128" s="698"/>
      <c r="M128" s="698"/>
      <c r="N128" s="698"/>
      <c r="O128" s="700"/>
      <c r="P128" s="698" t="s">
        <v>817</v>
      </c>
      <c r="Q128" s="700" t="s">
        <v>863</v>
      </c>
      <c r="R128" s="375" t="s">
        <v>1420</v>
      </c>
      <c r="S128" s="701"/>
      <c r="T128" s="701"/>
      <c r="U128" s="258"/>
      <c r="V128" s="677"/>
      <c r="W128" s="258"/>
      <c r="X128" s="232"/>
      <c r="Y128" s="703"/>
      <c r="Z128" s="698"/>
      <c r="AA128" s="245"/>
      <c r="AB128" s="698"/>
      <c r="AC128" s="701"/>
      <c r="AD128" s="701">
        <v>1</v>
      </c>
    </row>
    <row r="129" spans="1:30" s="224" customFormat="1" ht="13.5" hidden="1" customHeight="1">
      <c r="A129" s="225">
        <f t="shared" si="3"/>
        <v>121</v>
      </c>
      <c r="B129" s="217"/>
      <c r="C129" s="217"/>
      <c r="D129" s="217"/>
      <c r="E129" s="217" t="s">
        <v>1082</v>
      </c>
      <c r="F129" s="767" t="s">
        <v>2982</v>
      </c>
      <c r="G129" s="767"/>
      <c r="H129" s="698"/>
      <c r="I129" s="706"/>
      <c r="J129" s="699" t="s">
        <v>1083</v>
      </c>
      <c r="K129" s="698"/>
      <c r="L129" s="698"/>
      <c r="M129" s="698"/>
      <c r="N129" s="698"/>
      <c r="O129" s="700"/>
      <c r="P129" s="698" t="s">
        <v>817</v>
      </c>
      <c r="Q129" s="700" t="s">
        <v>863</v>
      </c>
      <c r="R129" s="243" t="s">
        <v>1083</v>
      </c>
      <c r="S129" s="701"/>
      <c r="T129" s="701"/>
      <c r="U129" s="258"/>
      <c r="V129" s="677"/>
      <c r="W129" s="258"/>
      <c r="X129" s="232"/>
      <c r="Y129" s="703"/>
      <c r="Z129" s="698"/>
      <c r="AA129" s="245"/>
      <c r="AB129" s="698"/>
      <c r="AC129" s="701"/>
      <c r="AD129" s="701">
        <v>1</v>
      </c>
    </row>
    <row r="130" spans="1:30" s="224" customFormat="1" ht="13.5" hidden="1" customHeight="1">
      <c r="A130" s="225">
        <f t="shared" si="3"/>
        <v>122</v>
      </c>
      <c r="B130" s="217"/>
      <c r="C130" s="217"/>
      <c r="D130" s="217"/>
      <c r="E130" s="217" t="s">
        <v>1107</v>
      </c>
      <c r="F130" s="767" t="s">
        <v>2983</v>
      </c>
      <c r="G130" s="767"/>
      <c r="H130" s="698"/>
      <c r="I130" s="706"/>
      <c r="J130" s="699" t="s">
        <v>1108</v>
      </c>
      <c r="K130" s="698"/>
      <c r="L130" s="698"/>
      <c r="M130" s="698"/>
      <c r="N130" s="698"/>
      <c r="O130" s="700"/>
      <c r="P130" s="698" t="s">
        <v>817</v>
      </c>
      <c r="Q130" s="700" t="s">
        <v>863</v>
      </c>
      <c r="R130" s="243" t="s">
        <v>1108</v>
      </c>
      <c r="S130" s="701"/>
      <c r="T130" s="701"/>
      <c r="U130" s="258"/>
      <c r="V130" s="677"/>
      <c r="W130" s="258"/>
      <c r="X130" s="232"/>
      <c r="Y130" s="703"/>
      <c r="Z130" s="698"/>
      <c r="AA130" s="245"/>
      <c r="AB130" s="698"/>
      <c r="AC130" s="701"/>
      <c r="AD130" s="701">
        <v>1</v>
      </c>
    </row>
    <row r="131" spans="1:30" s="224" customFormat="1" ht="13.5" hidden="1" customHeight="1">
      <c r="A131" s="225">
        <f t="shared" si="3"/>
        <v>123</v>
      </c>
      <c r="B131" s="217"/>
      <c r="C131" s="217"/>
      <c r="D131" s="217" t="s">
        <v>1423</v>
      </c>
      <c r="E131" s="767"/>
      <c r="F131" s="767"/>
      <c r="G131" s="767"/>
      <c r="H131" s="698"/>
      <c r="I131" s="706"/>
      <c r="J131" s="699" t="s">
        <v>1424</v>
      </c>
      <c r="K131" s="698"/>
      <c r="L131" s="698"/>
      <c r="M131" s="698"/>
      <c r="N131" s="698"/>
      <c r="O131" s="700"/>
      <c r="P131" s="698" t="s">
        <v>817</v>
      </c>
      <c r="Q131" s="700" t="s">
        <v>863</v>
      </c>
      <c r="R131" s="375" t="s">
        <v>1424</v>
      </c>
      <c r="S131" s="701"/>
      <c r="T131" s="701"/>
      <c r="U131" s="258"/>
      <c r="V131" s="677"/>
      <c r="W131" s="258"/>
      <c r="X131" s="232"/>
      <c r="Y131" s="703"/>
      <c r="Z131" s="703" t="s">
        <v>1425</v>
      </c>
      <c r="AA131" s="245"/>
      <c r="AB131" s="698"/>
      <c r="AC131" s="701"/>
      <c r="AD131" s="701">
        <v>1</v>
      </c>
    </row>
    <row r="132" spans="1:30" s="224" customFormat="1" ht="13.5" hidden="1" customHeight="1">
      <c r="A132" s="225">
        <f t="shared" si="3"/>
        <v>124</v>
      </c>
      <c r="B132" s="217"/>
      <c r="C132" s="217"/>
      <c r="D132" s="217"/>
      <c r="E132" s="241" t="s">
        <v>1305</v>
      </c>
      <c r="F132" s="767"/>
      <c r="G132" s="767"/>
      <c r="H132" s="698" t="s">
        <v>1426</v>
      </c>
      <c r="I132" s="706"/>
      <c r="J132" s="699" t="s">
        <v>1304</v>
      </c>
      <c r="K132" s="698"/>
      <c r="L132" s="698"/>
      <c r="M132" s="698"/>
      <c r="N132" s="698"/>
      <c r="O132" s="700"/>
      <c r="P132" s="698" t="s">
        <v>820</v>
      </c>
      <c r="Q132" s="700" t="s">
        <v>863</v>
      </c>
      <c r="R132" s="243" t="s">
        <v>1304</v>
      </c>
      <c r="S132" s="701"/>
      <c r="T132" s="701"/>
      <c r="U132" s="258"/>
      <c r="V132" s="677"/>
      <c r="W132" s="258"/>
      <c r="X132" s="232"/>
      <c r="Y132" s="703"/>
      <c r="Z132" s="698"/>
      <c r="AA132" s="245"/>
      <c r="AB132" s="698"/>
      <c r="AC132" s="701"/>
      <c r="AD132" s="701">
        <v>1</v>
      </c>
    </row>
    <row r="133" spans="1:30" s="224" customFormat="1" ht="13.5" hidden="1" customHeight="1">
      <c r="A133" s="225">
        <f t="shared" si="3"/>
        <v>125</v>
      </c>
      <c r="B133" s="217"/>
      <c r="C133" s="217"/>
      <c r="D133" s="217"/>
      <c r="E133" s="241" t="s">
        <v>1427</v>
      </c>
      <c r="F133" s="241"/>
      <c r="G133" s="241"/>
      <c r="H133" s="698" t="s">
        <v>1428</v>
      </c>
      <c r="I133" s="706">
        <v>10000668540</v>
      </c>
      <c r="J133" s="699" t="s">
        <v>1219</v>
      </c>
      <c r="K133" s="698"/>
      <c r="L133" s="698"/>
      <c r="M133" s="698"/>
      <c r="N133" s="698"/>
      <c r="O133" s="700"/>
      <c r="P133" s="698" t="s">
        <v>817</v>
      </c>
      <c r="Q133" s="700"/>
      <c r="R133" s="698" t="s">
        <v>862</v>
      </c>
      <c r="S133" s="701"/>
      <c r="T133" s="370"/>
      <c r="U133" s="258"/>
      <c r="V133" s="677"/>
      <c r="W133" s="258"/>
      <c r="X133" s="232"/>
      <c r="Y133" s="376" t="s">
        <v>1429</v>
      </c>
      <c r="Z133" s="698" t="s">
        <v>1430</v>
      </c>
      <c r="AA133" s="245"/>
      <c r="AB133" s="698"/>
      <c r="AC133" s="701"/>
      <c r="AD133" s="701">
        <v>1</v>
      </c>
    </row>
    <row r="134" spans="1:30" s="224" customFormat="1" ht="13.5" hidden="1" customHeight="1">
      <c r="A134" s="225">
        <f t="shared" si="3"/>
        <v>126</v>
      </c>
      <c r="B134" s="217"/>
      <c r="C134" s="217"/>
      <c r="D134" s="241"/>
      <c r="E134" s="241" t="s">
        <v>1431</v>
      </c>
      <c r="F134" s="767" t="s">
        <v>2984</v>
      </c>
      <c r="G134" s="767"/>
      <c r="H134" s="698"/>
      <c r="I134" s="706"/>
      <c r="J134" s="699" t="s">
        <v>1420</v>
      </c>
      <c r="K134" s="698"/>
      <c r="L134" s="698"/>
      <c r="M134" s="698"/>
      <c r="N134" s="698"/>
      <c r="O134" s="700"/>
      <c r="P134" s="698" t="s">
        <v>817</v>
      </c>
      <c r="Q134" s="700" t="s">
        <v>863</v>
      </c>
      <c r="R134" s="375" t="s">
        <v>1420</v>
      </c>
      <c r="S134" s="701"/>
      <c r="T134" s="701"/>
      <c r="U134" s="702"/>
      <c r="V134" s="677"/>
      <c r="W134" s="702"/>
      <c r="X134" s="232"/>
      <c r="Y134" s="703"/>
      <c r="Z134" s="698"/>
      <c r="AA134" s="704"/>
      <c r="AB134" s="698"/>
      <c r="AC134" s="701"/>
      <c r="AD134" s="701">
        <v>1</v>
      </c>
    </row>
    <row r="135" spans="1:30" s="224" customFormat="1" ht="13.5" hidden="1" customHeight="1">
      <c r="A135" s="225">
        <f t="shared" si="3"/>
        <v>127</v>
      </c>
      <c r="B135" s="217"/>
      <c r="C135" s="217"/>
      <c r="D135" s="217"/>
      <c r="E135" s="217" t="s">
        <v>1433</v>
      </c>
      <c r="F135" s="767" t="s">
        <v>2985</v>
      </c>
      <c r="G135" s="767"/>
      <c r="H135" s="698" t="s">
        <v>1416</v>
      </c>
      <c r="I135" s="706"/>
      <c r="J135" s="699" t="s">
        <v>1265</v>
      </c>
      <c r="K135" s="698"/>
      <c r="L135" s="698"/>
      <c r="M135" s="698"/>
      <c r="N135" s="698"/>
      <c r="O135" s="700"/>
      <c r="P135" s="698" t="s">
        <v>823</v>
      </c>
      <c r="Q135" s="700" t="s">
        <v>863</v>
      </c>
      <c r="R135" s="243" t="s">
        <v>1265</v>
      </c>
      <c r="S135" s="701"/>
      <c r="T135" s="257"/>
      <c r="U135" s="258"/>
      <c r="V135" s="677"/>
      <c r="W135" s="258"/>
      <c r="X135" s="232"/>
      <c r="Y135" s="703"/>
      <c r="Z135" s="698"/>
      <c r="AA135" s="245" t="s">
        <v>1266</v>
      </c>
      <c r="AB135" s="698"/>
      <c r="AC135" s="701"/>
      <c r="AD135" s="701">
        <v>1</v>
      </c>
    </row>
    <row r="136" spans="1:30" s="224" customFormat="1" ht="13.5" customHeight="1">
      <c r="A136" s="225">
        <f t="shared" si="3"/>
        <v>128</v>
      </c>
      <c r="B136" s="217"/>
      <c r="C136" s="217" t="s">
        <v>1775</v>
      </c>
      <c r="D136" s="767"/>
      <c r="E136" s="767"/>
      <c r="F136" s="767"/>
      <c r="G136" s="767"/>
      <c r="H136" s="698" t="s">
        <v>1776</v>
      </c>
      <c r="I136" s="706"/>
      <c r="J136" s="699" t="s">
        <v>1436</v>
      </c>
      <c r="K136" s="698"/>
      <c r="L136" s="698"/>
      <c r="M136" s="698"/>
      <c r="N136" s="698"/>
      <c r="O136" s="700"/>
      <c r="P136" s="698" t="s">
        <v>817</v>
      </c>
      <c r="Q136" s="700" t="s">
        <v>863</v>
      </c>
      <c r="R136" s="243" t="s">
        <v>1777</v>
      </c>
      <c r="S136" s="701"/>
      <c r="T136" s="701"/>
      <c r="U136" s="258"/>
      <c r="V136" s="258" t="s">
        <v>863</v>
      </c>
      <c r="W136" s="258" t="s">
        <v>863</v>
      </c>
      <c r="X136" s="232"/>
      <c r="Y136" s="703"/>
      <c r="Z136" s="698"/>
      <c r="AA136" s="245"/>
      <c r="AB136" s="698"/>
      <c r="AC136" s="701"/>
      <c r="AD136" s="701">
        <v>1</v>
      </c>
    </row>
    <row r="137" spans="1:30" s="224" customFormat="1" ht="13.5" hidden="1" customHeight="1">
      <c r="A137" s="225">
        <f t="shared" si="3"/>
        <v>129</v>
      </c>
      <c r="B137" s="217"/>
      <c r="C137" s="217"/>
      <c r="D137" s="217" t="s">
        <v>1438</v>
      </c>
      <c r="E137" s="767"/>
      <c r="F137" s="767"/>
      <c r="G137" s="767"/>
      <c r="H137" s="698" t="s">
        <v>1439</v>
      </c>
      <c r="I137" s="706"/>
      <c r="J137" s="699" t="s">
        <v>1440</v>
      </c>
      <c r="K137" s="698"/>
      <c r="L137" s="698"/>
      <c r="M137" s="698"/>
      <c r="N137" s="698"/>
      <c r="O137" s="700"/>
      <c r="P137" s="698" t="s">
        <v>817</v>
      </c>
      <c r="Q137" s="700" t="s">
        <v>863</v>
      </c>
      <c r="R137" s="243" t="s">
        <v>1441</v>
      </c>
      <c r="S137" s="701"/>
      <c r="T137" s="257"/>
      <c r="U137" s="258"/>
      <c r="V137" s="258"/>
      <c r="W137" s="258"/>
      <c r="X137" s="232"/>
      <c r="Y137" s="703"/>
      <c r="Z137" s="698"/>
      <c r="AA137" s="245"/>
      <c r="AB137" s="698"/>
      <c r="AC137" s="701"/>
      <c r="AD137" s="701">
        <v>1</v>
      </c>
    </row>
    <row r="138" spans="1:30" s="224" customFormat="1" ht="13.5" hidden="1" customHeight="1">
      <c r="A138" s="225">
        <f t="shared" si="3"/>
        <v>130</v>
      </c>
      <c r="B138" s="217"/>
      <c r="C138" s="217"/>
      <c r="D138" s="217"/>
      <c r="E138" s="241" t="s">
        <v>1442</v>
      </c>
      <c r="F138" s="241"/>
      <c r="G138" s="241"/>
      <c r="H138" s="698" t="s">
        <v>1439</v>
      </c>
      <c r="I138" s="706"/>
      <c r="J138" s="699" t="s">
        <v>887</v>
      </c>
      <c r="K138" s="698"/>
      <c r="L138" s="698"/>
      <c r="M138" s="698"/>
      <c r="N138" s="698"/>
      <c r="O138" s="700"/>
      <c r="P138" s="698" t="s">
        <v>817</v>
      </c>
      <c r="Q138" s="700"/>
      <c r="R138" s="698" t="s">
        <v>862</v>
      </c>
      <c r="S138" s="701" t="s">
        <v>863</v>
      </c>
      <c r="T138" s="245" t="s">
        <v>1778</v>
      </c>
      <c r="U138" s="702"/>
      <c r="V138" s="258"/>
      <c r="W138" s="258"/>
      <c r="X138" s="232"/>
      <c r="Y138" s="264" t="s">
        <v>1444</v>
      </c>
      <c r="Z138" s="381" t="s">
        <v>1445</v>
      </c>
      <c r="AA138" s="245"/>
      <c r="AB138" s="698"/>
      <c r="AC138" s="701"/>
      <c r="AD138" s="701">
        <v>1</v>
      </c>
    </row>
    <row r="139" spans="1:30" s="224" customFormat="1" ht="13.5" hidden="1" customHeight="1">
      <c r="A139" s="225">
        <f t="shared" si="3"/>
        <v>131</v>
      </c>
      <c r="B139" s="217"/>
      <c r="C139" s="217"/>
      <c r="D139" s="217"/>
      <c r="E139" s="241" t="s">
        <v>1446</v>
      </c>
      <c r="F139" s="241"/>
      <c r="G139" s="241"/>
      <c r="H139" s="698" t="s">
        <v>1447</v>
      </c>
      <c r="I139" s="706"/>
      <c r="J139" s="699" t="s">
        <v>1448</v>
      </c>
      <c r="K139" s="698"/>
      <c r="L139" s="698"/>
      <c r="M139" s="698"/>
      <c r="N139" s="698"/>
      <c r="O139" s="700"/>
      <c r="P139" s="698" t="s">
        <v>817</v>
      </c>
      <c r="Q139" s="700"/>
      <c r="R139" s="698" t="s">
        <v>862</v>
      </c>
      <c r="S139" s="701" t="s">
        <v>863</v>
      </c>
      <c r="T139" s="245" t="s">
        <v>1779</v>
      </c>
      <c r="U139" s="702"/>
      <c r="V139" s="258"/>
      <c r="W139" s="258"/>
      <c r="X139" s="232"/>
      <c r="Y139" s="264" t="s">
        <v>1450</v>
      </c>
      <c r="Z139" s="698"/>
      <c r="AA139" s="245"/>
      <c r="AB139" s="698"/>
      <c r="AC139" s="701"/>
      <c r="AD139" s="701">
        <v>1</v>
      </c>
    </row>
    <row r="140" spans="1:30" s="224" customFormat="1" ht="13.5" hidden="1" customHeight="1">
      <c r="A140" s="225">
        <f t="shared" ref="A140:A174" si="4">ROW()-8</f>
        <v>132</v>
      </c>
      <c r="B140" s="217"/>
      <c r="C140" s="217"/>
      <c r="D140" s="217" t="s">
        <v>1451</v>
      </c>
      <c r="E140" s="767"/>
      <c r="F140" s="767"/>
      <c r="G140" s="767"/>
      <c r="H140" s="698" t="s">
        <v>1452</v>
      </c>
      <c r="I140" s="706"/>
      <c r="J140" s="699" t="s">
        <v>1093</v>
      </c>
      <c r="K140" s="698"/>
      <c r="L140" s="698"/>
      <c r="M140" s="698"/>
      <c r="N140" s="698"/>
      <c r="O140" s="700"/>
      <c r="P140" s="698" t="s">
        <v>817</v>
      </c>
      <c r="Q140" s="700" t="s">
        <v>863</v>
      </c>
      <c r="R140" s="375" t="s">
        <v>1453</v>
      </c>
      <c r="S140" s="701"/>
      <c r="T140" s="701"/>
      <c r="U140" s="258"/>
      <c r="V140" s="258"/>
      <c r="W140" s="258"/>
      <c r="X140" s="232"/>
      <c r="Y140" s="703"/>
      <c r="Z140" s="698"/>
      <c r="AA140" s="245"/>
      <c r="AB140" s="698"/>
      <c r="AC140" s="701"/>
      <c r="AD140" s="701">
        <v>1</v>
      </c>
    </row>
    <row r="141" spans="1:30" s="224" customFormat="1" ht="13.5" hidden="1" customHeight="1">
      <c r="A141" s="225">
        <f t="shared" si="4"/>
        <v>133</v>
      </c>
      <c r="B141" s="217"/>
      <c r="C141" s="217"/>
      <c r="D141" s="217"/>
      <c r="E141" s="241" t="s">
        <v>1454</v>
      </c>
      <c r="F141" s="241"/>
      <c r="G141" s="241"/>
      <c r="H141" s="698" t="s">
        <v>1452</v>
      </c>
      <c r="I141" s="706" t="s">
        <v>1455</v>
      </c>
      <c r="J141" s="699" t="s">
        <v>1081</v>
      </c>
      <c r="K141" s="698"/>
      <c r="L141" s="698"/>
      <c r="M141" s="698"/>
      <c r="N141" s="698"/>
      <c r="O141" s="700"/>
      <c r="P141" s="698" t="s">
        <v>817</v>
      </c>
      <c r="Q141" s="700"/>
      <c r="R141" s="698" t="s">
        <v>862</v>
      </c>
      <c r="S141" s="701"/>
      <c r="T141" s="701"/>
      <c r="U141" s="258"/>
      <c r="V141" s="258"/>
      <c r="W141" s="258"/>
      <c r="X141" s="232"/>
      <c r="Y141" s="376" t="s">
        <v>1456</v>
      </c>
      <c r="Z141" s="698"/>
      <c r="AA141" s="245"/>
      <c r="AB141" s="698"/>
      <c r="AC141" s="701"/>
      <c r="AD141" s="701">
        <v>1</v>
      </c>
    </row>
    <row r="142" spans="1:30" s="224" customFormat="1" ht="13.5" hidden="1" customHeight="1">
      <c r="A142" s="225">
        <f t="shared" si="4"/>
        <v>134</v>
      </c>
      <c r="B142" s="217"/>
      <c r="C142" s="217"/>
      <c r="D142" s="217"/>
      <c r="E142" s="241" t="s">
        <v>1457</v>
      </c>
      <c r="F142" s="241"/>
      <c r="G142" s="241"/>
      <c r="H142" s="698" t="s">
        <v>1458</v>
      </c>
      <c r="I142" s="706" t="s">
        <v>1459</v>
      </c>
      <c r="J142" s="699" t="s">
        <v>1460</v>
      </c>
      <c r="K142" s="698"/>
      <c r="L142" s="698"/>
      <c r="M142" s="698"/>
      <c r="N142" s="698"/>
      <c r="O142" s="700"/>
      <c r="P142" s="698" t="s">
        <v>817</v>
      </c>
      <c r="Q142" s="700"/>
      <c r="R142" s="698" t="s">
        <v>862</v>
      </c>
      <c r="S142" s="701" t="s">
        <v>863</v>
      </c>
      <c r="T142" s="701"/>
      <c r="U142" s="258"/>
      <c r="V142" s="258"/>
      <c r="W142" s="258"/>
      <c r="X142" s="232"/>
      <c r="Y142" s="376" t="s">
        <v>1461</v>
      </c>
      <c r="Z142" s="698"/>
      <c r="AA142" s="245"/>
      <c r="AB142" s="698"/>
      <c r="AC142" s="701"/>
      <c r="AD142" s="701">
        <v>1</v>
      </c>
    </row>
    <row r="143" spans="1:30" s="224" customFormat="1" ht="13.5" customHeight="1">
      <c r="A143" s="225">
        <f t="shared" si="4"/>
        <v>135</v>
      </c>
      <c r="B143" s="217"/>
      <c r="C143" s="217"/>
      <c r="D143" s="217" t="s">
        <v>1462</v>
      </c>
      <c r="E143" s="767"/>
      <c r="F143" s="767"/>
      <c r="G143" s="767"/>
      <c r="H143" s="698" t="s">
        <v>1780</v>
      </c>
      <c r="I143" s="706"/>
      <c r="J143" s="699" t="s">
        <v>1464</v>
      </c>
      <c r="K143" s="698"/>
      <c r="L143" s="698"/>
      <c r="M143" s="698"/>
      <c r="N143" s="698"/>
      <c r="O143" s="700"/>
      <c r="P143" s="698" t="s">
        <v>817</v>
      </c>
      <c r="Q143" s="700" t="s">
        <v>863</v>
      </c>
      <c r="R143" s="243" t="s">
        <v>1465</v>
      </c>
      <c r="S143" s="701"/>
      <c r="T143" s="257"/>
      <c r="U143" s="258"/>
      <c r="V143" s="258" t="s">
        <v>863</v>
      </c>
      <c r="W143" s="258" t="s">
        <v>863</v>
      </c>
      <c r="X143" s="232"/>
      <c r="Y143" s="703"/>
      <c r="Z143" s="698"/>
      <c r="AA143" s="245"/>
      <c r="AB143" s="698"/>
      <c r="AC143" s="701"/>
      <c r="AD143" s="701">
        <v>1</v>
      </c>
    </row>
    <row r="144" spans="1:30" s="224" customFormat="1" ht="13.5" customHeight="1">
      <c r="A144" s="225">
        <f t="shared" si="4"/>
        <v>136</v>
      </c>
      <c r="B144" s="217"/>
      <c r="C144" s="217"/>
      <c r="D144" s="217"/>
      <c r="E144" s="241" t="s">
        <v>1466</v>
      </c>
      <c r="F144" s="241"/>
      <c r="G144" s="241"/>
      <c r="H144" s="698" t="s">
        <v>1781</v>
      </c>
      <c r="I144" s="706" t="s">
        <v>1135</v>
      </c>
      <c r="J144" s="699" t="s">
        <v>1468</v>
      </c>
      <c r="K144" s="698"/>
      <c r="L144" s="698"/>
      <c r="M144" s="698"/>
      <c r="N144" s="698"/>
      <c r="O144" s="700"/>
      <c r="P144" s="698" t="s">
        <v>817</v>
      </c>
      <c r="Q144" s="700"/>
      <c r="R144" s="698" t="s">
        <v>862</v>
      </c>
      <c r="S144" s="701"/>
      <c r="T144" s="701"/>
      <c r="U144" s="258"/>
      <c r="V144" s="258" t="s">
        <v>863</v>
      </c>
      <c r="W144" s="258" t="s">
        <v>863</v>
      </c>
      <c r="X144" s="232"/>
      <c r="Y144" s="703"/>
      <c r="Z144" s="698"/>
      <c r="AA144" s="245"/>
      <c r="AB144" s="698"/>
      <c r="AC144" s="701"/>
      <c r="AD144" s="701">
        <v>1</v>
      </c>
    </row>
    <row r="145" spans="1:30" s="224" customFormat="1" ht="13.5" hidden="1" customHeight="1">
      <c r="A145" s="225">
        <f t="shared" si="4"/>
        <v>137</v>
      </c>
      <c r="B145" s="217"/>
      <c r="C145" s="217"/>
      <c r="D145" s="217"/>
      <c r="E145" s="241" t="s">
        <v>1469</v>
      </c>
      <c r="F145" s="241"/>
      <c r="G145" s="241"/>
      <c r="H145" s="698" t="s">
        <v>1470</v>
      </c>
      <c r="I145" s="706"/>
      <c r="J145" s="699" t="s">
        <v>1471</v>
      </c>
      <c r="K145" s="698"/>
      <c r="L145" s="698"/>
      <c r="M145" s="698"/>
      <c r="N145" s="698"/>
      <c r="O145" s="700"/>
      <c r="P145" s="698" t="s">
        <v>817</v>
      </c>
      <c r="Q145" s="700"/>
      <c r="R145" s="698" t="s">
        <v>862</v>
      </c>
      <c r="S145" s="701"/>
      <c r="T145" s="701"/>
      <c r="U145" s="258"/>
      <c r="V145" s="258"/>
      <c r="W145" s="258"/>
      <c r="X145" s="232"/>
      <c r="Y145" s="703"/>
      <c r="Z145" s="698"/>
      <c r="AA145" s="245"/>
      <c r="AB145" s="698"/>
      <c r="AC145" s="701"/>
      <c r="AD145" s="701">
        <v>1</v>
      </c>
    </row>
    <row r="146" spans="1:30" s="224" customFormat="1" ht="13.5" hidden="1" customHeight="1">
      <c r="A146" s="225">
        <f t="shared" si="4"/>
        <v>138</v>
      </c>
      <c r="B146" s="217"/>
      <c r="C146" s="217"/>
      <c r="D146" s="217"/>
      <c r="E146" s="241" t="s">
        <v>1472</v>
      </c>
      <c r="F146" s="241"/>
      <c r="G146" s="241"/>
      <c r="H146" s="698" t="s">
        <v>1473</v>
      </c>
      <c r="I146" s="706"/>
      <c r="J146" s="699" t="s">
        <v>1474</v>
      </c>
      <c r="K146" s="698"/>
      <c r="L146" s="698"/>
      <c r="M146" s="698"/>
      <c r="N146" s="698"/>
      <c r="O146" s="700"/>
      <c r="P146" s="698" t="s">
        <v>817</v>
      </c>
      <c r="Q146" s="700"/>
      <c r="R146" s="698" t="s">
        <v>862</v>
      </c>
      <c r="S146" s="701"/>
      <c r="T146" s="701"/>
      <c r="U146" s="258"/>
      <c r="V146" s="258"/>
      <c r="W146" s="258"/>
      <c r="X146" s="232"/>
      <c r="Y146" s="703"/>
      <c r="Z146" s="698"/>
      <c r="AA146" s="245"/>
      <c r="AB146" s="698"/>
      <c r="AC146" s="701"/>
      <c r="AD146" s="701">
        <v>1</v>
      </c>
    </row>
    <row r="147" spans="1:30" s="224" customFormat="1" ht="13.5" customHeight="1">
      <c r="A147" s="225">
        <f t="shared" si="4"/>
        <v>139</v>
      </c>
      <c r="B147" s="217"/>
      <c r="C147" s="217"/>
      <c r="D147" s="217"/>
      <c r="E147" s="241" t="s">
        <v>1480</v>
      </c>
      <c r="F147" s="241"/>
      <c r="G147" s="241"/>
      <c r="H147" s="698" t="s">
        <v>1782</v>
      </c>
      <c r="I147" s="706"/>
      <c r="J147" s="699" t="s">
        <v>1482</v>
      </c>
      <c r="K147" s="698"/>
      <c r="L147" s="698"/>
      <c r="M147" s="698"/>
      <c r="N147" s="698"/>
      <c r="O147" s="700"/>
      <c r="P147" s="698" t="s">
        <v>817</v>
      </c>
      <c r="Q147" s="700"/>
      <c r="R147" s="698" t="s">
        <v>1483</v>
      </c>
      <c r="S147" s="701"/>
      <c r="T147" s="257"/>
      <c r="U147" s="258"/>
      <c r="V147" s="258" t="s">
        <v>863</v>
      </c>
      <c r="W147" s="258" t="s">
        <v>863</v>
      </c>
      <c r="X147" s="232"/>
      <c r="Y147" s="703"/>
      <c r="Z147" s="698"/>
      <c r="AA147" s="245"/>
      <c r="AB147" s="698"/>
      <c r="AC147" s="701"/>
      <c r="AD147" s="701">
        <v>1</v>
      </c>
    </row>
    <row r="148" spans="1:30" s="224" customFormat="1" ht="13.5" customHeight="1">
      <c r="A148" s="225">
        <f t="shared" si="4"/>
        <v>140</v>
      </c>
      <c r="B148" s="217"/>
      <c r="C148" s="217"/>
      <c r="D148" s="217"/>
      <c r="E148" s="241" t="s">
        <v>1484</v>
      </c>
      <c r="F148" s="241"/>
      <c r="G148" s="241"/>
      <c r="H148" s="698" t="s">
        <v>1783</v>
      </c>
      <c r="I148" s="706" t="s">
        <v>698</v>
      </c>
      <c r="J148" s="699" t="s">
        <v>1486</v>
      </c>
      <c r="K148" s="698"/>
      <c r="L148" s="698"/>
      <c r="M148" s="698"/>
      <c r="N148" s="698"/>
      <c r="O148" s="700"/>
      <c r="P148" s="698" t="s">
        <v>817</v>
      </c>
      <c r="Q148" s="700"/>
      <c r="R148" s="698" t="s">
        <v>862</v>
      </c>
      <c r="S148" s="701" t="s">
        <v>863</v>
      </c>
      <c r="T148" s="699" t="s">
        <v>1784</v>
      </c>
      <c r="U148" s="258"/>
      <c r="V148" s="258" t="s">
        <v>863</v>
      </c>
      <c r="W148" s="258" t="s">
        <v>863</v>
      </c>
      <c r="X148" s="232"/>
      <c r="Y148" s="382" t="s">
        <v>1487</v>
      </c>
      <c r="Z148" s="698"/>
      <c r="AA148" s="245"/>
      <c r="AB148" s="698"/>
      <c r="AC148" s="701"/>
      <c r="AD148" s="701">
        <v>1</v>
      </c>
    </row>
    <row r="149" spans="1:30" s="224" customFormat="1" ht="13.5" hidden="1" customHeight="1">
      <c r="A149" s="225">
        <f t="shared" si="4"/>
        <v>141</v>
      </c>
      <c r="B149" s="217"/>
      <c r="C149" s="217"/>
      <c r="D149" s="217"/>
      <c r="E149" s="241" t="s">
        <v>1475</v>
      </c>
      <c r="F149" s="241"/>
      <c r="G149" s="241"/>
      <c r="H149" s="698" t="s">
        <v>1476</v>
      </c>
      <c r="I149" s="706"/>
      <c r="J149" s="699" t="s">
        <v>1477</v>
      </c>
      <c r="K149" s="698"/>
      <c r="L149" s="698"/>
      <c r="M149" s="698"/>
      <c r="N149" s="698"/>
      <c r="O149" s="700"/>
      <c r="P149" s="698" t="s">
        <v>817</v>
      </c>
      <c r="Q149" s="700"/>
      <c r="R149" s="770" t="s">
        <v>1381</v>
      </c>
      <c r="S149" s="701"/>
      <c r="T149" s="377"/>
      <c r="U149" s="258"/>
      <c r="V149" s="258"/>
      <c r="W149" s="258"/>
      <c r="X149" s="232"/>
      <c r="Y149" s="376" t="s">
        <v>1478</v>
      </c>
      <c r="Z149" s="698" t="s">
        <v>1479</v>
      </c>
      <c r="AA149" s="245"/>
      <c r="AB149" s="698"/>
      <c r="AC149" s="701"/>
      <c r="AD149" s="701">
        <v>1</v>
      </c>
    </row>
    <row r="150" spans="1:30" s="224" customFormat="1" ht="13.5" customHeight="1">
      <c r="A150" s="225">
        <f t="shared" si="4"/>
        <v>142</v>
      </c>
      <c r="B150" s="217"/>
      <c r="C150" s="217"/>
      <c r="D150" s="217" t="s">
        <v>1785</v>
      </c>
      <c r="E150" s="767" t="s">
        <v>2965</v>
      </c>
      <c r="F150" s="767"/>
      <c r="G150" s="767"/>
      <c r="H150" s="698" t="s">
        <v>1786</v>
      </c>
      <c r="I150" s="706"/>
      <c r="J150" s="699" t="s">
        <v>1490</v>
      </c>
      <c r="K150" s="698"/>
      <c r="L150" s="698"/>
      <c r="M150" s="698"/>
      <c r="N150" s="698"/>
      <c r="O150" s="700"/>
      <c r="P150" s="698" t="s">
        <v>817</v>
      </c>
      <c r="Q150" s="700" t="s">
        <v>863</v>
      </c>
      <c r="R150" s="243" t="s">
        <v>1304</v>
      </c>
      <c r="S150" s="701"/>
      <c r="T150" s="701"/>
      <c r="U150" s="258"/>
      <c r="V150" s="258" t="s">
        <v>863</v>
      </c>
      <c r="W150" s="258" t="s">
        <v>863</v>
      </c>
      <c r="X150" s="232"/>
      <c r="Y150" s="703"/>
      <c r="Z150" s="698"/>
      <c r="AA150" s="245"/>
      <c r="AB150" s="698"/>
      <c r="AC150" s="701"/>
      <c r="AD150" s="701">
        <v>1</v>
      </c>
    </row>
    <row r="151" spans="1:30" s="224" customFormat="1" ht="13.5" hidden="1" customHeight="1">
      <c r="A151" s="217">
        <f t="shared" si="4"/>
        <v>143</v>
      </c>
      <c r="B151" s="217"/>
      <c r="C151" s="217"/>
      <c r="D151" s="217"/>
      <c r="E151" s="217" t="s">
        <v>1305</v>
      </c>
      <c r="F151" s="217"/>
      <c r="G151" s="217"/>
      <c r="H151" s="698" t="s">
        <v>1763</v>
      </c>
      <c r="I151" s="699" t="s">
        <v>1307</v>
      </c>
      <c r="J151" s="699" t="s">
        <v>1088</v>
      </c>
      <c r="K151" s="698" t="s">
        <v>1308</v>
      </c>
      <c r="L151" s="698" t="s">
        <v>1309</v>
      </c>
      <c r="M151" s="698"/>
      <c r="N151" s="698"/>
      <c r="O151" s="700"/>
      <c r="P151" s="698" t="s">
        <v>820</v>
      </c>
      <c r="Q151" s="700"/>
      <c r="R151" s="698" t="s">
        <v>862</v>
      </c>
      <c r="S151" s="701"/>
      <c r="T151" s="698" t="s">
        <v>1310</v>
      </c>
      <c r="U151" s="702"/>
      <c r="V151" s="702"/>
      <c r="W151" s="702" t="s">
        <v>863</v>
      </c>
      <c r="X151" s="232"/>
      <c r="Y151" s="703"/>
      <c r="Z151" s="698"/>
      <c r="AA151" s="704"/>
      <c r="AB151" s="698"/>
      <c r="AC151" s="701">
        <v>1</v>
      </c>
      <c r="AD151" s="701">
        <v>1</v>
      </c>
    </row>
    <row r="152" spans="1:30" s="224" customFormat="1" ht="13.5" hidden="1" customHeight="1">
      <c r="A152" s="217">
        <f t="shared" si="4"/>
        <v>144</v>
      </c>
      <c r="B152" s="217"/>
      <c r="C152" s="217"/>
      <c r="D152" s="217"/>
      <c r="E152" s="217" t="s">
        <v>1105</v>
      </c>
      <c r="F152" s="217"/>
      <c r="G152" s="217"/>
      <c r="H152" s="698" t="s">
        <v>1764</v>
      </c>
      <c r="I152" s="698" t="s">
        <v>1135</v>
      </c>
      <c r="J152" s="699" t="s">
        <v>1312</v>
      </c>
      <c r="K152" s="698"/>
      <c r="L152" s="698"/>
      <c r="M152" s="698"/>
      <c r="N152" s="698"/>
      <c r="O152" s="700"/>
      <c r="P152" s="698" t="s">
        <v>817</v>
      </c>
      <c r="Q152" s="700"/>
      <c r="R152" s="698" t="s">
        <v>862</v>
      </c>
      <c r="S152" s="701"/>
      <c r="T152" s="698"/>
      <c r="U152" s="702"/>
      <c r="V152" s="702"/>
      <c r="W152" s="702" t="s">
        <v>863</v>
      </c>
      <c r="X152" s="232"/>
      <c r="Y152" s="703"/>
      <c r="Z152" s="698"/>
      <c r="AA152" s="704"/>
      <c r="AB152" s="698"/>
      <c r="AC152" s="701">
        <v>1</v>
      </c>
      <c r="AD152" s="701">
        <v>1</v>
      </c>
    </row>
    <row r="153" spans="1:30" s="244" customFormat="1" ht="14.25" hidden="1" customHeight="1">
      <c r="A153" s="217">
        <f t="shared" si="4"/>
        <v>145</v>
      </c>
      <c r="B153" s="217"/>
      <c r="C153" s="217"/>
      <c r="D153" s="217"/>
      <c r="E153" s="217" t="s">
        <v>1313</v>
      </c>
      <c r="F153" s="217"/>
      <c r="G153" s="217"/>
      <c r="H153" s="698" t="s">
        <v>1765</v>
      </c>
      <c r="I153" s="699" t="s">
        <v>1315</v>
      </c>
      <c r="J153" s="699" t="s">
        <v>1316</v>
      </c>
      <c r="K153" s="698"/>
      <c r="L153" s="698"/>
      <c r="M153" s="698"/>
      <c r="N153" s="698"/>
      <c r="O153" s="700"/>
      <c r="P153" s="698" t="s">
        <v>817</v>
      </c>
      <c r="Q153" s="700"/>
      <c r="R153" s="698" t="s">
        <v>862</v>
      </c>
      <c r="S153" s="701"/>
      <c r="T153" s="698"/>
      <c r="U153" s="702"/>
      <c r="V153" s="702"/>
      <c r="W153" s="702" t="s">
        <v>863</v>
      </c>
      <c r="X153" s="232"/>
      <c r="Y153" s="703"/>
      <c r="Z153" s="698"/>
      <c r="AA153" s="704"/>
      <c r="AB153" s="698"/>
      <c r="AC153" s="701">
        <v>1</v>
      </c>
      <c r="AD153" s="701">
        <v>1</v>
      </c>
    </row>
    <row r="154" spans="1:30" s="224" customFormat="1" ht="13.5" customHeight="1">
      <c r="A154" s="225">
        <f t="shared" si="4"/>
        <v>146</v>
      </c>
      <c r="B154" s="217"/>
      <c r="C154" s="219" t="s">
        <v>1010</v>
      </c>
      <c r="D154" s="767" t="s">
        <v>2964</v>
      </c>
      <c r="E154" s="767"/>
      <c r="F154" s="767"/>
      <c r="G154" s="767"/>
      <c r="H154" s="698" t="s">
        <v>1787</v>
      </c>
      <c r="I154" s="699"/>
      <c r="J154" s="698" t="s">
        <v>1012</v>
      </c>
      <c r="K154" s="698"/>
      <c r="L154" s="698"/>
      <c r="M154" s="698"/>
      <c r="N154" s="698"/>
      <c r="O154" s="700"/>
      <c r="P154" s="698" t="s">
        <v>817</v>
      </c>
      <c r="Q154" s="700" t="s">
        <v>863</v>
      </c>
      <c r="R154" s="243" t="s">
        <v>1636</v>
      </c>
      <c r="S154" s="701"/>
      <c r="T154" s="698" t="s">
        <v>1646</v>
      </c>
      <c r="U154" s="702"/>
      <c r="V154" s="258" t="s">
        <v>863</v>
      </c>
      <c r="W154" s="258" t="s">
        <v>863</v>
      </c>
      <c r="X154" s="232"/>
      <c r="Y154" s="382" t="s">
        <v>1492</v>
      </c>
      <c r="Z154" s="698" t="s">
        <v>993</v>
      </c>
      <c r="AA154" s="704"/>
      <c r="AB154" s="698"/>
      <c r="AC154" s="701"/>
      <c r="AD154" s="701">
        <v>1</v>
      </c>
    </row>
    <row r="155" spans="1:30" s="158" customFormat="1" ht="12.75" customHeight="1">
      <c r="A155" s="225">
        <f t="shared" si="4"/>
        <v>147</v>
      </c>
      <c r="B155" s="217"/>
      <c r="C155" s="219" t="s">
        <v>1493</v>
      </c>
      <c r="D155" s="767"/>
      <c r="E155" s="767"/>
      <c r="F155" s="767"/>
      <c r="G155" s="767"/>
      <c r="H155" s="698" t="s">
        <v>1788</v>
      </c>
      <c r="I155" s="262"/>
      <c r="J155" s="699" t="s">
        <v>1121</v>
      </c>
      <c r="K155" s="698"/>
      <c r="L155" s="698"/>
      <c r="M155" s="698"/>
      <c r="N155" s="698"/>
      <c r="O155" s="700"/>
      <c r="P155" s="698" t="s">
        <v>817</v>
      </c>
      <c r="Q155" s="700" t="s">
        <v>863</v>
      </c>
      <c r="R155" s="375" t="s">
        <v>1494</v>
      </c>
      <c r="S155" s="266"/>
      <c r="T155" s="261"/>
      <c r="U155" s="263"/>
      <c r="V155" s="258" t="s">
        <v>863</v>
      </c>
      <c r="W155" s="258" t="s">
        <v>863</v>
      </c>
      <c r="X155" s="232"/>
      <c r="Y155" s="376" t="s">
        <v>1495</v>
      </c>
      <c r="Z155" s="261"/>
      <c r="AA155" s="265" t="s">
        <v>1496</v>
      </c>
      <c r="AB155" s="261"/>
      <c r="AC155" s="701"/>
      <c r="AD155" s="701">
        <v>1</v>
      </c>
    </row>
    <row r="156" spans="1:30" s="224" customFormat="1" ht="13.5" customHeight="1">
      <c r="A156" s="225">
        <f t="shared" si="4"/>
        <v>148</v>
      </c>
      <c r="B156" s="217"/>
      <c r="C156" s="219"/>
      <c r="D156" s="241" t="s">
        <v>1497</v>
      </c>
      <c r="E156" s="241"/>
      <c r="F156" s="241"/>
      <c r="G156" s="241"/>
      <c r="H156" s="698" t="s">
        <v>1789</v>
      </c>
      <c r="I156" s="699">
        <v>31</v>
      </c>
      <c r="J156" s="699" t="s">
        <v>1499</v>
      </c>
      <c r="K156" s="698"/>
      <c r="L156" s="698"/>
      <c r="M156" s="698"/>
      <c r="N156" s="698"/>
      <c r="O156" s="700"/>
      <c r="P156" s="698" t="s">
        <v>817</v>
      </c>
      <c r="Q156" s="700"/>
      <c r="R156" s="770" t="s">
        <v>1093</v>
      </c>
      <c r="S156" s="701"/>
      <c r="T156" s="698"/>
      <c r="U156" s="702"/>
      <c r="V156" s="258" t="s">
        <v>863</v>
      </c>
      <c r="W156" s="258" t="s">
        <v>863</v>
      </c>
      <c r="X156" s="232"/>
      <c r="Y156" s="703"/>
      <c r="Z156" s="698"/>
      <c r="AA156" s="704"/>
      <c r="AB156" s="698"/>
      <c r="AC156" s="701"/>
      <c r="AD156" s="701">
        <v>1</v>
      </c>
    </row>
    <row r="157" spans="1:30" s="224" customFormat="1" ht="13.5" customHeight="1">
      <c r="A157" s="225">
        <f t="shared" si="4"/>
        <v>149</v>
      </c>
      <c r="B157" s="217"/>
      <c r="C157" s="219"/>
      <c r="D157" s="241" t="s">
        <v>1500</v>
      </c>
      <c r="E157" s="241"/>
      <c r="F157" s="241"/>
      <c r="G157" s="241"/>
      <c r="H157" s="698" t="s">
        <v>1790</v>
      </c>
      <c r="I157" s="699">
        <v>109</v>
      </c>
      <c r="J157" s="699" t="s">
        <v>1183</v>
      </c>
      <c r="K157" s="698"/>
      <c r="L157" s="698"/>
      <c r="M157" s="698"/>
      <c r="N157" s="698"/>
      <c r="O157" s="700"/>
      <c r="P157" s="698" t="s">
        <v>817</v>
      </c>
      <c r="Q157" s="700"/>
      <c r="R157" s="770" t="s">
        <v>1093</v>
      </c>
      <c r="S157" s="701"/>
      <c r="T157" s="698"/>
      <c r="U157" s="702"/>
      <c r="V157" s="258" t="s">
        <v>863</v>
      </c>
      <c r="W157" s="258" t="s">
        <v>863</v>
      </c>
      <c r="X157" s="232"/>
      <c r="Y157" s="703"/>
      <c r="Z157" s="698"/>
      <c r="AA157" s="704"/>
      <c r="AB157" s="698"/>
      <c r="AC157" s="701"/>
      <c r="AD157" s="701">
        <v>1</v>
      </c>
    </row>
    <row r="158" spans="1:30" s="224" customFormat="1" ht="12.75" customHeight="1">
      <c r="A158" s="225">
        <f t="shared" si="4"/>
        <v>150</v>
      </c>
      <c r="B158" s="217"/>
      <c r="C158" s="219"/>
      <c r="D158" s="241" t="s">
        <v>1502</v>
      </c>
      <c r="E158" s="241"/>
      <c r="F158" s="241"/>
      <c r="G158" s="241"/>
      <c r="H158" s="698" t="s">
        <v>1791</v>
      </c>
      <c r="I158" s="699" t="s">
        <v>1504</v>
      </c>
      <c r="J158" s="699" t="s">
        <v>1505</v>
      </c>
      <c r="K158" s="698"/>
      <c r="L158" s="698"/>
      <c r="M158" s="698"/>
      <c r="N158" s="698"/>
      <c r="O158" s="700"/>
      <c r="P158" s="698" t="s">
        <v>817</v>
      </c>
      <c r="Q158" s="700"/>
      <c r="R158" s="705" t="s">
        <v>862</v>
      </c>
      <c r="S158" s="278"/>
      <c r="T158" s="698" t="s">
        <v>1792</v>
      </c>
      <c r="U158" s="702"/>
      <c r="V158" s="258" t="s">
        <v>863</v>
      </c>
      <c r="W158" s="258" t="s">
        <v>863</v>
      </c>
      <c r="X158" s="232"/>
      <c r="Y158" s="376"/>
      <c r="Z158" s="698"/>
      <c r="AA158" s="704"/>
      <c r="AB158" s="698"/>
      <c r="AC158" s="701"/>
      <c r="AD158" s="701">
        <v>1</v>
      </c>
    </row>
    <row r="159" spans="1:30" s="224" customFormat="1" ht="13.5" customHeight="1">
      <c r="A159" s="225">
        <f t="shared" si="4"/>
        <v>151</v>
      </c>
      <c r="B159" s="217"/>
      <c r="C159" s="239"/>
      <c r="D159" s="241" t="s">
        <v>1793</v>
      </c>
      <c r="E159" s="241"/>
      <c r="F159" s="241"/>
      <c r="G159" s="241"/>
      <c r="H159" s="698" t="s">
        <v>1794</v>
      </c>
      <c r="I159" s="699" t="s">
        <v>1508</v>
      </c>
      <c r="J159" s="699" t="s">
        <v>1509</v>
      </c>
      <c r="K159" s="698"/>
      <c r="L159" s="698"/>
      <c r="M159" s="698"/>
      <c r="N159" s="698"/>
      <c r="O159" s="700"/>
      <c r="P159" s="698" t="s">
        <v>817</v>
      </c>
      <c r="Q159" s="700"/>
      <c r="R159" s="698" t="s">
        <v>862</v>
      </c>
      <c r="S159" s="701" t="s">
        <v>863</v>
      </c>
      <c r="T159" s="698" t="s">
        <v>1654</v>
      </c>
      <c r="U159" s="702"/>
      <c r="V159" s="258" t="s">
        <v>863</v>
      </c>
      <c r="W159" s="686" t="s">
        <v>863</v>
      </c>
      <c r="X159" s="232"/>
      <c r="Y159" s="382" t="s">
        <v>1510</v>
      </c>
      <c r="Z159" s="698"/>
      <c r="AA159" s="704"/>
      <c r="AB159" s="698"/>
      <c r="AC159" s="701"/>
      <c r="AD159" s="701">
        <v>1</v>
      </c>
    </row>
    <row r="160" spans="1:30" s="224" customFormat="1" ht="13.5" customHeight="1">
      <c r="A160" s="225">
        <f t="shared" si="4"/>
        <v>152</v>
      </c>
      <c r="B160" s="217"/>
      <c r="C160" s="219" t="s">
        <v>1511</v>
      </c>
      <c r="D160" s="241"/>
      <c r="E160" s="241"/>
      <c r="F160" s="241"/>
      <c r="G160" s="241"/>
      <c r="H160" s="698" t="s">
        <v>1795</v>
      </c>
      <c r="I160" s="699"/>
      <c r="J160" s="699" t="s">
        <v>1512</v>
      </c>
      <c r="K160" s="698"/>
      <c r="L160" s="698"/>
      <c r="M160" s="698"/>
      <c r="N160" s="698"/>
      <c r="O160" s="700"/>
      <c r="P160" s="698" t="s">
        <v>817</v>
      </c>
      <c r="Q160" s="700" t="s">
        <v>863</v>
      </c>
      <c r="R160" s="375" t="s">
        <v>1512</v>
      </c>
      <c r="S160" s="701"/>
      <c r="T160" s="698"/>
      <c r="U160" s="702"/>
      <c r="V160" s="258" t="s">
        <v>863</v>
      </c>
      <c r="W160" s="258" t="s">
        <v>863</v>
      </c>
      <c r="X160" s="232"/>
      <c r="Y160" s="703"/>
      <c r="Z160" s="698"/>
      <c r="AA160" s="704"/>
      <c r="AB160" s="698"/>
      <c r="AC160" s="701"/>
      <c r="AD160" s="701">
        <v>1</v>
      </c>
    </row>
    <row r="161" spans="1:30" s="224" customFormat="1" ht="13.5" customHeight="1">
      <c r="A161" s="225">
        <f t="shared" si="4"/>
        <v>153</v>
      </c>
      <c r="B161" s="217"/>
      <c r="C161" s="219"/>
      <c r="D161" s="241" t="s">
        <v>1513</v>
      </c>
      <c r="E161" s="767" t="s">
        <v>2964</v>
      </c>
      <c r="F161" s="767"/>
      <c r="G161" s="767"/>
      <c r="H161" s="698" t="s">
        <v>1796</v>
      </c>
      <c r="I161" s="699"/>
      <c r="J161" s="699" t="s">
        <v>1515</v>
      </c>
      <c r="K161" s="698"/>
      <c r="L161" s="698"/>
      <c r="M161" s="698"/>
      <c r="N161" s="698"/>
      <c r="O161" s="700"/>
      <c r="P161" s="698" t="s">
        <v>817</v>
      </c>
      <c r="Q161" s="700" t="s">
        <v>863</v>
      </c>
      <c r="R161" s="375" t="s">
        <v>1636</v>
      </c>
      <c r="S161" s="701" t="s">
        <v>863</v>
      </c>
      <c r="T161" s="698"/>
      <c r="U161" s="702"/>
      <c r="V161" s="258" t="s">
        <v>863</v>
      </c>
      <c r="W161" s="258" t="s">
        <v>863</v>
      </c>
      <c r="X161" s="232"/>
      <c r="Y161" s="703" t="s">
        <v>1516</v>
      </c>
      <c r="Z161" s="698"/>
      <c r="AA161" s="704"/>
      <c r="AB161" s="698"/>
      <c r="AC161" s="701"/>
      <c r="AD161" s="701">
        <v>1</v>
      </c>
    </row>
    <row r="162" spans="1:30" s="224" customFormat="1" ht="14.25" customHeight="1">
      <c r="A162" s="225">
        <f t="shared" si="4"/>
        <v>154</v>
      </c>
      <c r="B162" s="217"/>
      <c r="C162" s="219"/>
      <c r="D162" s="241" t="s">
        <v>1517</v>
      </c>
      <c r="E162" s="767" t="s">
        <v>2964</v>
      </c>
      <c r="F162" s="767"/>
      <c r="G162" s="767"/>
      <c r="H162" s="698" t="s">
        <v>1797</v>
      </c>
      <c r="I162" s="699"/>
      <c r="J162" s="699" t="s">
        <v>1519</v>
      </c>
      <c r="K162" s="698"/>
      <c r="L162" s="698"/>
      <c r="M162" s="698"/>
      <c r="N162" s="698"/>
      <c r="O162" s="700"/>
      <c r="P162" s="698" t="s">
        <v>823</v>
      </c>
      <c r="Q162" s="700" t="s">
        <v>863</v>
      </c>
      <c r="R162" s="375" t="s">
        <v>1636</v>
      </c>
      <c r="S162" s="266" t="s">
        <v>863</v>
      </c>
      <c r="T162" s="253"/>
      <c r="U162" s="702"/>
      <c r="V162" s="258" t="s">
        <v>863</v>
      </c>
      <c r="W162" s="686" t="s">
        <v>863</v>
      </c>
      <c r="X162" s="232"/>
      <c r="Y162" s="703" t="s">
        <v>1516</v>
      </c>
      <c r="Z162" s="698"/>
      <c r="AA162" s="704"/>
      <c r="AB162" s="698"/>
      <c r="AC162" s="701"/>
      <c r="AD162" s="701">
        <v>1</v>
      </c>
    </row>
    <row r="163" spans="1:30" s="224" customFormat="1" ht="13.5" hidden="1" customHeight="1">
      <c r="A163" s="225">
        <f t="shared" si="4"/>
        <v>155</v>
      </c>
      <c r="B163" s="217"/>
      <c r="C163" s="219" t="s">
        <v>1520</v>
      </c>
      <c r="D163" s="767" t="s">
        <v>2964</v>
      </c>
      <c r="E163" s="767"/>
      <c r="F163" s="767"/>
      <c r="G163" s="767"/>
      <c r="H163" s="698" t="s">
        <v>1521</v>
      </c>
      <c r="I163" s="699"/>
      <c r="J163" s="699" t="s">
        <v>1522</v>
      </c>
      <c r="K163" s="698"/>
      <c r="L163" s="698"/>
      <c r="M163" s="698"/>
      <c r="N163" s="698"/>
      <c r="O163" s="700"/>
      <c r="P163" s="698" t="s">
        <v>817</v>
      </c>
      <c r="Q163" s="700" t="s">
        <v>863</v>
      </c>
      <c r="R163" s="375" t="s">
        <v>1636</v>
      </c>
      <c r="S163" s="266" t="s">
        <v>863</v>
      </c>
      <c r="T163" s="698"/>
      <c r="U163" s="702"/>
      <c r="V163" s="702"/>
      <c r="W163" s="702"/>
      <c r="X163" s="232"/>
      <c r="Y163" s="703" t="s">
        <v>1516</v>
      </c>
      <c r="Z163" s="698"/>
      <c r="AA163" s="704"/>
      <c r="AB163" s="698"/>
      <c r="AC163" s="701"/>
      <c r="AD163" s="701">
        <v>1</v>
      </c>
    </row>
    <row r="164" spans="1:30" s="224" customFormat="1" ht="13.5" hidden="1" customHeight="1">
      <c r="A164" s="225">
        <f t="shared" si="4"/>
        <v>156</v>
      </c>
      <c r="B164" s="217"/>
      <c r="C164" s="219" t="s">
        <v>1798</v>
      </c>
      <c r="D164" s="241"/>
      <c r="E164" s="241"/>
      <c r="F164" s="241"/>
      <c r="G164" s="241"/>
      <c r="H164" s="698" t="s">
        <v>1799</v>
      </c>
      <c r="I164" s="699"/>
      <c r="J164" s="699" t="s">
        <v>938</v>
      </c>
      <c r="K164" s="698"/>
      <c r="L164" s="698"/>
      <c r="M164" s="698"/>
      <c r="N164" s="698"/>
      <c r="O164" s="700"/>
      <c r="P164" s="707" t="s">
        <v>823</v>
      </c>
      <c r="Q164" s="700"/>
      <c r="R164" s="698" t="s">
        <v>862</v>
      </c>
      <c r="S164" s="701"/>
      <c r="T164" s="698"/>
      <c r="U164" s="702"/>
      <c r="V164" s="702"/>
      <c r="W164" s="702"/>
      <c r="X164" s="232"/>
      <c r="Y164" s="703"/>
      <c r="Z164" s="698"/>
      <c r="AA164" s="704"/>
      <c r="AB164" s="698"/>
      <c r="AC164" s="701"/>
      <c r="AD164" s="701">
        <v>1</v>
      </c>
    </row>
    <row r="165" spans="1:30" s="224" customFormat="1" ht="13.5" customHeight="1">
      <c r="A165" s="225">
        <f t="shared" si="4"/>
        <v>157</v>
      </c>
      <c r="B165" s="219" t="s">
        <v>1800</v>
      </c>
      <c r="C165" s="767"/>
      <c r="D165" s="767"/>
      <c r="E165" s="767"/>
      <c r="F165" s="767"/>
      <c r="G165" s="767"/>
      <c r="H165" s="698" t="s">
        <v>1801</v>
      </c>
      <c r="I165" s="699"/>
      <c r="J165" s="699" t="s">
        <v>1525</v>
      </c>
      <c r="K165" s="698"/>
      <c r="L165" s="698"/>
      <c r="M165" s="698"/>
      <c r="N165" s="698"/>
      <c r="O165" s="700"/>
      <c r="P165" s="707" t="s">
        <v>823</v>
      </c>
      <c r="Q165" s="700" t="s">
        <v>863</v>
      </c>
      <c r="R165" s="375" t="s">
        <v>1525</v>
      </c>
      <c r="S165" s="701"/>
      <c r="T165" s="698"/>
      <c r="U165" s="702"/>
      <c r="V165" s="258" t="s">
        <v>863</v>
      </c>
      <c r="W165" s="258" t="s">
        <v>863</v>
      </c>
      <c r="X165" s="232"/>
      <c r="Y165" s="703" t="s">
        <v>1526</v>
      </c>
      <c r="Z165" s="698"/>
      <c r="AA165" s="704"/>
      <c r="AB165" s="698"/>
      <c r="AC165" s="701"/>
      <c r="AD165" s="701">
        <v>1</v>
      </c>
    </row>
    <row r="166" spans="1:30" s="224" customFormat="1" ht="13.5" customHeight="1">
      <c r="A166" s="225">
        <f t="shared" si="4"/>
        <v>158</v>
      </c>
      <c r="B166" s="217"/>
      <c r="C166" s="217" t="s">
        <v>1405</v>
      </c>
      <c r="D166" s="241"/>
      <c r="E166" s="241"/>
      <c r="F166" s="241"/>
      <c r="G166" s="241"/>
      <c r="H166" s="698" t="s">
        <v>1802</v>
      </c>
      <c r="I166" s="706" t="s">
        <v>1769</v>
      </c>
      <c r="J166" s="699" t="s">
        <v>1770</v>
      </c>
      <c r="K166" s="698"/>
      <c r="L166" s="698"/>
      <c r="M166" s="698"/>
      <c r="N166" s="698"/>
      <c r="O166" s="700"/>
      <c r="P166" s="698" t="s">
        <v>817</v>
      </c>
      <c r="Q166" s="700"/>
      <c r="R166" s="698" t="s">
        <v>862</v>
      </c>
      <c r="S166" s="701"/>
      <c r="T166" s="698" t="s">
        <v>2916</v>
      </c>
      <c r="U166" s="702"/>
      <c r="V166" s="258" t="s">
        <v>863</v>
      </c>
      <c r="W166" s="258" t="s">
        <v>863</v>
      </c>
      <c r="X166" s="232"/>
      <c r="Y166" s="703"/>
      <c r="Z166" s="261"/>
      <c r="AA166" s="704"/>
      <c r="AB166" s="698"/>
      <c r="AC166" s="701"/>
      <c r="AD166" s="701">
        <v>1</v>
      </c>
    </row>
    <row r="167" spans="1:30" s="224" customFormat="1" ht="13.5" customHeight="1">
      <c r="A167" s="225">
        <f t="shared" si="4"/>
        <v>159</v>
      </c>
      <c r="B167" s="219"/>
      <c r="C167" s="241" t="s">
        <v>1803</v>
      </c>
      <c r="D167" s="241"/>
      <c r="E167" s="767"/>
      <c r="F167" s="767"/>
      <c r="G167" s="767"/>
      <c r="H167" s="698" t="s">
        <v>1804</v>
      </c>
      <c r="I167" s="699"/>
      <c r="J167" s="699" t="s">
        <v>1396</v>
      </c>
      <c r="K167" s="698"/>
      <c r="L167" s="698"/>
      <c r="M167" s="698"/>
      <c r="N167" s="698"/>
      <c r="O167" s="700"/>
      <c r="P167" s="698" t="s">
        <v>820</v>
      </c>
      <c r="Q167" s="700" t="s">
        <v>863</v>
      </c>
      <c r="R167" s="375" t="s">
        <v>1396</v>
      </c>
      <c r="S167" s="701"/>
      <c r="T167" s="698"/>
      <c r="U167" s="702"/>
      <c r="V167" s="258" t="s">
        <v>863</v>
      </c>
      <c r="W167" s="258" t="s">
        <v>863</v>
      </c>
      <c r="X167" s="232"/>
      <c r="Y167" s="703"/>
      <c r="Z167" s="698"/>
      <c r="AA167" s="704"/>
      <c r="AB167" s="698"/>
      <c r="AC167" s="701"/>
      <c r="AD167" s="701">
        <v>1</v>
      </c>
    </row>
    <row r="168" spans="1:30" s="224" customFormat="1" ht="13.5" customHeight="1">
      <c r="A168" s="225">
        <f t="shared" si="4"/>
        <v>160</v>
      </c>
      <c r="B168" s="216"/>
      <c r="C168" s="216"/>
      <c r="D168" s="241" t="s">
        <v>2937</v>
      </c>
      <c r="E168" s="241"/>
      <c r="F168" s="241"/>
      <c r="G168" s="241"/>
      <c r="H168" s="763" t="s">
        <v>2943</v>
      </c>
      <c r="I168" s="706"/>
      <c r="J168" s="764" t="s">
        <v>1005</v>
      </c>
      <c r="K168" s="698"/>
      <c r="L168" s="698"/>
      <c r="M168" s="698"/>
      <c r="N168" s="698"/>
      <c r="O168" s="700"/>
      <c r="P168" s="698" t="s">
        <v>817</v>
      </c>
      <c r="Q168" s="700"/>
      <c r="R168" s="698" t="s">
        <v>862</v>
      </c>
      <c r="S168" s="701"/>
      <c r="T168" s="701"/>
      <c r="U168" s="702"/>
      <c r="V168" s="258" t="s">
        <v>863</v>
      </c>
      <c r="W168" s="258" t="s">
        <v>863</v>
      </c>
      <c r="X168" s="232"/>
      <c r="Y168" s="380" t="s">
        <v>1398</v>
      </c>
      <c r="Z168" s="698"/>
      <c r="AA168" s="704"/>
      <c r="AB168" s="698"/>
      <c r="AC168" s="701"/>
      <c r="AD168" s="701">
        <v>1</v>
      </c>
    </row>
    <row r="169" spans="1:30" s="224" customFormat="1" ht="13.5" customHeight="1">
      <c r="A169" s="225">
        <f t="shared" si="4"/>
        <v>161</v>
      </c>
      <c r="B169" s="217"/>
      <c r="C169" s="217"/>
      <c r="D169" s="241" t="s">
        <v>1400</v>
      </c>
      <c r="E169" s="241"/>
      <c r="F169" s="241"/>
      <c r="G169" s="241"/>
      <c r="H169" s="698" t="s">
        <v>1805</v>
      </c>
      <c r="I169" s="706" t="s">
        <v>1351</v>
      </c>
      <c r="J169" s="699" t="s">
        <v>1353</v>
      </c>
      <c r="K169" s="698"/>
      <c r="L169" s="698"/>
      <c r="M169" s="698"/>
      <c r="N169" s="698"/>
      <c r="O169" s="700"/>
      <c r="P169" s="698" t="s">
        <v>820</v>
      </c>
      <c r="Q169" s="700"/>
      <c r="R169" s="698" t="s">
        <v>862</v>
      </c>
      <c r="S169" s="701" t="s">
        <v>863</v>
      </c>
      <c r="T169" s="262" t="s">
        <v>1806</v>
      </c>
      <c r="U169" s="702"/>
      <c r="V169" s="258" t="s">
        <v>863</v>
      </c>
      <c r="W169" s="258" t="s">
        <v>863</v>
      </c>
      <c r="X169" s="232"/>
      <c r="Y169" s="703"/>
      <c r="Z169" s="698"/>
      <c r="AA169" s="704"/>
      <c r="AB169" s="698"/>
      <c r="AC169" s="701"/>
      <c r="AD169" s="701">
        <v>1</v>
      </c>
    </row>
    <row r="170" spans="1:30" s="224" customFormat="1" ht="13.5" customHeight="1">
      <c r="A170" s="225">
        <f>ROW()-8</f>
        <v>162</v>
      </c>
      <c r="B170" s="217"/>
      <c r="C170" s="217" t="s">
        <v>1807</v>
      </c>
      <c r="D170" s="241"/>
      <c r="E170" s="241"/>
      <c r="F170" s="241"/>
      <c r="G170" s="241"/>
      <c r="H170" s="698" t="s">
        <v>1808</v>
      </c>
      <c r="I170" s="699" t="s">
        <v>1809</v>
      </c>
      <c r="J170" s="699" t="s">
        <v>1810</v>
      </c>
      <c r="K170" s="698"/>
      <c r="L170" s="698"/>
      <c r="M170" s="698"/>
      <c r="N170" s="698"/>
      <c r="O170" s="700"/>
      <c r="P170" s="698" t="s">
        <v>820</v>
      </c>
      <c r="Q170" s="700"/>
      <c r="R170" s="698" t="s">
        <v>862</v>
      </c>
      <c r="S170" s="701"/>
      <c r="T170" s="698" t="s">
        <v>2917</v>
      </c>
      <c r="U170" s="702"/>
      <c r="V170" s="702" t="s">
        <v>863</v>
      </c>
      <c r="W170" s="702" t="s">
        <v>863</v>
      </c>
      <c r="X170" s="232"/>
      <c r="Y170" s="703" t="s">
        <v>1811</v>
      </c>
      <c r="Z170" s="698"/>
      <c r="AA170" s="704"/>
      <c r="AB170" s="698"/>
      <c r="AC170" s="701"/>
      <c r="AD170" s="701">
        <v>1</v>
      </c>
    </row>
    <row r="171" spans="1:30" s="224" customFormat="1" ht="13.5" customHeight="1">
      <c r="A171" s="225">
        <f t="shared" si="4"/>
        <v>163</v>
      </c>
      <c r="B171" s="219"/>
      <c r="C171" s="239" t="s">
        <v>1812</v>
      </c>
      <c r="D171" s="241"/>
      <c r="E171" s="241"/>
      <c r="F171" s="241"/>
      <c r="G171" s="241"/>
      <c r="H171" s="698" t="s">
        <v>1813</v>
      </c>
      <c r="I171" s="699" t="s">
        <v>929</v>
      </c>
      <c r="J171" s="699" t="s">
        <v>930</v>
      </c>
      <c r="K171" s="698"/>
      <c r="L171" s="698"/>
      <c r="M171" s="698"/>
      <c r="N171" s="698"/>
      <c r="O171" s="700"/>
      <c r="P171" s="698" t="s">
        <v>817</v>
      </c>
      <c r="Q171" s="700"/>
      <c r="R171" s="698" t="s">
        <v>878</v>
      </c>
      <c r="S171" s="701"/>
      <c r="T171" s="698"/>
      <c r="U171" s="702"/>
      <c r="V171" s="702" t="s">
        <v>863</v>
      </c>
      <c r="W171" s="702" t="s">
        <v>863</v>
      </c>
      <c r="X171" s="232"/>
      <c r="Y171" s="703"/>
      <c r="Z171" s="698"/>
      <c r="AA171" s="704"/>
      <c r="AB171" s="698"/>
      <c r="AC171" s="701"/>
      <c r="AD171" s="701">
        <v>1</v>
      </c>
    </row>
    <row r="172" spans="1:30" s="224" customFormat="1" ht="13.5" customHeight="1">
      <c r="A172" s="225">
        <f t="shared" si="4"/>
        <v>164</v>
      </c>
      <c r="B172" s="219"/>
      <c r="C172" s="241" t="s">
        <v>1533</v>
      </c>
      <c r="D172" s="241"/>
      <c r="E172" s="241"/>
      <c r="F172" s="241"/>
      <c r="G172" s="241"/>
      <c r="H172" s="698" t="s">
        <v>1814</v>
      </c>
      <c r="I172" s="699"/>
      <c r="J172" s="699" t="s">
        <v>938</v>
      </c>
      <c r="K172" s="698"/>
      <c r="L172" s="698"/>
      <c r="M172" s="698"/>
      <c r="N172" s="698"/>
      <c r="O172" s="700"/>
      <c r="P172" s="698" t="s">
        <v>820</v>
      </c>
      <c r="Q172" s="700"/>
      <c r="R172" s="698" t="s">
        <v>862</v>
      </c>
      <c r="S172" s="701"/>
      <c r="T172" s="698"/>
      <c r="U172" s="702"/>
      <c r="V172" s="258" t="s">
        <v>863</v>
      </c>
      <c r="W172" s="258" t="s">
        <v>863</v>
      </c>
      <c r="X172" s="232"/>
      <c r="Y172" s="703"/>
      <c r="Z172" s="698"/>
      <c r="AA172" s="704"/>
      <c r="AB172" s="698"/>
      <c r="AC172" s="701"/>
      <c r="AD172" s="701">
        <v>1</v>
      </c>
    </row>
    <row r="173" spans="1:30" s="224" customFormat="1" ht="13.5" hidden="1" customHeight="1">
      <c r="A173" s="225">
        <f t="shared" si="4"/>
        <v>165</v>
      </c>
      <c r="B173" s="219"/>
      <c r="C173" s="241" t="s">
        <v>1535</v>
      </c>
      <c r="D173" s="241"/>
      <c r="E173" s="241"/>
      <c r="F173" s="241"/>
      <c r="G173" s="241"/>
      <c r="H173" s="698" t="s">
        <v>1536</v>
      </c>
      <c r="I173" s="699"/>
      <c r="J173" s="699" t="s">
        <v>1537</v>
      </c>
      <c r="K173" s="698"/>
      <c r="L173" s="698"/>
      <c r="M173" s="698"/>
      <c r="N173" s="698"/>
      <c r="O173" s="700"/>
      <c r="P173" s="698" t="s">
        <v>817</v>
      </c>
      <c r="Q173" s="700"/>
      <c r="R173" s="698" t="s">
        <v>862</v>
      </c>
      <c r="S173" s="701"/>
      <c r="T173" s="698"/>
      <c r="U173" s="702"/>
      <c r="V173" s="258"/>
      <c r="W173" s="258"/>
      <c r="X173" s="232"/>
      <c r="Y173" s="703"/>
      <c r="Z173" s="698"/>
      <c r="AA173" s="704"/>
      <c r="AB173" s="698"/>
      <c r="AC173" s="701"/>
      <c r="AD173" s="701">
        <v>1</v>
      </c>
    </row>
    <row r="174" spans="1:30" s="224" customFormat="1" ht="13.5" hidden="1" customHeight="1">
      <c r="A174" s="225">
        <f t="shared" si="4"/>
        <v>166</v>
      </c>
      <c r="B174" s="219"/>
      <c r="C174" s="241" t="s">
        <v>1538</v>
      </c>
      <c r="D174" s="241"/>
      <c r="E174" s="241"/>
      <c r="F174" s="241"/>
      <c r="G174" s="241"/>
      <c r="H174" s="698" t="s">
        <v>1539</v>
      </c>
      <c r="I174" s="699"/>
      <c r="J174" s="699" t="s">
        <v>1540</v>
      </c>
      <c r="K174" s="698"/>
      <c r="L174" s="698"/>
      <c r="M174" s="698"/>
      <c r="N174" s="698"/>
      <c r="O174" s="700"/>
      <c r="P174" s="698" t="s">
        <v>817</v>
      </c>
      <c r="Q174" s="700"/>
      <c r="R174" s="698" t="s">
        <v>862</v>
      </c>
      <c r="S174" s="701"/>
      <c r="T174" s="698"/>
      <c r="U174" s="702"/>
      <c r="V174" s="258"/>
      <c r="W174" s="258"/>
      <c r="X174" s="232"/>
      <c r="Y174" s="703"/>
      <c r="Z174" s="698"/>
      <c r="AA174" s="704"/>
      <c r="AB174" s="698"/>
      <c r="AC174" s="701"/>
      <c r="AD174" s="701">
        <v>1</v>
      </c>
    </row>
    <row r="175" spans="1:30" s="224" customFormat="1" ht="13.5" hidden="1" customHeight="1">
      <c r="A175" s="225">
        <f t="shared" ref="A175:A195" si="5">ROW()-8</f>
        <v>167</v>
      </c>
      <c r="B175" s="219"/>
      <c r="C175" s="241" t="s">
        <v>1541</v>
      </c>
      <c r="D175" s="241"/>
      <c r="E175" s="241"/>
      <c r="F175" s="241"/>
      <c r="G175" s="241"/>
      <c r="H175" s="698" t="s">
        <v>1542</v>
      </c>
      <c r="I175" s="699"/>
      <c r="J175" s="699" t="s">
        <v>1543</v>
      </c>
      <c r="K175" s="698"/>
      <c r="L175" s="698"/>
      <c r="M175" s="698"/>
      <c r="N175" s="698"/>
      <c r="O175" s="700"/>
      <c r="P175" s="698" t="s">
        <v>817</v>
      </c>
      <c r="Q175" s="700"/>
      <c r="R175" s="698" t="s">
        <v>862</v>
      </c>
      <c r="S175" s="701"/>
      <c r="T175" s="698"/>
      <c r="U175" s="702"/>
      <c r="V175" s="258"/>
      <c r="W175" s="258"/>
      <c r="X175" s="232"/>
      <c r="Y175" s="703"/>
      <c r="Z175" s="698"/>
      <c r="AA175" s="704"/>
      <c r="AB175" s="698"/>
      <c r="AC175" s="701"/>
      <c r="AD175" s="701">
        <v>1</v>
      </c>
    </row>
    <row r="176" spans="1:30" s="224" customFormat="1" ht="13.5" customHeight="1">
      <c r="A176" s="225">
        <f t="shared" si="5"/>
        <v>168</v>
      </c>
      <c r="B176" s="217" t="s">
        <v>1544</v>
      </c>
      <c r="C176" s="767"/>
      <c r="D176" s="767"/>
      <c r="E176" s="767"/>
      <c r="F176" s="767"/>
      <c r="G176" s="767"/>
      <c r="H176" s="267" t="s">
        <v>2969</v>
      </c>
      <c r="I176" s="699"/>
      <c r="J176" s="699" t="s">
        <v>1546</v>
      </c>
      <c r="K176" s="698"/>
      <c r="L176" s="698"/>
      <c r="M176" s="698"/>
      <c r="N176" s="698"/>
      <c r="O176" s="700"/>
      <c r="P176" s="698" t="s">
        <v>823</v>
      </c>
      <c r="Q176" s="700" t="s">
        <v>863</v>
      </c>
      <c r="R176" s="243" t="s">
        <v>1546</v>
      </c>
      <c r="S176" s="701"/>
      <c r="T176" s="698"/>
      <c r="U176" s="702"/>
      <c r="V176" s="258" t="s">
        <v>863</v>
      </c>
      <c r="W176" s="258" t="s">
        <v>863</v>
      </c>
      <c r="X176" s="232"/>
      <c r="Y176" s="264" t="s">
        <v>1547</v>
      </c>
      <c r="Z176" s="261" t="s">
        <v>1548</v>
      </c>
      <c r="AA176" s="704"/>
      <c r="AB176" s="698"/>
      <c r="AC176" s="701"/>
      <c r="AD176" s="701">
        <v>1</v>
      </c>
    </row>
    <row r="177" spans="1:30" s="224" customFormat="1" ht="13.5" customHeight="1">
      <c r="A177" s="225">
        <f t="shared" si="5"/>
        <v>169</v>
      </c>
      <c r="B177" s="217"/>
      <c r="C177" s="219" t="s">
        <v>1405</v>
      </c>
      <c r="D177" s="241"/>
      <c r="E177" s="241"/>
      <c r="F177" s="241"/>
      <c r="G177" s="241"/>
      <c r="H177" s="763" t="s">
        <v>2952</v>
      </c>
      <c r="I177" s="706" t="s">
        <v>1769</v>
      </c>
      <c r="J177" s="699" t="s">
        <v>1770</v>
      </c>
      <c r="K177" s="698"/>
      <c r="L177" s="698"/>
      <c r="M177" s="698"/>
      <c r="N177" s="698"/>
      <c r="O177" s="700"/>
      <c r="P177" s="698" t="s">
        <v>817</v>
      </c>
      <c r="Q177" s="700"/>
      <c r="R177" s="698" t="s">
        <v>862</v>
      </c>
      <c r="S177" s="701"/>
      <c r="T177" s="698"/>
      <c r="U177" s="702"/>
      <c r="V177" s="258" t="s">
        <v>863</v>
      </c>
      <c r="W177" s="258" t="s">
        <v>863</v>
      </c>
      <c r="X177" s="232"/>
      <c r="Y177" s="703"/>
      <c r="Z177" s="261"/>
      <c r="AA177" s="704"/>
      <c r="AB177" s="698"/>
      <c r="AC177" s="701"/>
      <c r="AD177" s="701">
        <v>1</v>
      </c>
    </row>
    <row r="178" spans="1:30" s="158" customFormat="1" ht="12.75" customHeight="1">
      <c r="A178" s="225">
        <f t="shared" si="5"/>
        <v>170</v>
      </c>
      <c r="B178" s="217"/>
      <c r="C178" s="241" t="s">
        <v>1549</v>
      </c>
      <c r="D178" s="241"/>
      <c r="E178" s="241"/>
      <c r="F178" s="241"/>
      <c r="G178" s="241"/>
      <c r="H178" s="763" t="s">
        <v>2970</v>
      </c>
      <c r="I178" s="699" t="s">
        <v>929</v>
      </c>
      <c r="J178" s="699" t="s">
        <v>930</v>
      </c>
      <c r="K178" s="698"/>
      <c r="L178" s="698"/>
      <c r="M178" s="698"/>
      <c r="N178" s="698"/>
      <c r="O178" s="700"/>
      <c r="P178" s="261" t="s">
        <v>820</v>
      </c>
      <c r="Q178" s="700"/>
      <c r="R178" s="698" t="s">
        <v>878</v>
      </c>
      <c r="S178" s="701"/>
      <c r="T178" s="698"/>
      <c r="U178" s="702"/>
      <c r="V178" s="702" t="s">
        <v>863</v>
      </c>
      <c r="W178" s="732" t="s">
        <v>863</v>
      </c>
      <c r="X178" s="232"/>
      <c r="Y178" s="703"/>
      <c r="Z178" s="261"/>
      <c r="AA178" s="704"/>
      <c r="AB178" s="698"/>
      <c r="AC178" s="701"/>
      <c r="AD178" s="701">
        <v>1</v>
      </c>
    </row>
    <row r="179" spans="1:30" s="158" customFormat="1" ht="12.75" customHeight="1">
      <c r="A179" s="225">
        <f>ROW()-8</f>
        <v>171</v>
      </c>
      <c r="B179" s="217"/>
      <c r="C179" s="241" t="s">
        <v>1817</v>
      </c>
      <c r="D179" s="767" t="s">
        <v>2963</v>
      </c>
      <c r="E179" s="767"/>
      <c r="F179" s="767"/>
      <c r="G179" s="767"/>
      <c r="H179" s="763" t="s">
        <v>2972</v>
      </c>
      <c r="I179" s="699"/>
      <c r="J179" s="764" t="s">
        <v>1396</v>
      </c>
      <c r="K179" s="698"/>
      <c r="L179" s="698"/>
      <c r="M179" s="698"/>
      <c r="N179" s="698"/>
      <c r="O179" s="700"/>
      <c r="P179" s="261" t="s">
        <v>820</v>
      </c>
      <c r="Q179" s="700" t="s">
        <v>863</v>
      </c>
      <c r="R179" s="375" t="s">
        <v>1396</v>
      </c>
      <c r="S179" s="701"/>
      <c r="T179" s="698"/>
      <c r="U179" s="702"/>
      <c r="V179" s="702" t="s">
        <v>863</v>
      </c>
      <c r="W179" s="732" t="s">
        <v>863</v>
      </c>
      <c r="X179" s="232"/>
      <c r="Y179" s="703"/>
      <c r="Z179" s="698"/>
      <c r="AA179" s="704"/>
      <c r="AB179" s="698"/>
      <c r="AC179" s="701"/>
      <c r="AD179" s="701">
        <v>1</v>
      </c>
    </row>
    <row r="180" spans="1:30" s="158" customFormat="1" ht="12.75" customHeight="1">
      <c r="A180" s="225">
        <f t="shared" si="5"/>
        <v>172</v>
      </c>
      <c r="B180" s="217"/>
      <c r="C180" s="241" t="s">
        <v>1551</v>
      </c>
      <c r="D180" s="241"/>
      <c r="E180" s="241"/>
      <c r="F180" s="241"/>
      <c r="G180" s="241"/>
      <c r="H180" s="768" t="s">
        <v>2971</v>
      </c>
      <c r="I180" s="699" t="s">
        <v>1553</v>
      </c>
      <c r="J180" s="806" t="s">
        <v>3000</v>
      </c>
      <c r="K180" s="698"/>
      <c r="L180" s="698"/>
      <c r="M180" s="698"/>
      <c r="N180" s="698"/>
      <c r="O180" s="700"/>
      <c r="P180" s="261" t="s">
        <v>820</v>
      </c>
      <c r="Q180" s="700"/>
      <c r="R180" s="698" t="s">
        <v>862</v>
      </c>
      <c r="S180" s="701" t="s">
        <v>863</v>
      </c>
      <c r="T180" s="699" t="s">
        <v>1816</v>
      </c>
      <c r="U180" s="702"/>
      <c r="V180" s="258" t="s">
        <v>863</v>
      </c>
      <c r="W180" s="258" t="s">
        <v>863</v>
      </c>
      <c r="X180" s="232"/>
      <c r="Y180" s="382" t="s">
        <v>1554</v>
      </c>
      <c r="Z180" s="384" t="s">
        <v>1555</v>
      </c>
      <c r="AA180" s="704" t="s">
        <v>1556</v>
      </c>
      <c r="AB180" s="698"/>
      <c r="AC180" s="701"/>
      <c r="AD180" s="701">
        <v>1</v>
      </c>
    </row>
    <row r="181" spans="1:30" s="158" customFormat="1" ht="12.75" customHeight="1">
      <c r="A181" s="225">
        <f t="shared" si="5"/>
        <v>173</v>
      </c>
      <c r="B181" s="217"/>
      <c r="C181" s="219" t="s">
        <v>1819</v>
      </c>
      <c r="D181" s="219"/>
      <c r="E181" s="219"/>
      <c r="F181" s="219"/>
      <c r="G181" s="219"/>
      <c r="H181" s="811" t="s">
        <v>2993</v>
      </c>
      <c r="I181" s="699" t="s">
        <v>1820</v>
      </c>
      <c r="J181" s="699" t="s">
        <v>1825</v>
      </c>
      <c r="K181" s="698"/>
      <c r="L181" s="698"/>
      <c r="M181" s="698"/>
      <c r="N181" s="698"/>
      <c r="O181" s="700"/>
      <c r="P181" s="261" t="s">
        <v>817</v>
      </c>
      <c r="Q181" s="700"/>
      <c r="R181" s="698" t="s">
        <v>862</v>
      </c>
      <c r="S181" s="701" t="s">
        <v>863</v>
      </c>
      <c r="T181" s="698" t="s">
        <v>1822</v>
      </c>
      <c r="U181" s="702"/>
      <c r="V181" s="702" t="s">
        <v>863</v>
      </c>
      <c r="W181" s="732" t="s">
        <v>863</v>
      </c>
      <c r="X181" s="232"/>
      <c r="Y181" s="703"/>
      <c r="Z181" s="698"/>
      <c r="AA181" s="704"/>
      <c r="AB181" s="698"/>
      <c r="AC181" s="701"/>
      <c r="AD181" s="701">
        <v>1</v>
      </c>
    </row>
    <row r="182" spans="1:30" s="158" customFormat="1" ht="12.75" customHeight="1">
      <c r="A182" s="225">
        <f t="shared" si="5"/>
        <v>174</v>
      </c>
      <c r="B182" s="217"/>
      <c r="C182" s="219" t="s">
        <v>1823</v>
      </c>
      <c r="D182" s="219"/>
      <c r="E182" s="219"/>
      <c r="F182" s="219"/>
      <c r="G182" s="219"/>
      <c r="H182" s="811" t="s">
        <v>2994</v>
      </c>
      <c r="I182" s="699" t="s">
        <v>1824</v>
      </c>
      <c r="J182" s="699" t="s">
        <v>2331</v>
      </c>
      <c r="K182" s="698"/>
      <c r="L182" s="698"/>
      <c r="M182" s="698"/>
      <c r="N182" s="698"/>
      <c r="O182" s="700"/>
      <c r="P182" s="261" t="s">
        <v>817</v>
      </c>
      <c r="Q182" s="700"/>
      <c r="R182" s="698" t="s">
        <v>862</v>
      </c>
      <c r="S182" s="701" t="s">
        <v>863</v>
      </c>
      <c r="T182" s="698" t="s">
        <v>2332</v>
      </c>
      <c r="U182" s="702"/>
      <c r="V182" s="702" t="s">
        <v>863</v>
      </c>
      <c r="W182" s="732" t="s">
        <v>863</v>
      </c>
      <c r="X182" s="232"/>
      <c r="Y182" s="703"/>
      <c r="Z182" s="698"/>
      <c r="AA182" s="704"/>
      <c r="AB182" s="698"/>
      <c r="AC182" s="701"/>
      <c r="AD182" s="701">
        <v>1</v>
      </c>
    </row>
    <row r="183" spans="1:30" s="158" customFormat="1" ht="12.75" customHeight="1">
      <c r="A183" s="225">
        <f t="shared" si="5"/>
        <v>175</v>
      </c>
      <c r="B183" s="217"/>
      <c r="C183" s="812" t="s">
        <v>2992</v>
      </c>
      <c r="D183" s="219"/>
      <c r="E183" s="219"/>
      <c r="F183" s="219"/>
      <c r="G183" s="219"/>
      <c r="H183" s="267" t="s">
        <v>2996</v>
      </c>
      <c r="I183" s="262" t="s">
        <v>2997</v>
      </c>
      <c r="J183" s="806" t="s">
        <v>2991</v>
      </c>
      <c r="K183" s="698"/>
      <c r="L183" s="698"/>
      <c r="M183" s="698"/>
      <c r="N183" s="698"/>
      <c r="O183" s="700"/>
      <c r="P183" s="261" t="s">
        <v>817</v>
      </c>
      <c r="Q183" s="700"/>
      <c r="R183" s="805" t="s">
        <v>1717</v>
      </c>
      <c r="S183" s="701"/>
      <c r="T183" s="261"/>
      <c r="U183" s="258"/>
      <c r="V183" s="258" t="s">
        <v>863</v>
      </c>
      <c r="W183" s="258" t="s">
        <v>863</v>
      </c>
      <c r="X183" s="232"/>
      <c r="Y183" s="703"/>
      <c r="Z183" s="698"/>
      <c r="AA183" s="704"/>
      <c r="AB183" s="698"/>
      <c r="AC183" s="701"/>
      <c r="AD183" s="701">
        <v>1</v>
      </c>
    </row>
    <row r="184" spans="1:30" s="158" customFormat="1" ht="12.75" customHeight="1">
      <c r="A184" s="225">
        <f t="shared" si="5"/>
        <v>176</v>
      </c>
      <c r="B184" s="217"/>
      <c r="C184" s="812" t="s">
        <v>1557</v>
      </c>
      <c r="D184" s="219"/>
      <c r="E184" s="219"/>
      <c r="F184" s="219"/>
      <c r="G184" s="219"/>
      <c r="H184" s="267" t="s">
        <v>2995</v>
      </c>
      <c r="I184" s="262" t="s">
        <v>2998</v>
      </c>
      <c r="J184" s="806" t="s">
        <v>2999</v>
      </c>
      <c r="K184" s="698"/>
      <c r="L184" s="698"/>
      <c r="M184" s="698"/>
      <c r="N184" s="698"/>
      <c r="O184" s="700"/>
      <c r="P184" s="707" t="s">
        <v>817</v>
      </c>
      <c r="Q184" s="700"/>
      <c r="R184" s="698" t="s">
        <v>862</v>
      </c>
      <c r="S184" s="266" t="s">
        <v>863</v>
      </c>
      <c r="T184" s="262" t="s">
        <v>2923</v>
      </c>
      <c r="U184" s="263"/>
      <c r="V184" s="258" t="s">
        <v>863</v>
      </c>
      <c r="W184" s="258" t="s">
        <v>863</v>
      </c>
      <c r="X184" s="232"/>
      <c r="Y184" s="264"/>
      <c r="Z184" s="261"/>
      <c r="AA184" s="259"/>
      <c r="AB184" s="261"/>
      <c r="AC184" s="701"/>
      <c r="AD184" s="701">
        <v>1</v>
      </c>
    </row>
    <row r="185" spans="1:30" s="248" customFormat="1" ht="12.75" hidden="1" customHeight="1">
      <c r="A185" s="225">
        <f t="shared" si="5"/>
        <v>177</v>
      </c>
      <c r="B185" s="217"/>
      <c r="C185" s="260"/>
      <c r="D185" s="219" t="s">
        <v>1584</v>
      </c>
      <c r="E185" s="767" t="s">
        <v>1585</v>
      </c>
      <c r="F185" s="767"/>
      <c r="G185" s="767"/>
      <c r="H185" s="805" t="s">
        <v>3001</v>
      </c>
      <c r="I185" s="699"/>
      <c r="J185" s="698" t="s">
        <v>1055</v>
      </c>
      <c r="K185" s="698"/>
      <c r="L185" s="698"/>
      <c r="M185" s="698"/>
      <c r="N185" s="698"/>
      <c r="O185" s="700"/>
      <c r="P185" s="698" t="s">
        <v>817</v>
      </c>
      <c r="Q185" s="700" t="s">
        <v>863</v>
      </c>
      <c r="R185" s="243" t="s">
        <v>1055</v>
      </c>
      <c r="S185" s="701"/>
      <c r="T185" s="261"/>
      <c r="U185" s="258"/>
      <c r="V185" s="258"/>
      <c r="W185" s="258"/>
      <c r="X185" s="232"/>
      <c r="Y185" s="703"/>
      <c r="Z185" s="698"/>
      <c r="AA185" s="704"/>
      <c r="AB185" s="698"/>
      <c r="AC185" s="701"/>
      <c r="AD185" s="701">
        <v>1</v>
      </c>
    </row>
    <row r="186" spans="1:30" s="158" customFormat="1" ht="12.75" hidden="1" customHeight="1">
      <c r="A186" s="225">
        <f t="shared" si="5"/>
        <v>178</v>
      </c>
      <c r="B186" s="241" t="s">
        <v>2990</v>
      </c>
      <c r="C186" s="241"/>
      <c r="D186" s="241"/>
      <c r="E186" s="241"/>
      <c r="F186" s="241"/>
      <c r="G186" s="241"/>
      <c r="H186" s="264" t="s">
        <v>2953</v>
      </c>
      <c r="I186" s="262" t="s">
        <v>1559</v>
      </c>
      <c r="J186" s="491" t="s">
        <v>2949</v>
      </c>
      <c r="K186" s="698"/>
      <c r="L186" s="698"/>
      <c r="M186" s="698"/>
      <c r="N186" s="698"/>
      <c r="O186" s="700"/>
      <c r="P186" s="763" t="s">
        <v>817</v>
      </c>
      <c r="Q186" s="700"/>
      <c r="R186" s="698" t="s">
        <v>862</v>
      </c>
      <c r="S186" s="701" t="s">
        <v>863</v>
      </c>
      <c r="T186" s="698" t="s">
        <v>1831</v>
      </c>
      <c r="U186" s="263"/>
      <c r="V186" s="258"/>
      <c r="W186" s="258"/>
      <c r="X186" s="232"/>
      <c r="Y186" s="383" t="s">
        <v>1561</v>
      </c>
      <c r="Z186" s="384" t="s">
        <v>1555</v>
      </c>
      <c r="AA186" s="265" t="s">
        <v>1562</v>
      </c>
      <c r="AB186" s="261"/>
      <c r="AC186" s="701"/>
      <c r="AD186" s="701">
        <v>1</v>
      </c>
    </row>
    <row r="187" spans="1:30" s="248" customFormat="1" ht="12.75" hidden="1" customHeight="1">
      <c r="A187" s="225">
        <f>ROW()-8</f>
        <v>179</v>
      </c>
      <c r="B187" s="217" t="s">
        <v>1834</v>
      </c>
      <c r="C187" s="221"/>
      <c r="D187" s="241"/>
      <c r="E187" s="241"/>
      <c r="F187" s="241"/>
      <c r="G187" s="241"/>
      <c r="H187" s="698" t="s">
        <v>1835</v>
      </c>
      <c r="I187" s="699" t="s">
        <v>1836</v>
      </c>
      <c r="J187" s="699" t="s">
        <v>938</v>
      </c>
      <c r="K187" s="698"/>
      <c r="L187" s="698"/>
      <c r="M187" s="698"/>
      <c r="N187" s="698"/>
      <c r="O187" s="700"/>
      <c r="P187" s="698" t="s">
        <v>817</v>
      </c>
      <c r="Q187" s="700"/>
      <c r="R187" s="698" t="s">
        <v>862</v>
      </c>
      <c r="S187" s="701"/>
      <c r="T187" s="698"/>
      <c r="U187" s="702"/>
      <c r="V187" s="702"/>
      <c r="W187" s="702" t="s">
        <v>863</v>
      </c>
      <c r="X187" s="232"/>
      <c r="Y187" s="703"/>
      <c r="Z187" s="698"/>
      <c r="AA187" s="704"/>
      <c r="AB187" s="698"/>
      <c r="AC187" s="701"/>
      <c r="AD187" s="701">
        <v>1</v>
      </c>
    </row>
    <row r="188" spans="1:30" s="224" customFormat="1" ht="14.25" hidden="1" customHeight="1">
      <c r="A188" s="225">
        <f t="shared" si="5"/>
        <v>180</v>
      </c>
      <c r="B188" s="217" t="s">
        <v>1587</v>
      </c>
      <c r="C188" s="767" t="s">
        <v>2966</v>
      </c>
      <c r="D188" s="767"/>
      <c r="E188" s="767"/>
      <c r="F188" s="767"/>
      <c r="G188" s="767"/>
      <c r="H188" s="698" t="s">
        <v>1837</v>
      </c>
      <c r="I188" s="699"/>
      <c r="J188" s="699" t="s">
        <v>1591</v>
      </c>
      <c r="K188" s="698"/>
      <c r="L188" s="698"/>
      <c r="M188" s="698"/>
      <c r="N188" s="698"/>
      <c r="O188" s="700">
        <v>1</v>
      </c>
      <c r="P188" s="698" t="s">
        <v>823</v>
      </c>
      <c r="Q188" s="700" t="s">
        <v>863</v>
      </c>
      <c r="R188" s="243" t="s">
        <v>1235</v>
      </c>
      <c r="S188" s="277"/>
      <c r="T188" s="698"/>
      <c r="U188" s="702" t="s">
        <v>863</v>
      </c>
      <c r="V188" s="702"/>
      <c r="W188" s="702"/>
      <c r="X188" s="232"/>
      <c r="Y188" s="703"/>
      <c r="Z188" s="698"/>
      <c r="AA188" s="704"/>
      <c r="AB188" s="698"/>
      <c r="AC188" s="701"/>
      <c r="AD188" s="701">
        <v>1</v>
      </c>
    </row>
    <row r="189" spans="1:30" s="248" customFormat="1" ht="12.95" hidden="1" customHeight="1">
      <c r="A189" s="225">
        <f t="shared" si="5"/>
        <v>181</v>
      </c>
      <c r="B189" s="217" t="s">
        <v>1609</v>
      </c>
      <c r="C189" s="260"/>
      <c r="D189" s="241"/>
      <c r="E189" s="241"/>
      <c r="F189" s="241"/>
      <c r="G189" s="241"/>
      <c r="H189" s="698" t="s">
        <v>1838</v>
      </c>
      <c r="I189" s="699" t="s">
        <v>1839</v>
      </c>
      <c r="J189" s="699" t="s">
        <v>938</v>
      </c>
      <c r="K189" s="698"/>
      <c r="L189" s="698"/>
      <c r="M189" s="698"/>
      <c r="N189" s="698"/>
      <c r="O189" s="700"/>
      <c r="P189" s="698" t="s">
        <v>823</v>
      </c>
      <c r="Q189" s="700"/>
      <c r="R189" s="698" t="s">
        <v>862</v>
      </c>
      <c r="S189" s="701"/>
      <c r="T189" s="698"/>
      <c r="U189" s="701" t="s">
        <v>863</v>
      </c>
      <c r="V189" s="701"/>
      <c r="W189" s="701"/>
      <c r="X189" s="232"/>
      <c r="Y189" s="703"/>
      <c r="Z189" s="698"/>
      <c r="AA189" s="698"/>
      <c r="AB189" s="698"/>
      <c r="AC189" s="701"/>
      <c r="AD189" s="701">
        <v>1</v>
      </c>
    </row>
    <row r="190" spans="1:30" s="248" customFormat="1" ht="12.95" customHeight="1">
      <c r="A190" s="225">
        <f t="shared" si="5"/>
        <v>182</v>
      </c>
      <c r="B190" s="217" t="s">
        <v>1592</v>
      </c>
      <c r="C190" s="221"/>
      <c r="D190" s="767"/>
      <c r="E190" s="767"/>
      <c r="F190" s="767"/>
      <c r="G190" s="767"/>
      <c r="H190" s="698" t="s">
        <v>1840</v>
      </c>
      <c r="I190" s="699"/>
      <c r="J190" s="698" t="s">
        <v>1593</v>
      </c>
      <c r="K190" s="698"/>
      <c r="L190" s="698"/>
      <c r="M190" s="698"/>
      <c r="N190" s="698"/>
      <c r="O190" s="700"/>
      <c r="P190" s="698" t="s">
        <v>817</v>
      </c>
      <c r="Q190" s="700" t="s">
        <v>863</v>
      </c>
      <c r="R190" s="698" t="s">
        <v>1593</v>
      </c>
      <c r="S190" s="701"/>
      <c r="T190" s="698"/>
      <c r="U190" s="702" t="s">
        <v>863</v>
      </c>
      <c r="V190" s="702" t="s">
        <v>863</v>
      </c>
      <c r="W190" s="702" t="s">
        <v>863</v>
      </c>
      <c r="X190" s="232"/>
      <c r="Y190" s="703"/>
      <c r="Z190" s="698"/>
      <c r="AA190" s="704"/>
      <c r="AB190" s="698"/>
      <c r="AC190" s="701">
        <v>1</v>
      </c>
      <c r="AD190" s="701">
        <v>1</v>
      </c>
    </row>
    <row r="191" spans="1:30" s="248" customFormat="1" ht="12.95" customHeight="1">
      <c r="A191" s="225">
        <f t="shared" si="5"/>
        <v>183</v>
      </c>
      <c r="B191" s="217"/>
      <c r="C191" s="221" t="s">
        <v>1594</v>
      </c>
      <c r="D191" s="767"/>
      <c r="E191" s="767"/>
      <c r="F191" s="767"/>
      <c r="G191" s="767"/>
      <c r="H191" s="698" t="s">
        <v>1841</v>
      </c>
      <c r="I191" s="699"/>
      <c r="J191" s="699" t="s">
        <v>1596</v>
      </c>
      <c r="K191" s="698"/>
      <c r="L191" s="698"/>
      <c r="M191" s="698"/>
      <c r="N191" s="698"/>
      <c r="O191" s="700"/>
      <c r="P191" s="698" t="s">
        <v>1597</v>
      </c>
      <c r="Q191" s="700" t="s">
        <v>863</v>
      </c>
      <c r="R191" s="243" t="s">
        <v>1596</v>
      </c>
      <c r="S191" s="701"/>
      <c r="T191" s="698"/>
      <c r="U191" s="702" t="s">
        <v>863</v>
      </c>
      <c r="V191" s="702" t="s">
        <v>863</v>
      </c>
      <c r="W191" s="702" t="s">
        <v>863</v>
      </c>
      <c r="X191" s="232"/>
      <c r="Y191" s="703"/>
      <c r="Z191" s="698"/>
      <c r="AA191" s="704"/>
      <c r="AB191" s="698"/>
      <c r="AC191" s="701">
        <v>1</v>
      </c>
      <c r="AD191" s="701">
        <v>1</v>
      </c>
    </row>
    <row r="192" spans="1:30" s="248" customFormat="1" ht="12.95" customHeight="1">
      <c r="A192" s="225">
        <f t="shared" si="5"/>
        <v>184</v>
      </c>
      <c r="B192" s="217"/>
      <c r="C192" s="221"/>
      <c r="D192" s="241" t="s">
        <v>1598</v>
      </c>
      <c r="E192" s="221"/>
      <c r="F192" s="241"/>
      <c r="G192" s="241"/>
      <c r="H192" s="698" t="s">
        <v>1842</v>
      </c>
      <c r="I192" s="699" t="s">
        <v>1600</v>
      </c>
      <c r="J192" s="699" t="s">
        <v>1601</v>
      </c>
      <c r="K192" s="698"/>
      <c r="L192" s="698"/>
      <c r="M192" s="698"/>
      <c r="N192" s="698"/>
      <c r="O192" s="700"/>
      <c r="P192" s="698" t="s">
        <v>820</v>
      </c>
      <c r="Q192" s="700"/>
      <c r="R192" s="698" t="s">
        <v>862</v>
      </c>
      <c r="S192" s="701"/>
      <c r="T192" s="698"/>
      <c r="U192" s="702" t="s">
        <v>863</v>
      </c>
      <c r="V192" s="702" t="s">
        <v>863</v>
      </c>
      <c r="W192" s="702" t="s">
        <v>863</v>
      </c>
      <c r="X192" s="232"/>
      <c r="Y192" s="703"/>
      <c r="Z192" s="698"/>
      <c r="AA192" s="704"/>
      <c r="AB192" s="698"/>
      <c r="AC192" s="701">
        <v>1</v>
      </c>
      <c r="AD192" s="701">
        <v>1</v>
      </c>
    </row>
    <row r="193" spans="1:1016" s="248" customFormat="1" ht="12.95" customHeight="1">
      <c r="A193" s="225">
        <f t="shared" si="5"/>
        <v>185</v>
      </c>
      <c r="B193" s="217"/>
      <c r="C193" s="221"/>
      <c r="D193" s="241" t="s">
        <v>1002</v>
      </c>
      <c r="E193" s="221"/>
      <c r="F193" s="241"/>
      <c r="G193" s="241"/>
      <c r="H193" s="698" t="s">
        <v>1843</v>
      </c>
      <c r="I193" s="699" t="s">
        <v>399</v>
      </c>
      <c r="J193" s="699" t="s">
        <v>1005</v>
      </c>
      <c r="K193" s="698"/>
      <c r="L193" s="698"/>
      <c r="M193" s="698"/>
      <c r="N193" s="698"/>
      <c r="O193" s="700"/>
      <c r="P193" s="698" t="s">
        <v>817</v>
      </c>
      <c r="Q193" s="700"/>
      <c r="R193" s="698" t="s">
        <v>862</v>
      </c>
      <c r="S193" s="701"/>
      <c r="T193" s="698"/>
      <c r="U193" s="702" t="s">
        <v>863</v>
      </c>
      <c r="V193" s="702" t="s">
        <v>863</v>
      </c>
      <c r="W193" s="702" t="s">
        <v>863</v>
      </c>
      <c r="X193" s="232"/>
      <c r="Y193" s="703"/>
      <c r="Z193" s="698"/>
      <c r="AA193" s="704"/>
      <c r="AB193" s="698"/>
      <c r="AC193" s="701">
        <v>1</v>
      </c>
      <c r="AD193" s="701">
        <v>1</v>
      </c>
    </row>
    <row r="194" spans="1:1016" s="248" customFormat="1" ht="12.95" customHeight="1">
      <c r="A194" s="225">
        <f t="shared" si="5"/>
        <v>186</v>
      </c>
      <c r="B194" s="217"/>
      <c r="C194" s="221"/>
      <c r="D194" s="241" t="s">
        <v>1603</v>
      </c>
      <c r="E194" s="221"/>
      <c r="F194" s="241"/>
      <c r="G194" s="241"/>
      <c r="H194" s="698" t="s">
        <v>1844</v>
      </c>
      <c r="I194" s="699" t="s">
        <v>1605</v>
      </c>
      <c r="J194" s="699" t="s">
        <v>1081</v>
      </c>
      <c r="K194" s="698"/>
      <c r="L194" s="698"/>
      <c r="M194" s="698"/>
      <c r="N194" s="698"/>
      <c r="O194" s="700"/>
      <c r="P194" s="698" t="s">
        <v>820</v>
      </c>
      <c r="Q194" s="700"/>
      <c r="R194" s="698" t="s">
        <v>862</v>
      </c>
      <c r="S194" s="701"/>
      <c r="T194" s="698"/>
      <c r="U194" s="702" t="s">
        <v>863</v>
      </c>
      <c r="V194" s="702" t="s">
        <v>863</v>
      </c>
      <c r="W194" s="702" t="s">
        <v>863</v>
      </c>
      <c r="X194" s="232"/>
      <c r="Y194" s="703"/>
      <c r="Z194" s="698"/>
      <c r="AA194" s="704"/>
      <c r="AB194" s="698"/>
      <c r="AC194" s="701">
        <v>1</v>
      </c>
      <c r="AD194" s="701">
        <v>1</v>
      </c>
    </row>
    <row r="195" spans="1:1016" s="248" customFormat="1" ht="12.95" customHeight="1">
      <c r="A195" s="225">
        <f t="shared" si="5"/>
        <v>187</v>
      </c>
      <c r="B195" s="217"/>
      <c r="C195" s="260"/>
      <c r="D195" s="221" t="s">
        <v>1606</v>
      </c>
      <c r="E195" s="221"/>
      <c r="F195" s="241"/>
      <c r="G195" s="241"/>
      <c r="H195" s="698" t="s">
        <v>1845</v>
      </c>
      <c r="I195" s="699" t="s">
        <v>1608</v>
      </c>
      <c r="J195" s="699" t="s">
        <v>938</v>
      </c>
      <c r="K195" s="698"/>
      <c r="L195" s="698"/>
      <c r="M195" s="698"/>
      <c r="N195" s="698"/>
      <c r="O195" s="700"/>
      <c r="P195" s="698" t="s">
        <v>817</v>
      </c>
      <c r="Q195" s="700"/>
      <c r="R195" s="698" t="s">
        <v>862</v>
      </c>
      <c r="S195" s="701"/>
      <c r="T195" s="698"/>
      <c r="U195" s="701" t="s">
        <v>863</v>
      </c>
      <c r="V195" s="701" t="s">
        <v>863</v>
      </c>
      <c r="W195" s="701" t="s">
        <v>863</v>
      </c>
      <c r="X195" s="232"/>
      <c r="Y195" s="703"/>
      <c r="Z195" s="698"/>
      <c r="AA195" s="698"/>
      <c r="AB195" s="698"/>
      <c r="AC195" s="701">
        <v>1</v>
      </c>
      <c r="AD195" s="701">
        <v>1</v>
      </c>
    </row>
    <row r="196" spans="1:1016" s="224" customFormat="1" ht="12" customHeight="1">
      <c r="A196" s="225"/>
      <c r="C196" s="225"/>
      <c r="D196" s="225"/>
      <c r="E196" s="225"/>
      <c r="F196" s="225"/>
      <c r="G196" s="225"/>
      <c r="H196" s="225"/>
      <c r="I196" s="225"/>
      <c r="J196" s="239"/>
      <c r="K196" s="225">
        <f>SUBTOTAL(103,createCase[Nantes - balise])</f>
        <v>19</v>
      </c>
      <c r="L196" s="225">
        <f>SUBTOTAL(103,createCase[Nantes - description])</f>
        <v>19</v>
      </c>
      <c r="M196" s="225">
        <f>SUBTOTAL(103,createCase[GT399])</f>
        <v>0</v>
      </c>
      <c r="N196" s="225">
        <f>SUBTOTAL(103,createCase[GT399 description])</f>
        <v>0</v>
      </c>
      <c r="O196" s="234">
        <f>SUBTOTAL(103,createCase[Priorisation])</f>
        <v>12</v>
      </c>
      <c r="P196" s="225"/>
      <c r="Q196" s="234">
        <f>SUBTOTAL(103,createCase[Objet])</f>
        <v>40</v>
      </c>
      <c r="R196" s="225"/>
      <c r="S196" s="271"/>
      <c r="T196" s="271"/>
      <c r="U196" s="271"/>
      <c r="V196" s="271"/>
      <c r="W196" s="271"/>
      <c r="X196" s="271"/>
      <c r="Y196" s="271"/>
      <c r="Z196" s="225"/>
      <c r="AA196" s="239"/>
      <c r="AB196" s="225"/>
      <c r="AC196" s="225"/>
      <c r="AD196" s="225"/>
    </row>
    <row r="197" spans="1:1016" s="128" customFormat="1" ht="12" customHeight="1">
      <c r="A197" s="3"/>
      <c r="B197" s="3"/>
      <c r="C197" s="131"/>
      <c r="D197" s="131"/>
      <c r="E197" s="131"/>
      <c r="F197" s="131"/>
      <c r="G197" s="5"/>
      <c r="H197" s="155"/>
      <c r="I197" s="225"/>
      <c r="J197" s="155"/>
      <c r="K197" s="5"/>
      <c r="L197" s="5"/>
      <c r="M197" s="5"/>
      <c r="N197" s="5"/>
      <c r="O197" s="188"/>
      <c r="P197" s="5"/>
      <c r="Q197" s="188"/>
      <c r="R197" s="5"/>
      <c r="S197" s="56"/>
      <c r="T197" s="56"/>
      <c r="U197" s="56"/>
      <c r="V197" s="56"/>
      <c r="W197" s="56"/>
      <c r="X197"/>
      <c r="Y197" s="178"/>
      <c r="Z197" s="5"/>
      <c r="AA197" s="159"/>
      <c r="AB197" s="56"/>
      <c r="AD197" s="56"/>
      <c r="ALZ197"/>
      <c r="AMA197"/>
      <c r="AMB197"/>
    </row>
    <row r="198" spans="1:1016" s="128" customFormat="1" ht="12" customHeight="1">
      <c r="A198" s="129"/>
      <c r="B198" s="129"/>
      <c r="C198" s="129"/>
      <c r="D198" s="129"/>
      <c r="E198" s="129"/>
      <c r="F198" s="129"/>
      <c r="G198" s="96"/>
      <c r="H198" s="96"/>
      <c r="I198" s="225"/>
      <c r="J198" s="159"/>
      <c r="K198" s="96"/>
      <c r="L198" s="96"/>
      <c r="M198" s="96"/>
      <c r="N198" s="96"/>
      <c r="O198" s="173"/>
      <c r="P198" s="96"/>
      <c r="Q198" s="173"/>
      <c r="R198" s="96"/>
      <c r="S198" s="274"/>
      <c r="T198" s="96"/>
      <c r="U198" s="96"/>
      <c r="V198" s="96"/>
      <c r="W198" s="96"/>
      <c r="X198"/>
      <c r="Y198" s="179"/>
      <c r="Z198" s="96"/>
      <c r="AA198" s="159"/>
      <c r="AB198" s="96"/>
      <c r="AD198" s="96"/>
      <c r="ALZ198"/>
      <c r="AMA198"/>
      <c r="AMB198"/>
    </row>
    <row r="199" spans="1:1016" s="128" customFormat="1" ht="12" customHeight="1">
      <c r="I199" s="224"/>
      <c r="O199" s="174"/>
      <c r="Q199" s="173"/>
      <c r="R199" s="96"/>
      <c r="S199" s="274"/>
      <c r="T199" s="96"/>
      <c r="U199" s="96"/>
      <c r="V199" s="96"/>
      <c r="W199" s="96"/>
      <c r="X199"/>
      <c r="Y199" s="179"/>
      <c r="Z199" s="96"/>
      <c r="AA199" s="159"/>
      <c r="AB199" s="96"/>
      <c r="AD199" s="96"/>
      <c r="ALZ199"/>
      <c r="AMA199"/>
      <c r="AMB199"/>
    </row>
    <row r="200" spans="1:1016" s="128" customFormat="1" ht="12" customHeight="1">
      <c r="I200" s="224"/>
      <c r="O200" s="174"/>
      <c r="Q200" s="173"/>
      <c r="R200" s="96"/>
      <c r="S200" s="274"/>
      <c r="T200" s="96"/>
      <c r="U200" s="96"/>
      <c r="V200" s="96"/>
      <c r="W200" s="96"/>
      <c r="X200"/>
      <c r="Y200" s="179"/>
      <c r="Z200" s="96"/>
      <c r="AA200" s="159"/>
      <c r="AB200" s="96"/>
      <c r="AD200" s="96"/>
      <c r="ALZ200"/>
      <c r="AMA200"/>
      <c r="AMB200"/>
    </row>
    <row r="201" spans="1:1016" s="128" customFormat="1" ht="12" customHeight="1">
      <c r="I201" s="224"/>
      <c r="O201" s="174"/>
      <c r="Q201" s="173"/>
      <c r="R201" s="96"/>
      <c r="S201" s="274"/>
      <c r="T201" s="96"/>
      <c r="U201" s="96"/>
      <c r="V201" s="96"/>
      <c r="W201" s="96"/>
      <c r="X201"/>
      <c r="Y201" s="179"/>
      <c r="Z201" s="96"/>
      <c r="AA201" s="159"/>
      <c r="AB201" s="96"/>
      <c r="AD201" s="96"/>
      <c r="ALZ201"/>
      <c r="AMA201"/>
      <c r="AMB201"/>
    </row>
    <row r="202" spans="1:1016" s="128" customFormat="1" ht="12" customHeight="1">
      <c r="I202" s="224"/>
      <c r="O202" s="174"/>
      <c r="Q202" s="173"/>
      <c r="R202" s="96"/>
      <c r="S202" s="274"/>
      <c r="T202" s="96"/>
      <c r="U202" s="96"/>
      <c r="V202" s="96"/>
      <c r="W202" s="96"/>
      <c r="X202"/>
      <c r="Y202" s="179"/>
      <c r="Z202" s="96"/>
      <c r="AA202" s="159"/>
      <c r="AB202" s="96"/>
      <c r="AD202" s="96"/>
      <c r="ALZ202"/>
      <c r="AMA202"/>
      <c r="AMB202"/>
    </row>
    <row r="203" spans="1:1016" ht="12" customHeight="1">
      <c r="G203" s="128"/>
      <c r="H203" s="128"/>
      <c r="I203" s="224"/>
      <c r="J203" s="128"/>
      <c r="K203" s="128"/>
      <c r="L203" s="128"/>
      <c r="M203" s="128"/>
      <c r="N203" s="128"/>
      <c r="O203" s="174"/>
      <c r="P203" s="128"/>
    </row>
    <row r="204" spans="1:1016" s="117" customFormat="1" ht="12" customHeight="1">
      <c r="A204" s="128"/>
      <c r="B204" s="128"/>
      <c r="C204" s="128"/>
      <c r="D204" s="128"/>
      <c r="E204" s="128"/>
      <c r="F204" s="128"/>
      <c r="G204" s="96"/>
      <c r="H204" s="96"/>
      <c r="I204" s="225"/>
      <c r="J204" s="159"/>
      <c r="K204" s="96"/>
      <c r="L204" s="96"/>
      <c r="M204" s="96"/>
      <c r="N204" s="96"/>
      <c r="O204" s="173"/>
      <c r="P204" s="96"/>
      <c r="Q204" s="173"/>
      <c r="R204" s="96"/>
      <c r="S204" s="274"/>
      <c r="T204" s="96"/>
      <c r="U204" s="96"/>
      <c r="V204" s="96"/>
      <c r="W204" s="96"/>
      <c r="X204"/>
      <c r="Y204" s="179"/>
      <c r="Z204" s="96"/>
      <c r="AA204" s="161"/>
      <c r="AB204" s="96"/>
      <c r="AD204" s="96"/>
      <c r="AMA204"/>
    </row>
    <row r="205" spans="1:1016" ht="12" customHeight="1">
      <c r="A205" s="117"/>
      <c r="B205" s="117"/>
      <c r="C205" s="117"/>
      <c r="D205" s="117"/>
      <c r="E205" s="117"/>
      <c r="F205" s="117"/>
      <c r="G205" s="117"/>
      <c r="H205" s="117"/>
      <c r="I205" s="249"/>
      <c r="J205" s="117"/>
      <c r="K205" s="117"/>
      <c r="L205" s="117"/>
      <c r="M205" s="117"/>
      <c r="N205" s="117"/>
      <c r="O205" s="189"/>
      <c r="P205" s="117"/>
    </row>
    <row r="206" spans="1:1016" ht="12" customHeight="1">
      <c r="Q206" s="190"/>
      <c r="R206" s="112"/>
      <c r="S206" s="125"/>
      <c r="T206" s="112"/>
      <c r="U206" s="112"/>
      <c r="V206" s="112"/>
      <c r="W206" s="112"/>
      <c r="Y206" s="180"/>
      <c r="Z206" s="112"/>
      <c r="AB206" s="112"/>
      <c r="AD206" s="112"/>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30"/>
      <c r="B222" s="130"/>
      <c r="C222" s="130"/>
      <c r="D222" s="130"/>
      <c r="E222" s="130"/>
      <c r="F222" s="130"/>
    </row>
    <row r="223" spans="1:6" ht="12" customHeight="1">
      <c r="A223" s="130"/>
      <c r="B223" s="130"/>
      <c r="C223" s="130"/>
      <c r="D223" s="130"/>
      <c r="E223" s="130"/>
      <c r="F223" s="130"/>
    </row>
    <row r="224" spans="1:6" ht="12" customHeight="1">
      <c r="A224" s="130"/>
      <c r="B224" s="130"/>
      <c r="C224" s="130"/>
      <c r="D224" s="130"/>
      <c r="E224" s="130"/>
      <c r="F224" s="130"/>
    </row>
    <row r="225" spans="1:1015" ht="12" customHeight="1">
      <c r="A225" s="130"/>
      <c r="B225" s="130"/>
      <c r="C225" s="130"/>
      <c r="D225" s="130"/>
      <c r="E225" s="130"/>
      <c r="F225" s="130"/>
    </row>
    <row r="226" spans="1:1015" ht="12" customHeight="1">
      <c r="A226" s="129"/>
      <c r="B226" s="129"/>
      <c r="C226" s="129"/>
      <c r="D226" s="129"/>
      <c r="E226" s="129"/>
      <c r="F226" s="129"/>
    </row>
    <row r="227" spans="1:1015" ht="12" customHeight="1">
      <c r="A227" s="129"/>
      <c r="B227" s="129"/>
      <c r="C227" s="129"/>
      <c r="D227" s="129"/>
      <c r="E227" s="129"/>
      <c r="F227" s="129"/>
    </row>
    <row r="228" spans="1:1015" ht="12" customHeight="1">
      <c r="A228" s="129"/>
      <c r="B228" s="129"/>
      <c r="C228" s="129"/>
      <c r="D228" s="129"/>
      <c r="E228" s="129"/>
      <c r="F228" s="129"/>
    </row>
    <row r="229" spans="1:1015" ht="12" customHeight="1">
      <c r="A229" s="129"/>
      <c r="B229" s="129"/>
      <c r="C229" s="129"/>
      <c r="D229" s="129"/>
      <c r="E229" s="129"/>
      <c r="F229" s="129"/>
    </row>
    <row r="230" spans="1:1015" ht="12" customHeight="1">
      <c r="A230" s="129"/>
      <c r="B230" s="129"/>
      <c r="C230" s="129"/>
      <c r="D230" s="129"/>
      <c r="E230" s="129"/>
      <c r="F230" s="129"/>
    </row>
    <row r="231" spans="1:1015" ht="12" customHeight="1">
      <c r="A231" s="129"/>
      <c r="B231" s="129"/>
      <c r="C231" s="129"/>
      <c r="D231" s="129"/>
      <c r="E231" s="129"/>
      <c r="F231" s="129"/>
    </row>
    <row r="232" spans="1:1015" ht="12" customHeight="1">
      <c r="A232" s="129"/>
      <c r="B232" s="129"/>
      <c r="C232" s="129"/>
      <c r="D232" s="129"/>
      <c r="E232" s="129"/>
      <c r="F232" s="129"/>
    </row>
    <row r="233" spans="1:1015" s="117" customFormat="1" ht="12" customHeight="1">
      <c r="A233" s="129"/>
      <c r="B233" s="129"/>
      <c r="C233" s="129"/>
      <c r="D233" s="129"/>
      <c r="E233" s="129"/>
      <c r="F233" s="129"/>
      <c r="G233" s="96"/>
      <c r="H233" s="96"/>
      <c r="I233" s="225"/>
      <c r="J233" s="159"/>
      <c r="K233" s="96"/>
      <c r="L233" s="96"/>
      <c r="M233" s="96"/>
      <c r="N233" s="96"/>
      <c r="O233" s="173"/>
      <c r="P233" s="96"/>
      <c r="Q233" s="173"/>
      <c r="R233" s="96"/>
      <c r="S233" s="274"/>
      <c r="T233" s="96"/>
      <c r="U233" s="96"/>
      <c r="V233" s="96"/>
      <c r="W233" s="96"/>
      <c r="X233"/>
      <c r="Y233" s="179"/>
      <c r="Z233" s="96"/>
      <c r="AA233" s="161"/>
      <c r="AB233" s="96"/>
      <c r="AD233" s="96"/>
      <c r="AMA233"/>
    </row>
    <row r="234" spans="1:1015" s="117" customFormat="1" ht="12" customHeight="1">
      <c r="A234" s="130"/>
      <c r="B234" s="130"/>
      <c r="C234" s="130"/>
      <c r="D234" s="130"/>
      <c r="E234" s="130"/>
      <c r="F234" s="130"/>
      <c r="G234" s="96"/>
      <c r="H234" s="96"/>
      <c r="I234" s="225"/>
      <c r="J234" s="159"/>
      <c r="K234" s="96"/>
      <c r="L234" s="96"/>
      <c r="M234" s="96"/>
      <c r="N234" s="96"/>
      <c r="O234" s="173"/>
      <c r="P234" s="96"/>
      <c r="Q234" s="173"/>
      <c r="R234" s="96"/>
      <c r="S234" s="274"/>
      <c r="T234" s="96"/>
      <c r="U234" s="96"/>
      <c r="V234" s="96"/>
      <c r="W234" s="96"/>
      <c r="X234"/>
      <c r="Y234" s="179"/>
      <c r="Z234" s="96"/>
      <c r="AA234" s="161"/>
      <c r="AB234" s="96"/>
      <c r="AD234" s="96"/>
      <c r="AMA234"/>
    </row>
    <row r="235" spans="1:1015" s="117" customFormat="1" ht="12" customHeight="1">
      <c r="A235" s="123"/>
      <c r="B235" s="123"/>
      <c r="C235" s="123"/>
      <c r="D235" s="123"/>
      <c r="E235" s="123"/>
      <c r="F235" s="123"/>
      <c r="G235" s="112"/>
      <c r="H235" s="112"/>
      <c r="I235" s="273"/>
      <c r="J235" s="161"/>
      <c r="K235" s="112"/>
      <c r="L235" s="112"/>
      <c r="M235" s="112"/>
      <c r="N235" s="112"/>
      <c r="O235" s="190"/>
      <c r="P235" s="112"/>
      <c r="Q235" s="190"/>
      <c r="R235" s="112"/>
      <c r="S235" s="125"/>
      <c r="T235" s="112"/>
      <c r="U235" s="112"/>
      <c r="V235" s="112"/>
      <c r="W235" s="112"/>
      <c r="X235"/>
      <c r="Y235" s="180"/>
      <c r="Z235" s="112"/>
      <c r="AA235" s="161"/>
      <c r="AB235" s="112"/>
      <c r="AD235" s="112"/>
      <c r="AMA235"/>
    </row>
    <row r="236" spans="1:1015" s="117" customFormat="1" ht="12" customHeight="1">
      <c r="A236" s="123"/>
      <c r="B236" s="123"/>
      <c r="C236" s="123"/>
      <c r="D236" s="123"/>
      <c r="E236" s="123"/>
      <c r="F236" s="123"/>
      <c r="G236" s="112"/>
      <c r="H236" s="112"/>
      <c r="I236" s="273"/>
      <c r="J236" s="161"/>
      <c r="K236" s="112"/>
      <c r="L236" s="112"/>
      <c r="M236" s="112"/>
      <c r="N236" s="112"/>
      <c r="O236" s="190"/>
      <c r="P236" s="112"/>
      <c r="Q236" s="190"/>
      <c r="R236" s="112"/>
      <c r="S236" s="125"/>
      <c r="T236" s="112"/>
      <c r="U236" s="112"/>
      <c r="V236" s="112"/>
      <c r="W236" s="112"/>
      <c r="X236"/>
      <c r="Y236" s="180"/>
      <c r="Z236" s="112"/>
      <c r="AA236" s="161"/>
      <c r="AB236" s="112"/>
      <c r="AD236" s="112"/>
      <c r="AMA236"/>
    </row>
    <row r="237" spans="1:1015" s="117" customFormat="1" ht="12" customHeight="1">
      <c r="A237" s="123"/>
      <c r="B237" s="123"/>
      <c r="C237" s="123"/>
      <c r="D237" s="123"/>
      <c r="E237" s="123"/>
      <c r="F237" s="123"/>
      <c r="G237" s="112"/>
      <c r="H237" s="112"/>
      <c r="I237" s="273"/>
      <c r="J237" s="161"/>
      <c r="K237" s="112"/>
      <c r="L237" s="112"/>
      <c r="M237" s="112"/>
      <c r="N237" s="112"/>
      <c r="O237" s="190"/>
      <c r="P237" s="112"/>
      <c r="Q237" s="190"/>
      <c r="R237" s="112"/>
      <c r="S237" s="125"/>
      <c r="T237" s="112"/>
      <c r="U237" s="112"/>
      <c r="V237" s="112"/>
      <c r="W237" s="112"/>
      <c r="X237"/>
      <c r="Y237" s="180"/>
      <c r="Z237" s="112"/>
      <c r="AA237" s="161"/>
      <c r="AB237" s="112"/>
      <c r="AD237" s="112"/>
      <c r="AMA237"/>
    </row>
    <row r="238" spans="1:1015" s="117" customFormat="1" ht="12" customHeight="1">
      <c r="A238" s="123"/>
      <c r="B238" s="123"/>
      <c r="C238" s="123"/>
      <c r="D238" s="123"/>
      <c r="E238" s="123"/>
      <c r="F238" s="123"/>
      <c r="G238" s="112"/>
      <c r="H238" s="112"/>
      <c r="I238" s="273"/>
      <c r="J238" s="161"/>
      <c r="K238" s="112"/>
      <c r="L238" s="112"/>
      <c r="M238" s="112"/>
      <c r="N238" s="112"/>
      <c r="O238" s="190"/>
      <c r="P238" s="112"/>
      <c r="Q238" s="190"/>
      <c r="R238" s="112"/>
      <c r="S238" s="125"/>
      <c r="T238" s="112"/>
      <c r="U238" s="112"/>
      <c r="V238" s="112"/>
      <c r="W238" s="112"/>
      <c r="X238"/>
      <c r="Y238" s="180"/>
      <c r="Z238" s="112"/>
      <c r="AA238" s="161"/>
      <c r="AB238" s="112"/>
      <c r="AD238" s="112"/>
      <c r="AMA238"/>
    </row>
    <row r="239" spans="1:1015" s="117" customFormat="1" ht="12" customHeight="1">
      <c r="A239" s="123"/>
      <c r="B239" s="123"/>
      <c r="C239" s="123"/>
      <c r="D239" s="123"/>
      <c r="E239" s="123"/>
      <c r="F239" s="123"/>
      <c r="G239" s="112"/>
      <c r="H239" s="112"/>
      <c r="I239" s="273"/>
      <c r="J239" s="161"/>
      <c r="K239" s="112"/>
      <c r="L239" s="112"/>
      <c r="M239" s="112"/>
      <c r="N239" s="112"/>
      <c r="O239" s="190"/>
      <c r="P239" s="112"/>
      <c r="Q239" s="190"/>
      <c r="R239" s="112"/>
      <c r="S239" s="125"/>
      <c r="T239" s="112"/>
      <c r="U239" s="112"/>
      <c r="V239" s="112"/>
      <c r="W239" s="112"/>
      <c r="X239"/>
      <c r="Y239" s="180"/>
      <c r="Z239" s="112"/>
      <c r="AA239" s="161"/>
      <c r="AB239" s="112"/>
      <c r="AD239" s="112"/>
      <c r="AMA239"/>
    </row>
    <row r="240" spans="1:1015" ht="12" customHeight="1">
      <c r="A240" s="123"/>
      <c r="B240" s="123"/>
      <c r="C240" s="123"/>
      <c r="D240" s="123"/>
      <c r="E240" s="123"/>
      <c r="F240" s="123"/>
      <c r="G240" s="112"/>
      <c r="H240" s="112"/>
      <c r="I240" s="273"/>
      <c r="J240" s="161"/>
      <c r="K240" s="112"/>
      <c r="L240" s="112"/>
      <c r="M240" s="112"/>
      <c r="N240" s="112"/>
      <c r="O240" s="190"/>
      <c r="P240" s="112"/>
      <c r="Q240" s="190"/>
      <c r="R240" s="112"/>
      <c r="S240" s="125"/>
      <c r="T240" s="112"/>
      <c r="U240" s="112"/>
      <c r="V240" s="112"/>
      <c r="W240" s="112"/>
      <c r="Y240" s="180"/>
      <c r="Z240" s="112"/>
      <c r="AB240" s="112"/>
      <c r="AD240" s="112"/>
    </row>
    <row r="241" spans="1:30" ht="12" customHeight="1">
      <c r="A241" s="123"/>
      <c r="B241" s="123"/>
      <c r="C241" s="123"/>
      <c r="D241" s="123"/>
      <c r="E241" s="123"/>
      <c r="F241" s="123"/>
      <c r="G241" s="112"/>
      <c r="H241" s="112"/>
      <c r="I241" s="273"/>
      <c r="J241" s="161"/>
      <c r="K241" s="112"/>
      <c r="L241" s="112"/>
      <c r="M241" s="112"/>
      <c r="N241" s="112"/>
      <c r="O241" s="190"/>
      <c r="P241" s="112"/>
      <c r="Q241" s="190"/>
      <c r="R241" s="112"/>
      <c r="S241" s="125"/>
      <c r="T241" s="112"/>
      <c r="U241" s="112"/>
      <c r="V241" s="112"/>
      <c r="W241" s="112"/>
      <c r="Y241" s="180"/>
      <c r="Z241" s="112"/>
      <c r="AB241" s="112"/>
      <c r="AD241" s="112"/>
    </row>
    <row r="242" spans="1:30" ht="12" customHeight="1">
      <c r="A242" s="130"/>
      <c r="B242" s="130"/>
      <c r="C242" s="130"/>
      <c r="D242" s="130"/>
      <c r="E242" s="130"/>
      <c r="F242" s="130"/>
    </row>
    <row r="243" spans="1:30" ht="12" customHeight="1">
      <c r="A243" s="130"/>
      <c r="B243" s="130"/>
      <c r="C243" s="130"/>
      <c r="D243" s="130"/>
      <c r="E243" s="130"/>
      <c r="F243" s="130"/>
    </row>
    <row r="244" spans="1:30" ht="12" customHeight="1">
      <c r="A244" s="130"/>
      <c r="B244" s="130"/>
      <c r="C244" s="130"/>
      <c r="D244" s="130"/>
      <c r="E244" s="130"/>
      <c r="F244" s="130"/>
    </row>
    <row r="245" spans="1:30" ht="12" customHeight="1">
      <c r="A245" s="136"/>
      <c r="B245" s="136"/>
      <c r="C245" s="136"/>
      <c r="D245" s="136"/>
      <c r="E245" s="136"/>
      <c r="F245" s="136"/>
    </row>
    <row r="246" spans="1:30" ht="12" customHeight="1">
      <c r="A246" s="136"/>
      <c r="B246" s="136"/>
      <c r="C246" s="136"/>
      <c r="D246" s="136"/>
      <c r="E246" s="136"/>
      <c r="F246" s="136"/>
    </row>
  </sheetData>
  <mergeCells count="4">
    <mergeCell ref="H1:I2"/>
    <mergeCell ref="N1:O1"/>
    <mergeCell ref="K7:N7"/>
    <mergeCell ref="AC7:AD7"/>
  </mergeCells>
  <phoneticPr fontId="83" type="noConversion"/>
  <conditionalFormatting sqref="A197:F198 A218:F1058">
    <cfRule type="expression" dxfId="3404" priority="3611">
      <formula>OR($AD197="X",$AB197="X")</formula>
    </cfRule>
    <cfRule type="expression" dxfId="3403" priority="3612">
      <formula>AND($AD197=1,$AB197=1)</formula>
    </cfRule>
    <cfRule type="expression" dxfId="3402" priority="3613">
      <formula>$AD197=1</formula>
    </cfRule>
    <cfRule type="expression" dxfId="3401" priority="3614">
      <formula>$AB197=1</formula>
    </cfRule>
  </conditionalFormatting>
  <conditionalFormatting sqref="A9:G9 A10:A17 B15:G16 B17:C17 D17:G20 A18:C20 A21:G28 B29:G37 A29:A150 D37:D39 B38:B39 F38:G39 B40:G88 A89:B90 A93:G93 B96:G124 E124:G128 F129:G130 A151:G153 B154:G167 A154:A168 A168:B169 D168:G169 A170:G170 B171:D175 F171:G175 A171:A177 B176:G177 B91:G92 B94:G94 D125:D134 D89:G90 C13:G14 A185:G195 E181:G184 A181:C184 A178:G180">
    <cfRule type="expression" dxfId="3400" priority="3995">
      <formula>$AC9=1</formula>
    </cfRule>
  </conditionalFormatting>
  <conditionalFormatting sqref="A9:G12 A10:A17 C13:G14 B15:G16 B17:C17 D17:G20 A18:C20 A21:G28 B29:G36 A29:A149 D37:G37 B37:D39 F38:G39 B40:G88 A89:B90 D89:G90 B91:G92 A93:G93 B94:G128 B129:D130 F129:G130 B131:G135 A150:G153 B154:G167 A154:A168 A168:B169 D168:G169 A170:G170 B171:D175 F171:G175 A171:A177 B176:G177 B137:G149 A185:G195 E181:G184 A181:C184 A178:G180">
    <cfRule type="expression" dxfId="3399" priority="3996">
      <formula>AND(NOT(ISBLANK($V9)),ISBLANK($AC9),ISBLANK($AD9))</formula>
    </cfRule>
  </conditionalFormatting>
  <conditionalFormatting sqref="A151:G153">
    <cfRule type="expression" dxfId="3398" priority="3078">
      <formula>$AD151=1</formula>
    </cfRule>
    <cfRule type="expression" dxfId="3397" priority="3079">
      <formula>$AC151=1</formula>
    </cfRule>
  </conditionalFormatting>
  <conditionalFormatting sqref="B13:B14">
    <cfRule type="expression" dxfId="3396" priority="3152">
      <formula>OR($AD13="X",$AC13="X")</formula>
    </cfRule>
    <cfRule type="expression" dxfId="3395" priority="3153">
      <formula>AND($AD13=1,$AC13=1)</formula>
    </cfRule>
    <cfRule type="expression" dxfId="3394" priority="3154">
      <formula>$AD13=1</formula>
    </cfRule>
    <cfRule type="expression" dxfId="3393" priority="3155">
      <formula>$AC13=1</formula>
    </cfRule>
    <cfRule type="expression" dxfId="3392" priority="3156">
      <formula>AND(NOT(ISBLANK($V13)),ISBLANK($AC13),ISBLANK($AD13))</formula>
    </cfRule>
  </conditionalFormatting>
  <conditionalFormatting sqref="B165">
    <cfRule type="expression" dxfId="3391" priority="4210">
      <formula>AND($Q165="X",#REF!&lt;&gt;"")</formula>
    </cfRule>
  </conditionalFormatting>
  <conditionalFormatting sqref="B167:B169 B171:B175">
    <cfRule type="expression" dxfId="3390" priority="3473">
      <formula>AND($Q167="X",#REF!&lt;&gt;"")</formula>
    </cfRule>
  </conditionalFormatting>
  <conditionalFormatting sqref="B125:C149 B91:G124 A168:G170 A151:G153 B154:G167 E137:G150 D136:G136 E131:G135 B40:G88 B29:G36 A21:G28 D17:G20 B15:G16 D37:D39 B176:G177 F129:G130 A9:G9 B10:G12 A10:A17 B17:C17 A18:C20 A29:A149 B37:C37 B38:B39 F38:G39 A89:B90 A150:C150 A154:A169 B171:D175 F171:G175 A171:A177 A185:G195 E181:G184 A181:C184 A178:G180">
    <cfRule type="expression" dxfId="3389" priority="3340">
      <formula>OR($AD9="X",$AC9="X")</formula>
    </cfRule>
  </conditionalFormatting>
  <conditionalFormatting sqref="B125:C150 E131:G135 D136:G136 E137:G150">
    <cfRule type="expression" dxfId="3388" priority="3347">
      <formula>$AC125=1</formula>
    </cfRule>
  </conditionalFormatting>
  <conditionalFormatting sqref="B136:C136">
    <cfRule type="expression" dxfId="3387" priority="3348">
      <formula>AND(NOT(ISBLANK($V136)),ISBLANK($AC136),ISBLANK($AD136))</formula>
    </cfRule>
  </conditionalFormatting>
  <conditionalFormatting sqref="B10:G12">
    <cfRule type="expression" dxfId="3386" priority="3454">
      <formula>$AD10=1</formula>
    </cfRule>
    <cfRule type="expression" dxfId="3385" priority="3455">
      <formula>$AC10=1</formula>
    </cfRule>
  </conditionalFormatting>
  <conditionalFormatting sqref="B91:G124">
    <cfRule type="expression" dxfId="3384" priority="3470">
      <formula>AND($AD91=1,$AC91=1)</formula>
    </cfRule>
    <cfRule type="expression" dxfId="3383" priority="3471">
      <formula>$AD91=1</formula>
    </cfRule>
  </conditionalFormatting>
  <conditionalFormatting sqref="B151:G153">
    <cfRule type="expression" dxfId="3382" priority="3080">
      <formula>AND($AD151=1,$AC151=1)</formula>
    </cfRule>
    <cfRule type="expression" dxfId="3381" priority="3081">
      <formula>$AD151=1</formula>
    </cfRule>
  </conditionalFormatting>
  <conditionalFormatting sqref="B154:G167 B171:D175 B176:G177 B125:C149 A150:C150 A9:G9 B10:G12 A10:A17 B15:G16 B17:C17 D17:G20 A18:C20 A21:G28 B29:G36 A29:A149 B37:D37 D37:D39 B38:B39 F38:G39 B40:G87 B88:D88 B89:B90 F129:G130 A151:G153 A151:A169 B168:B169 D168:G169 C168:C170 A170:G170 F171:G175 A171:A177 A185:G195 E181:G184 A181:C184 A178:G180">
    <cfRule type="expression" dxfId="3380" priority="3453">
      <formula>AND($AD9=1,$AC9=1)</formula>
    </cfRule>
  </conditionalFormatting>
  <conditionalFormatting sqref="C9:C36 D26:D27 C40:C88 D89:D90 C91:C136 C121:G121 D123:G123 D127:D134 D135:E135 C137:D150 C151:C165 C166:D166 C170:D170 C176:C177 C187:C195 C185">
    <cfRule type="expression" dxfId="3379" priority="8001">
      <formula>AND($Q9="X",$B9&lt;&gt;"")</formula>
    </cfRule>
  </conditionalFormatting>
  <conditionalFormatting sqref="C33">
    <cfRule type="expression" dxfId="3378" priority="916">
      <formula>AND($Q33="X",OR($B33&lt;&gt;"",$C33&lt;&gt;""))</formula>
    </cfRule>
  </conditionalFormatting>
  <conditionalFormatting sqref="C38:C39">
    <cfRule type="expression" dxfId="3377" priority="8006">
      <formula>AND($Q38="X",OR(#REF!&lt;&gt;"",$B38&lt;&gt;""))</formula>
    </cfRule>
    <cfRule type="expression" dxfId="3376" priority="8007">
      <formula>OR($AD38="X",$AC38="X")</formula>
    </cfRule>
    <cfRule type="expression" dxfId="3375" priority="8008">
      <formula>AND($AD38=1,$AC38=1)</formula>
    </cfRule>
    <cfRule type="expression" dxfId="3374" priority="8009">
      <formula>$AD38=1</formula>
    </cfRule>
    <cfRule type="expression" dxfId="3373" priority="8010">
      <formula>$AC38=1</formula>
    </cfRule>
  </conditionalFormatting>
  <conditionalFormatting sqref="C84 F84:G84">
    <cfRule type="expression" dxfId="3372" priority="1772">
      <formula>AND($Q84="X",OR($B84&lt;&gt;"",#REF!&lt;&gt;"",$C84&lt;&gt;""))</formula>
    </cfRule>
    <cfRule type="expression" dxfId="3371" priority="1776">
      <formula>AND($Q84="X",OR($B84&lt;&gt;"",$C84&lt;&gt;"",$D84&lt;&gt;""))</formula>
    </cfRule>
    <cfRule type="expression" dxfId="3370" priority="1779">
      <formula>AND($Q84="X",OR($B84&lt;&gt;"",$C84&lt;&gt;"",$D84&lt;&gt;"",$E84&lt;&gt;""))</formula>
    </cfRule>
    <cfRule type="expression" dxfId="3369" priority="1780">
      <formula>AND($Q84="X",OR($B84&lt;&gt;"",$C84&lt;&gt;"",$E84&lt;&gt;"",#REF!&lt;&gt;""))</formula>
    </cfRule>
    <cfRule type="expression" dxfId="3368" priority="1781">
      <formula>$AC84=1</formula>
    </cfRule>
    <cfRule type="expression" dxfId="3367" priority="1782">
      <formula>AND($Q84="X",OR($B84&lt;&gt;"",$C84&lt;&gt;"",$D84&lt;&gt;""))</formula>
    </cfRule>
    <cfRule type="expression" dxfId="3366" priority="1783">
      <formula>AND($Q84="X",OR($B84&lt;&gt;"",$C84&lt;&gt;"",$D84&lt;&gt;"",$E84&lt;&gt;""))</formula>
    </cfRule>
    <cfRule type="expression" dxfId="3365" priority="1784">
      <formula>AND($AD84=1,$AC84=1)</formula>
    </cfRule>
    <cfRule type="expression" dxfId="3364" priority="1785">
      <formula>$AD84=1</formula>
    </cfRule>
    <cfRule type="expression" dxfId="3363" priority="1786">
      <formula>$AC84=1</formula>
    </cfRule>
    <cfRule type="expression" dxfId="3362" priority="1787">
      <formula>AND($Q84="X",OR($B84&lt;&gt;"",$C84&lt;&gt;"",$E84&lt;&gt;"",#REF!&lt;&gt;""))</formula>
    </cfRule>
    <cfRule type="expression" dxfId="3361" priority="1790">
      <formula>AND($Q84="X",OR($B84&lt;&gt;"",$C84&lt;&gt;""))</formula>
    </cfRule>
    <cfRule type="expression" dxfId="3360" priority="1793">
      <formula>AND($Q84="X",OR($B84&lt;&gt;"",$C84&lt;&gt;"",$D84&lt;&gt;"",$E84&lt;&gt;""))</formula>
    </cfRule>
    <cfRule type="expression" dxfId="3359" priority="1794">
      <formula>AND($AD84=1,$AC84=1)</formula>
    </cfRule>
    <cfRule type="expression" dxfId="3358" priority="1795">
      <formula>$AD84=1</formula>
    </cfRule>
    <cfRule type="expression" dxfId="3357" priority="1796">
      <formula>$AC84=1</formula>
    </cfRule>
    <cfRule type="expression" dxfId="3356" priority="1797">
      <formula>AND($Q84="X",OR($B84&lt;&gt;"",$C84&lt;&gt;"",$E84&lt;&gt;"",#REF!&lt;&gt;""))</formula>
    </cfRule>
    <cfRule type="expression" dxfId="3355" priority="1798">
      <formula>$AC84=1</formula>
    </cfRule>
    <cfRule type="expression" dxfId="3354" priority="1799">
      <formula>AND($Q84="X",OR($B84&lt;&gt;"",$C84&lt;&gt;"",$D84&lt;&gt;""))</formula>
    </cfRule>
    <cfRule type="expression" dxfId="3353" priority="1800">
      <formula>AND($Q84="X",OR($B84&lt;&gt;"",$C84&lt;&gt;"",$D84&lt;&gt;"",$E84&lt;&gt;""))</formula>
    </cfRule>
    <cfRule type="expression" dxfId="3352" priority="1801">
      <formula>AND($AD84=1,$AC84=1)</formula>
    </cfRule>
    <cfRule type="expression" dxfId="3351" priority="1802">
      <formula>$AD84=1</formula>
    </cfRule>
    <cfRule type="expression" dxfId="3350" priority="1803">
      <formula>AND($Q84="X",OR($B84&lt;&gt;"",$C84&lt;&gt;"",$E84&lt;&gt;"",#REF!&lt;&gt;""))</formula>
    </cfRule>
  </conditionalFormatting>
  <conditionalFormatting sqref="C84 G84">
    <cfRule type="expression" dxfId="3349" priority="1808">
      <formula>AND($Q84="X",OR($B84&lt;&gt;"",$C84&lt;&gt;""))</formula>
    </cfRule>
  </conditionalFormatting>
  <conditionalFormatting sqref="C89:C90">
    <cfRule type="expression" dxfId="3348" priority="3127">
      <formula>OR($AD89="X",$AC89="X")</formula>
    </cfRule>
    <cfRule type="expression" dxfId="3347" priority="3128">
      <formula>AND($AD89=1,$AC89=1)</formula>
    </cfRule>
    <cfRule type="expression" dxfId="3346" priority="3129">
      <formula>$AD89=1</formula>
    </cfRule>
    <cfRule type="expression" dxfId="3345" priority="3130">
      <formula>$AC89=1</formula>
    </cfRule>
    <cfRule type="expression" dxfId="3344" priority="3131">
      <formula>AND(NOT(ISBLANK($V89)),ISBLANK($AC89),ISBLANK($AD89))</formula>
    </cfRule>
  </conditionalFormatting>
  <conditionalFormatting sqref="C121 F121:G121">
    <cfRule type="expression" dxfId="3343" priority="2611">
      <formula>AND($Q121="X",OR($B121&lt;&gt;"",#REF!&lt;&gt;"",$C121&lt;&gt;""))</formula>
    </cfRule>
    <cfRule type="expression" dxfId="3342" priority="2615">
      <formula>AND($Q121="X",OR($B121&lt;&gt;"",$C121&lt;&gt;"",$D121&lt;&gt;""))</formula>
    </cfRule>
    <cfRule type="expression" dxfId="3341" priority="2618">
      <formula>AND($Q121="X",OR($B121&lt;&gt;"",$C121&lt;&gt;"",$D121&lt;&gt;"",$E121&lt;&gt;""))</formula>
    </cfRule>
    <cfRule type="expression" dxfId="3340" priority="2619">
      <formula>AND($Q121="X",OR($B121&lt;&gt;"",$C121&lt;&gt;"",$E121&lt;&gt;"",#REF!&lt;&gt;""))</formula>
    </cfRule>
    <cfRule type="expression" dxfId="3339" priority="2620">
      <formula>$AC121=1</formula>
    </cfRule>
    <cfRule type="expression" dxfId="3338" priority="2624">
      <formula>AND($Q121="X",OR($B121&lt;&gt;"",$C121&lt;&gt;"",$D121&lt;&gt;""))</formula>
    </cfRule>
  </conditionalFormatting>
  <conditionalFormatting sqref="C136">
    <cfRule type="expression" dxfId="3337" priority="3327">
      <formula>OR($AD136="X",$AC136="X")</formula>
    </cfRule>
    <cfRule type="expression" dxfId="3336" priority="3328">
      <formula>AND($AD136=1,$AC136=1)</formula>
    </cfRule>
    <cfRule type="expression" dxfId="3335" priority="3329">
      <formula>$AD136=1</formula>
    </cfRule>
    <cfRule type="expression" dxfId="3334" priority="3330">
      <formula>$AC136=1</formula>
    </cfRule>
  </conditionalFormatting>
  <conditionalFormatting sqref="C168:C169">
    <cfRule type="expression" dxfId="3333" priority="3135">
      <formula>AND($Q168="X",#REF!&lt;&gt;"")</formula>
    </cfRule>
    <cfRule type="expression" dxfId="3332" priority="3140">
      <formula>$AC168=1</formula>
    </cfRule>
    <cfRule type="expression" dxfId="3331" priority="4893">
      <formula>AND(NOT(ISBLANK($V168)),ISBLANK($AC168),ISBLANK($AD168))</formula>
    </cfRule>
    <cfRule type="expression" dxfId="3330" priority="4894">
      <formula>$AD168=1</formula>
    </cfRule>
  </conditionalFormatting>
  <conditionalFormatting sqref="C177">
    <cfRule type="expression" dxfId="3329" priority="3394">
      <formula>OR($AD177="X",$AC177="X")</formula>
    </cfRule>
    <cfRule type="expression" dxfId="3328" priority="3395">
      <formula>AND($AD177=1,$AC177=1)</formula>
    </cfRule>
    <cfRule type="expression" dxfId="3327" priority="3396">
      <formula>$AD177=1</formula>
    </cfRule>
  </conditionalFormatting>
  <conditionalFormatting sqref="C33:D33 F33:G33">
    <cfRule type="expression" dxfId="3326" priority="960">
      <formula>AND($Q33="X",OR($B33&lt;&gt;"",#REF!&lt;&gt;"",$C33&lt;&gt;""))</formula>
    </cfRule>
    <cfRule type="expression" dxfId="3325" priority="964">
      <formula>AND($Q33="X",OR($B33&lt;&gt;"",$C33&lt;&gt;"",$D33&lt;&gt;""))</formula>
    </cfRule>
    <cfRule type="expression" dxfId="3324" priority="967">
      <formula>AND($Q33="X",OR($B33&lt;&gt;"",$C33&lt;&gt;"",$D33&lt;&gt;"",$E33&lt;&gt;""))</formula>
    </cfRule>
    <cfRule type="expression" dxfId="3323" priority="968">
      <formula>AND($Q33="X",OR($B33&lt;&gt;"",$C33&lt;&gt;"",$E33&lt;&gt;"",#REF!&lt;&gt;""))</formula>
    </cfRule>
    <cfRule type="expression" dxfId="3322" priority="969">
      <formula>$AC33=1</formula>
    </cfRule>
    <cfRule type="expression" dxfId="3321" priority="970">
      <formula>AND($Q33="X",OR($B33&lt;&gt;"",$C33&lt;&gt;"",$D33&lt;&gt;""))</formula>
    </cfRule>
    <cfRule type="expression" dxfId="3320" priority="971">
      <formula>AND($Q33="X",OR($B33&lt;&gt;"",$C33&lt;&gt;"",$D33&lt;&gt;"",$E33&lt;&gt;""))</formula>
    </cfRule>
    <cfRule type="expression" dxfId="3319" priority="972">
      <formula>AND($AD33=1,$AC33=1)</formula>
    </cfRule>
    <cfRule type="expression" dxfId="3318" priority="973">
      <formula>$AD33=1</formula>
    </cfRule>
    <cfRule type="expression" dxfId="3317" priority="974">
      <formula>$AC33=1</formula>
    </cfRule>
    <cfRule type="expression" dxfId="3316" priority="975">
      <formula>AND($Q33="X",OR($B33&lt;&gt;"",$C33&lt;&gt;"",$E33&lt;&gt;"",#REF!&lt;&gt;""))</formula>
    </cfRule>
    <cfRule type="expression" dxfId="3315" priority="978">
      <formula>AND($Q33="X",OR($B33&lt;&gt;"",$C33&lt;&gt;""))</formula>
    </cfRule>
    <cfRule type="expression" dxfId="3314" priority="981">
      <formula>AND($Q33="X",OR($B33&lt;&gt;"",$C33&lt;&gt;"",$D33&lt;&gt;"",$E33&lt;&gt;""))</formula>
    </cfRule>
    <cfRule type="expression" dxfId="3313" priority="982">
      <formula>AND($AD33=1,$AC33=1)</formula>
    </cfRule>
    <cfRule type="expression" dxfId="3312" priority="983">
      <formula>$AD33=1</formula>
    </cfRule>
    <cfRule type="expression" dxfId="3311" priority="984">
      <formula>$AC33=1</formula>
    </cfRule>
    <cfRule type="expression" dxfId="3310" priority="985">
      <formula>AND($Q33="X",OR($B33&lt;&gt;"",$C33&lt;&gt;"",$E33&lt;&gt;"",#REF!&lt;&gt;""))</formula>
    </cfRule>
    <cfRule type="expression" dxfId="3309" priority="986">
      <formula>$AC33=1</formula>
    </cfRule>
    <cfRule type="expression" dxfId="3308" priority="987">
      <formula>AND($Q33="X",OR($B33&lt;&gt;"",$C33&lt;&gt;"",$D33&lt;&gt;""))</formula>
    </cfRule>
    <cfRule type="expression" dxfId="3307" priority="988">
      <formula>AND($Q33="X",OR($B33&lt;&gt;"",$C33&lt;&gt;"",$D33&lt;&gt;"",$E33&lt;&gt;""))</formula>
    </cfRule>
    <cfRule type="expression" dxfId="3306" priority="989">
      <formula>AND($AD33=1,$AC33=1)</formula>
    </cfRule>
    <cfRule type="expression" dxfId="3305" priority="990">
      <formula>$AD33=1</formula>
    </cfRule>
    <cfRule type="expression" dxfId="3304" priority="991">
      <formula>AND($Q33="X",OR($B33&lt;&gt;"",$C33&lt;&gt;"",$E33&lt;&gt;"",#REF!&lt;&gt;""))</formula>
    </cfRule>
    <cfRule type="expression" dxfId="3303" priority="994">
      <formula>AND($Q33="X",OR($B33&lt;&gt;"",$C33&lt;&gt;""))</formula>
    </cfRule>
    <cfRule type="expression" dxfId="3302" priority="997">
      <formula>AND($Q33="X",$B33&lt;&gt;"")</formula>
    </cfRule>
    <cfRule type="expression" dxfId="3301" priority="1000">
      <formula>AND($Q33="X",OR($B33&lt;&gt;"",$C33&lt;&gt;"",$D33&lt;&gt;""))</formula>
    </cfRule>
  </conditionalFormatting>
  <conditionalFormatting sqref="C121:D121 G121">
    <cfRule type="expression" dxfId="3300" priority="2639">
      <formula>AND($Q121="X",OR($B121&lt;&gt;"",$C121&lt;&gt;"",$D121&lt;&gt;"",$E121&lt;&gt;""))</formula>
    </cfRule>
    <cfRule type="expression" dxfId="3299" priority="2640">
      <formula>AND($Q121="X",OR($B121&lt;&gt;"",$C121&lt;&gt;"",$E121&lt;&gt;"",#REF!&lt;&gt;""))</formula>
    </cfRule>
    <cfRule type="expression" dxfId="3298" priority="2641">
      <formula>$AC121=1</formula>
    </cfRule>
    <cfRule type="expression" dxfId="3297" priority="2642">
      <formula>AND($Q121="X",OR($B121&lt;&gt;"",$C121&lt;&gt;"",$D121&lt;&gt;""))</formula>
    </cfRule>
    <cfRule type="expression" dxfId="3296" priority="2643">
      <formula>AND($AD121=1,$AC121=1)</formula>
    </cfRule>
    <cfRule type="expression" dxfId="3295" priority="2644">
      <formula>$AD121=1</formula>
    </cfRule>
  </conditionalFormatting>
  <conditionalFormatting sqref="C13:G15">
    <cfRule type="expression" dxfId="3294" priority="454">
      <formula>OR($AD13="X",$AC13="X")</formula>
    </cfRule>
    <cfRule type="expression" dxfId="3293" priority="480">
      <formula>AND($AD13=1,$AC13=1)</formula>
    </cfRule>
    <cfRule type="expression" dxfId="3292" priority="481">
      <formula>$AD13=1</formula>
    </cfRule>
  </conditionalFormatting>
  <conditionalFormatting sqref="C15:G15">
    <cfRule type="expression" dxfId="3291" priority="420">
      <formula>AND($Q15="X",OR($B15&lt;&gt;"",$C15&lt;&gt;"",$D15&lt;&gt;"",$E15&lt;&gt;""))</formula>
    </cfRule>
    <cfRule type="expression" dxfId="3290" priority="421">
      <formula>AND($Q15="X",OR($B15&lt;&gt;"",#REF!&lt;&gt;"",$C15&lt;&gt;"",$D15&lt;&gt;""))</formula>
    </cfRule>
    <cfRule type="expression" dxfId="3289" priority="422">
      <formula>AND($AD15=1,$AC15=1)</formula>
    </cfRule>
    <cfRule type="expression" dxfId="3288" priority="423">
      <formula>$AD15=1</formula>
    </cfRule>
    <cfRule type="expression" dxfId="3287" priority="424">
      <formula>$AC15=1</formula>
    </cfRule>
    <cfRule type="expression" dxfId="3286" priority="425">
      <formula>AND($Q15="X",OR($B15&lt;&gt;"",$C15&lt;&gt;""))</formula>
    </cfRule>
    <cfRule type="expression" dxfId="3285" priority="426">
      <formula>AND($AD15=1,$AC15=1)</formula>
    </cfRule>
    <cfRule type="expression" dxfId="3284" priority="427">
      <formula>$AD15=1</formula>
    </cfRule>
    <cfRule type="expression" dxfId="3283" priority="428">
      <formula>$AC15=1</formula>
    </cfRule>
    <cfRule type="expression" dxfId="3282" priority="429">
      <formula>AND($Q15="X",OR($B15&lt;&gt;"",$C15&lt;&gt;""))</formula>
    </cfRule>
    <cfRule type="expression" dxfId="3281" priority="430">
      <formula>AND($AD15=1,$AC15=1)</formula>
    </cfRule>
    <cfRule type="expression" dxfId="3280" priority="431">
      <formula>$AD15=1</formula>
    </cfRule>
    <cfRule type="expression" dxfId="3279" priority="432">
      <formula>$AC15=1</formula>
    </cfRule>
    <cfRule type="expression" dxfId="3278" priority="433">
      <formula>AND($Q15="X",OR($B15&lt;&gt;"",$C15&lt;&gt;""))</formula>
    </cfRule>
    <cfRule type="expression" dxfId="3277" priority="434">
      <formula>AND($AD15=1,$AC15=1)</formula>
    </cfRule>
    <cfRule type="expression" dxfId="3276" priority="435">
      <formula>$AD15=1</formula>
    </cfRule>
    <cfRule type="expression" dxfId="3275" priority="436">
      <formula>$AC15=1</formula>
    </cfRule>
    <cfRule type="expression" dxfId="3274" priority="437">
      <formula>AND($Q15="X",OR($B15&lt;&gt;"",$C15&lt;&gt;""))</formula>
    </cfRule>
    <cfRule type="expression" dxfId="3273" priority="438">
      <formula>AND($AD15=1,$AC15=1)</formula>
    </cfRule>
    <cfRule type="expression" dxfId="3272" priority="439">
      <formula>$AD15=1</formula>
    </cfRule>
    <cfRule type="expression" dxfId="3271" priority="440">
      <formula>$AC15=1</formula>
    </cfRule>
    <cfRule type="expression" dxfId="3270" priority="441">
      <formula>AND($Q15="X",OR($B15&lt;&gt;"",$C15&lt;&gt;""))</formula>
    </cfRule>
    <cfRule type="expression" dxfId="3269" priority="442">
      <formula>AND($AD15=1,$AC15=1)</formula>
    </cfRule>
    <cfRule type="expression" dxfId="3268" priority="443">
      <formula>$AD15=1</formula>
    </cfRule>
    <cfRule type="expression" dxfId="3267" priority="444">
      <formula>$AC15=1</formula>
    </cfRule>
    <cfRule type="expression" dxfId="3266" priority="445">
      <formula>AND($Q15="X",OR($B15&lt;&gt;"",$C15&lt;&gt;""))</formula>
    </cfRule>
    <cfRule type="expression" dxfId="3265" priority="446">
      <formula>AND($AD15=1,$AC15=1)</formula>
    </cfRule>
    <cfRule type="expression" dxfId="3264" priority="447">
      <formula>$AD15=1</formula>
    </cfRule>
    <cfRule type="expression" dxfId="3263" priority="448">
      <formula>$AC15=1</formula>
    </cfRule>
    <cfRule type="expression" dxfId="3262" priority="449">
      <formula>AND(NOT(ISBLANK($V15)),ISBLANK($AC15),ISBLANK($AD15))</formula>
    </cfRule>
    <cfRule type="expression" dxfId="3261" priority="450">
      <formula>OR($AD15="X",$AC15="X")</formula>
    </cfRule>
    <cfRule type="expression" dxfId="3260" priority="451">
      <formula>AND($AD15=1,$AC15=1)</formula>
    </cfRule>
    <cfRule type="expression" dxfId="3259" priority="452">
      <formula>$AD15=1</formula>
    </cfRule>
    <cfRule type="expression" dxfId="3258" priority="453">
      <formula>$AC15=1</formula>
    </cfRule>
    <cfRule type="expression" dxfId="3257" priority="455">
      <formula>AND($AD15=1,$AC15=1)</formula>
    </cfRule>
    <cfRule type="expression" dxfId="3256" priority="456">
      <formula>$AD15=1</formula>
    </cfRule>
    <cfRule type="expression" dxfId="3255" priority="457">
      <formula>AND($AD15=1,$AC15=1)</formula>
    </cfRule>
    <cfRule type="expression" dxfId="3254" priority="458">
      <formula>$AD15=1</formula>
    </cfRule>
    <cfRule type="expression" dxfId="3253" priority="459">
      <formula>AND($Q15="X",OR($B15&lt;&gt;"",$C15&lt;&gt;""))</formula>
    </cfRule>
    <cfRule type="expression" dxfId="3252" priority="460">
      <formula>AND($Q15="X",OR($B15&lt;&gt;"",#REF!&lt;&gt;"",$C15&lt;&gt;""))</formula>
    </cfRule>
    <cfRule type="expression" dxfId="3251" priority="461">
      <formula>AND($Q15="X",OR($B15&lt;&gt;"",$C15&lt;&gt;"",$D15&lt;&gt;""))</formula>
    </cfRule>
    <cfRule type="expression" dxfId="3250" priority="462">
      <formula>AND($Q15="X",OR($B15&lt;&gt;"",$C15&lt;&gt;"",$D15&lt;&gt;"",$E15&lt;&gt;""))</formula>
    </cfRule>
    <cfRule type="expression" dxfId="3249" priority="463">
      <formula>AND($Q15="X",OR($B15&lt;&gt;"",$C15&lt;&gt;"",$E15&lt;&gt;"",#REF!&lt;&gt;""))</formula>
    </cfRule>
    <cfRule type="expression" dxfId="3248" priority="464">
      <formula>$AC15=1</formula>
    </cfRule>
    <cfRule type="expression" dxfId="3247" priority="465">
      <formula>AND($Q15="X",OR($B15&lt;&gt;"",$C15&lt;&gt;"",$D15&lt;&gt;""))</formula>
    </cfRule>
    <cfRule type="expression" dxfId="3246" priority="466">
      <formula>AND($Q15="X",OR($B15&lt;&gt;"",$C15&lt;&gt;"",$D15&lt;&gt;"",$E15&lt;&gt;""))</formula>
    </cfRule>
    <cfRule type="expression" dxfId="3245" priority="467">
      <formula>AND($AD15=1,$AC15=1)</formula>
    </cfRule>
    <cfRule type="expression" dxfId="3244" priority="468">
      <formula>$AD15=1</formula>
    </cfRule>
    <cfRule type="expression" dxfId="3243" priority="469">
      <formula>$AC15=1</formula>
    </cfRule>
    <cfRule type="expression" dxfId="3242" priority="470">
      <formula>AND($Q15="X",OR($B15&lt;&gt;"",$C15&lt;&gt;"",$E15&lt;&gt;"",#REF!&lt;&gt;""))</formula>
    </cfRule>
    <cfRule type="expression" dxfId="3241" priority="471">
      <formula>AND($Q15="X",OR($B15&lt;&gt;"",$C15&lt;&gt;""))</formula>
    </cfRule>
    <cfRule type="expression" dxfId="3240" priority="472">
      <formula>AND($Q15="X",OR($B15&lt;&gt;"",$C15&lt;&gt;"",$D15&lt;&gt;"",$E15&lt;&gt;""))</formula>
    </cfRule>
    <cfRule type="expression" dxfId="3239" priority="473">
      <formula>AND($AD15=1,$AC15=1)</formula>
    </cfRule>
    <cfRule type="expression" dxfId="3238" priority="474">
      <formula>$AD15=1</formula>
    </cfRule>
    <cfRule type="expression" dxfId="3237" priority="475">
      <formula>$AC15=1</formula>
    </cfRule>
    <cfRule type="expression" dxfId="3236" priority="476">
      <formula>AND($Q15="X",OR($B15&lt;&gt;"",$C15&lt;&gt;"",$E15&lt;&gt;"",#REF!&lt;&gt;""))</formula>
    </cfRule>
    <cfRule type="expression" dxfId="3235" priority="477">
      <formula>$AC15=1</formula>
    </cfRule>
    <cfRule type="expression" dxfId="3234" priority="478">
      <formula>AND($Q15="X",OR($B15&lt;&gt;"",$C15&lt;&gt;"",$D15&lt;&gt;""))</formula>
    </cfRule>
    <cfRule type="expression" dxfId="3233" priority="479">
      <formula>AND($Q15="X",OR($B15&lt;&gt;"",$C15&lt;&gt;"",$D15&lt;&gt;"",$E15&lt;&gt;""))</formula>
    </cfRule>
    <cfRule type="expression" dxfId="3232" priority="482">
      <formula>AND($Q15="X",OR($B15&lt;&gt;"",$C15&lt;&gt;"",$E15&lt;&gt;"",#REF!&lt;&gt;""))</formula>
    </cfRule>
    <cfRule type="expression" dxfId="3231" priority="483">
      <formula>AND($Q15="X",OR($B15&lt;&gt;"",$C15&lt;&gt;""))</formula>
    </cfRule>
    <cfRule type="expression" dxfId="3230" priority="484">
      <formula>AND($Q15="X",$B15&lt;&gt;"")</formula>
    </cfRule>
    <cfRule type="expression" dxfId="3229" priority="485">
      <formula>AND($Q15="X",OR($B15&lt;&gt;"",$C15&lt;&gt;"",$D15&lt;&gt;""))</formula>
    </cfRule>
  </conditionalFormatting>
  <conditionalFormatting sqref="C33:G33">
    <cfRule type="expression" dxfId="3228" priority="921">
      <formula>AND($Q33="X",OR($B33&lt;&gt;"",$C33&lt;&gt;"",$D33&lt;&gt;"",$E33&lt;&gt;""))</formula>
    </cfRule>
    <cfRule type="expression" dxfId="3227" priority="922">
      <formula>AND($Q33="X",OR($B33&lt;&gt;"",#REF!&lt;&gt;"",$C33&lt;&gt;"",$D33&lt;&gt;""))</formula>
    </cfRule>
    <cfRule type="expression" dxfId="3226" priority="923">
      <formula>AND($AD33=1,$AC33=1)</formula>
    </cfRule>
    <cfRule type="expression" dxfId="3225" priority="924">
      <formula>$AD33=1</formula>
    </cfRule>
    <cfRule type="expression" dxfId="3224" priority="925">
      <formula>$AC33=1</formula>
    </cfRule>
    <cfRule type="expression" dxfId="3223" priority="926">
      <formula>AND($Q33="X",OR($B33&lt;&gt;"",$C33&lt;&gt;""))</formula>
    </cfRule>
    <cfRule type="expression" dxfId="3222" priority="927">
      <formula>AND($AD33=1,$AC33=1)</formula>
    </cfRule>
    <cfRule type="expression" dxfId="3221" priority="928">
      <formula>$AD33=1</formula>
    </cfRule>
    <cfRule type="expression" dxfId="3220" priority="929">
      <formula>$AC33=1</formula>
    </cfRule>
    <cfRule type="expression" dxfId="3219" priority="930">
      <formula>AND($Q33="X",OR($B33&lt;&gt;"",$C33&lt;&gt;""))</formula>
    </cfRule>
    <cfRule type="expression" dxfId="3218" priority="931">
      <formula>AND($AD33=1,$AC33=1)</formula>
    </cfRule>
    <cfRule type="expression" dxfId="3217" priority="932">
      <formula>$AD33=1</formula>
    </cfRule>
    <cfRule type="expression" dxfId="3216" priority="933">
      <formula>$AC33=1</formula>
    </cfRule>
    <cfRule type="expression" dxfId="3215" priority="934">
      <formula>AND($Q33="X",OR($B33&lt;&gt;"",$C33&lt;&gt;""))</formula>
    </cfRule>
    <cfRule type="expression" dxfId="3214" priority="935">
      <formula>AND($AD33=1,$AC33=1)</formula>
    </cfRule>
    <cfRule type="expression" dxfId="3213" priority="936">
      <formula>$AD33=1</formula>
    </cfRule>
    <cfRule type="expression" dxfId="3212" priority="937">
      <formula>$AC33=1</formula>
    </cfRule>
    <cfRule type="expression" dxfId="3211" priority="938">
      <formula>AND($Q33="X",OR($B33&lt;&gt;"",$C33&lt;&gt;""))</formula>
    </cfRule>
    <cfRule type="expression" dxfId="3210" priority="939">
      <formula>AND($AD33=1,$AC33=1)</formula>
    </cfRule>
    <cfRule type="expression" dxfId="3209" priority="940">
      <formula>$AD33=1</formula>
    </cfRule>
    <cfRule type="expression" dxfId="3208" priority="941">
      <formula>$AC33=1</formula>
    </cfRule>
    <cfRule type="expression" dxfId="3207" priority="942">
      <formula>AND($Q33="X",OR($B33&lt;&gt;"",$C33&lt;&gt;""))</formula>
    </cfRule>
    <cfRule type="expression" dxfId="3206" priority="943">
      <formula>AND($AD33=1,$AC33=1)</formula>
    </cfRule>
    <cfRule type="expression" dxfId="3205" priority="944">
      <formula>$AD33=1</formula>
    </cfRule>
    <cfRule type="expression" dxfId="3204" priority="945">
      <formula>$AC33=1</formula>
    </cfRule>
    <cfRule type="expression" dxfId="3203" priority="946">
      <formula>AND($Q33="X",OR($B33&lt;&gt;"",$C33&lt;&gt;""))</formula>
    </cfRule>
    <cfRule type="expression" dxfId="3202" priority="947">
      <formula>AND($AD33=1,$AC33=1)</formula>
    </cfRule>
    <cfRule type="expression" dxfId="3201" priority="948">
      <formula>$AD33=1</formula>
    </cfRule>
    <cfRule type="expression" dxfId="3200" priority="949">
      <formula>$AC33=1</formula>
    </cfRule>
    <cfRule type="expression" dxfId="3199" priority="950">
      <formula>AND(NOT(ISBLANK($V33)),ISBLANK($AC33),ISBLANK($AD33))</formula>
    </cfRule>
    <cfRule type="expression" dxfId="3198" priority="951">
      <formula>OR($AD33="X",$AC33="X")</formula>
    </cfRule>
    <cfRule type="expression" dxfId="3197" priority="952">
      <formula>AND($AD33=1,$AC33=1)</formula>
    </cfRule>
    <cfRule type="expression" dxfId="3196" priority="953">
      <formula>$AD33=1</formula>
    </cfRule>
    <cfRule type="expression" dxfId="3195" priority="954">
      <formula>$AC33=1</formula>
    </cfRule>
    <cfRule type="expression" dxfId="3194" priority="955">
      <formula>OR($AD33="X",$AC33="X")</formula>
    </cfRule>
    <cfRule type="expression" dxfId="3193" priority="956">
      <formula>AND($AD33=1,$AC33=1)</formula>
    </cfRule>
    <cfRule type="expression" dxfId="3192" priority="957">
      <formula>$AD33=1</formula>
    </cfRule>
    <cfRule type="expression" dxfId="3191" priority="958">
      <formula>AND($AD33=1,$AC33=1)</formula>
    </cfRule>
    <cfRule type="expression" dxfId="3190" priority="959">
      <formula>$AD33=1</formula>
    </cfRule>
  </conditionalFormatting>
  <conditionalFormatting sqref="C84:G84">
    <cfRule type="expression" dxfId="3189" priority="1735">
      <formula>AND($Q84="X",OR($B84&lt;&gt;"",$C84&lt;&gt;"",$D84&lt;&gt;"",$E84&lt;&gt;""))</formula>
    </cfRule>
    <cfRule type="expression" dxfId="3188" priority="1736">
      <formula>AND($Q84="X",OR($B84&lt;&gt;"",#REF!&lt;&gt;"",$C84&lt;&gt;"",$D84&lt;&gt;""))</formula>
    </cfRule>
    <cfRule type="expression" dxfId="3187" priority="1737">
      <formula>AND($AD84=1,$AC84=1)</formula>
    </cfRule>
    <cfRule type="expression" dxfId="3186" priority="1738">
      <formula>$AD84=1</formula>
    </cfRule>
    <cfRule type="expression" dxfId="3185" priority="1739">
      <formula>$AC84=1</formula>
    </cfRule>
    <cfRule type="expression" dxfId="3184" priority="1740">
      <formula>AND($Q84="X",OR($B84&lt;&gt;"",$C84&lt;&gt;""))</formula>
    </cfRule>
    <cfRule type="expression" dxfId="3183" priority="1741">
      <formula>AND($AD84=1,$AC84=1)</formula>
    </cfRule>
    <cfRule type="expression" dxfId="3182" priority="1742">
      <formula>$AD84=1</formula>
    </cfRule>
    <cfRule type="expression" dxfId="3181" priority="1743">
      <formula>$AC84=1</formula>
    </cfRule>
    <cfRule type="expression" dxfId="3180" priority="1744">
      <formula>AND($Q84="X",OR($B84&lt;&gt;"",$C84&lt;&gt;""))</formula>
    </cfRule>
    <cfRule type="expression" dxfId="3179" priority="1745">
      <formula>AND($AD84=1,$AC84=1)</formula>
    </cfRule>
    <cfRule type="expression" dxfId="3178" priority="1746">
      <formula>$AD84=1</formula>
    </cfRule>
    <cfRule type="expression" dxfId="3177" priority="1747">
      <formula>$AC84=1</formula>
    </cfRule>
    <cfRule type="expression" dxfId="3176" priority="1748">
      <formula>AND($Q84="X",OR($B84&lt;&gt;"",$C84&lt;&gt;""))</formula>
    </cfRule>
    <cfRule type="expression" dxfId="3175" priority="1749">
      <formula>AND($AD84=1,$AC84=1)</formula>
    </cfRule>
    <cfRule type="expression" dxfId="3174" priority="1750">
      <formula>$AD84=1</formula>
    </cfRule>
    <cfRule type="expression" dxfId="3173" priority="1751">
      <formula>$AC84=1</formula>
    </cfRule>
    <cfRule type="expression" dxfId="3172" priority="1752">
      <formula>AND($Q84="X",OR($B84&lt;&gt;"",$C84&lt;&gt;""))</formula>
    </cfRule>
    <cfRule type="expression" dxfId="3171" priority="1753">
      <formula>AND($AD84=1,$AC84=1)</formula>
    </cfRule>
    <cfRule type="expression" dxfId="3170" priority="1754">
      <formula>$AD84=1</formula>
    </cfRule>
    <cfRule type="expression" dxfId="3169" priority="1755">
      <formula>$AC84=1</formula>
    </cfRule>
    <cfRule type="expression" dxfId="3168" priority="1756">
      <formula>AND($Q84="X",OR($B84&lt;&gt;"",$C84&lt;&gt;""))</formula>
    </cfRule>
    <cfRule type="expression" dxfId="3167" priority="1757">
      <formula>AND($AD84=1,$AC84=1)</formula>
    </cfRule>
    <cfRule type="expression" dxfId="3166" priority="1758">
      <formula>$AD84=1</formula>
    </cfRule>
    <cfRule type="expression" dxfId="3165" priority="1759">
      <formula>$AC84=1</formula>
    </cfRule>
    <cfRule type="expression" dxfId="3164" priority="1760">
      <formula>AND($Q84="X",OR($B84&lt;&gt;"",$C84&lt;&gt;""))</formula>
    </cfRule>
    <cfRule type="expression" dxfId="3163" priority="1761">
      <formula>AND($AD84=1,$AC84=1)</formula>
    </cfRule>
    <cfRule type="expression" dxfId="3162" priority="1762">
      <formula>$AD84=1</formula>
    </cfRule>
    <cfRule type="expression" dxfId="3161" priority="1763">
      <formula>$AC84=1</formula>
    </cfRule>
    <cfRule type="expression" dxfId="3160" priority="1764">
      <formula>AND(NOT(ISBLANK($V84)),ISBLANK($AC84),ISBLANK($AD84))</formula>
    </cfRule>
    <cfRule type="expression" dxfId="3159" priority="1765">
      <formula>OR($AD84="X",$AC84="X")</formula>
    </cfRule>
    <cfRule type="expression" dxfId="3158" priority="1766">
      <formula>AND($AD84=1,$AC84=1)</formula>
    </cfRule>
    <cfRule type="expression" dxfId="3157" priority="1767">
      <formula>$AD84=1</formula>
    </cfRule>
    <cfRule type="expression" dxfId="3156" priority="1768">
      <formula>$AC84=1</formula>
    </cfRule>
    <cfRule type="expression" dxfId="3155" priority="1769">
      <formula>OR($AD84="X",$AC84="X")</formula>
    </cfRule>
    <cfRule type="expression" dxfId="3154" priority="1770">
      <formula>AND($AD84=1,$AC84=1)</formula>
    </cfRule>
    <cfRule type="expression" dxfId="3153" priority="1771">
      <formula>$AD84=1</formula>
    </cfRule>
    <cfRule type="expression" dxfId="3152" priority="1806">
      <formula>AND($AD84=1,$AC84=1)</formula>
    </cfRule>
    <cfRule type="expression" dxfId="3151" priority="1807">
      <formula>$AD84=1</formula>
    </cfRule>
  </conditionalFormatting>
  <conditionalFormatting sqref="C121:G121">
    <cfRule type="expression" dxfId="3150" priority="2577">
      <formula>AND($Q121="X",OR($B121&lt;&gt;"",$C121&lt;&gt;"",$D121&lt;&gt;"",$E121&lt;&gt;""))</formula>
    </cfRule>
    <cfRule type="expression" dxfId="3149" priority="2578">
      <formula>AND($Q121="X",OR($B121&lt;&gt;"",#REF!&lt;&gt;"",$C121&lt;&gt;"",$D121&lt;&gt;""))</formula>
    </cfRule>
    <cfRule type="expression" dxfId="3148" priority="2579">
      <formula>AND($AD121=1,$AC121=1)</formula>
    </cfRule>
    <cfRule type="expression" dxfId="3147" priority="2580">
      <formula>$AD121=1</formula>
    </cfRule>
    <cfRule type="expression" dxfId="3146" priority="2581">
      <formula>$AC121=1</formula>
    </cfRule>
    <cfRule type="expression" dxfId="3145" priority="2582">
      <formula>AND($Q121="X",OR($B121&lt;&gt;"",$C121&lt;&gt;""))</formula>
    </cfRule>
    <cfRule type="expression" dxfId="3144" priority="2583">
      <formula>AND($AD121=1,$AC121=1)</formula>
    </cfRule>
    <cfRule type="expression" dxfId="3143" priority="2584">
      <formula>$AD121=1</formula>
    </cfRule>
    <cfRule type="expression" dxfId="3142" priority="2585">
      <formula>$AC121=1</formula>
    </cfRule>
    <cfRule type="expression" dxfId="3141" priority="2586">
      <formula>AND($Q121="X",OR($B121&lt;&gt;"",$C121&lt;&gt;""))</formula>
    </cfRule>
    <cfRule type="expression" dxfId="3140" priority="2587">
      <formula>AND($AD121=1,$AC121=1)</formula>
    </cfRule>
    <cfRule type="expression" dxfId="3139" priority="2588">
      <formula>$AD121=1</formula>
    </cfRule>
    <cfRule type="expression" dxfId="3138" priority="2589">
      <formula>$AC121=1</formula>
    </cfRule>
    <cfRule type="expression" dxfId="3137" priority="2590">
      <formula>AND($Q121="X",OR($B121&lt;&gt;"",$C121&lt;&gt;""))</formula>
    </cfRule>
    <cfRule type="expression" dxfId="3136" priority="2591">
      <formula>AND($AD121=1,$AC121=1)</formula>
    </cfRule>
    <cfRule type="expression" dxfId="3135" priority="2592">
      <formula>$AD121=1</formula>
    </cfRule>
    <cfRule type="expression" dxfId="3134" priority="2593">
      <formula>$AC121=1</formula>
    </cfRule>
    <cfRule type="expression" dxfId="3133" priority="2594">
      <formula>AND($Q121="X",OR($B121&lt;&gt;"",$C121&lt;&gt;""))</formula>
    </cfRule>
    <cfRule type="expression" dxfId="3132" priority="2595">
      <formula>AND($AD121=1,$AC121=1)</formula>
    </cfRule>
    <cfRule type="expression" dxfId="3131" priority="2596">
      <formula>$AD121=1</formula>
    </cfRule>
    <cfRule type="expression" dxfId="3130" priority="2597">
      <formula>$AC121=1</formula>
    </cfRule>
    <cfRule type="expression" dxfId="3129" priority="2598">
      <formula>AND($Q121="X",OR($B121&lt;&gt;"",$C121&lt;&gt;""))</formula>
    </cfRule>
    <cfRule type="expression" dxfId="3128" priority="2599">
      <formula>AND($AD121=1,$AC121=1)</formula>
    </cfRule>
    <cfRule type="expression" dxfId="3127" priority="2600">
      <formula>$AD121=1</formula>
    </cfRule>
    <cfRule type="expression" dxfId="3126" priority="2601">
      <formula>$AC121=1</formula>
    </cfRule>
    <cfRule type="expression" dxfId="3125" priority="2602">
      <formula>AND($Q121="X",OR($B121&lt;&gt;"",$C121&lt;&gt;""))</formula>
    </cfRule>
    <cfRule type="expression" dxfId="3124" priority="2603">
      <formula>AND($AD121=1,$AC121=1)</formula>
    </cfRule>
    <cfRule type="expression" dxfId="3123" priority="2604">
      <formula>$AD121=1</formula>
    </cfRule>
    <cfRule type="expression" dxfId="3122" priority="2605">
      <formula>$AC121=1</formula>
    </cfRule>
    <cfRule type="expression" dxfId="3121" priority="2606">
      <formula>AND(NOT(ISBLANK($V121)),ISBLANK($AC121),ISBLANK($AD121))</formula>
    </cfRule>
    <cfRule type="expression" dxfId="3120" priority="2607">
      <formula>OR($AD121="X",$AC121="X")</formula>
    </cfRule>
    <cfRule type="expression" dxfId="3119" priority="2608">
      <formula>AND($AD121=1,$AC121=1)</formula>
    </cfRule>
    <cfRule type="expression" dxfId="3118" priority="2609">
      <formula>$AD121=1</formula>
    </cfRule>
    <cfRule type="expression" dxfId="3117" priority="2610">
      <formula>$AC121=1</formula>
    </cfRule>
    <cfRule type="expression" dxfId="3116" priority="2621">
      <formula>OR($AD121="X",$AC121="X")</formula>
    </cfRule>
    <cfRule type="expression" dxfId="3115" priority="2622">
      <formula>AND($AD121=1,$AC121=1)</formula>
    </cfRule>
    <cfRule type="expression" dxfId="3114" priority="2623">
      <formula>$AD121=1</formula>
    </cfRule>
    <cfRule type="expression" dxfId="3113" priority="2625">
      <formula>AND($Q121="X",OR($B121&lt;&gt;"",$C121&lt;&gt;"",$D121&lt;&gt;"",$E121&lt;&gt;""))</formula>
    </cfRule>
    <cfRule type="expression" dxfId="3112" priority="2626">
      <formula>AND($Q121="X",OR($B121&lt;&gt;"",$C121&lt;&gt;"",$E121&lt;&gt;"",#REF!&lt;&gt;""))</formula>
    </cfRule>
    <cfRule type="expression" dxfId="3111" priority="2627">
      <formula>$AC121=1</formula>
    </cfRule>
    <cfRule type="expression" dxfId="3110" priority="2628">
      <formula>AND($Q121="X",OR($B121&lt;&gt;"",$C121&lt;&gt;"",$D121&lt;&gt;""))</formula>
    </cfRule>
    <cfRule type="expression" dxfId="3109" priority="2629">
      <formula>AND($AD121=1,$AC121=1)</formula>
    </cfRule>
    <cfRule type="expression" dxfId="3108" priority="2630">
      <formula>$AD121=1</formula>
    </cfRule>
    <cfRule type="expression" dxfId="3107" priority="2631">
      <formula>AND($Q121="X",$B121&lt;&gt;"")</formula>
    </cfRule>
    <cfRule type="expression" dxfId="3106" priority="2632">
      <formula>AND($Q121="X",OR($B121&lt;&gt;"",$C121&lt;&gt;""))</formula>
    </cfRule>
  </conditionalFormatting>
  <conditionalFormatting sqref="C165:G165">
    <cfRule type="expression" dxfId="3105" priority="3044">
      <formula>AND($Q165="X",OR($B165&lt;&gt;"",$C165&lt;&gt;"",$D165&lt;&gt;"",$E165&lt;&gt;""))</formula>
    </cfRule>
    <cfRule type="expression" dxfId="3104" priority="3045">
      <formula>AND($Q165="X",OR($B165&lt;&gt;"",#REF!&lt;&gt;"",$C165&lt;&gt;"",$D165&lt;&gt;""))</formula>
    </cfRule>
    <cfRule type="expression" dxfId="3103" priority="3046">
      <formula>AND($Q165="X",OR($B165&lt;&gt;"",#REF!&lt;&gt;"",$C165&lt;&gt;""))</formula>
    </cfRule>
  </conditionalFormatting>
  <conditionalFormatting sqref="C176:G176">
    <cfRule type="expression" dxfId="3102" priority="184">
      <formula>AND($Q176="X",OR($B176&lt;&gt;"",$C176&lt;&gt;"",$D176&lt;&gt;"",$E176&lt;&gt;""))</formula>
    </cfRule>
    <cfRule type="expression" dxfId="3101" priority="185">
      <formula>AND($Q176="X",OR($B176&lt;&gt;"",#REF!&lt;&gt;"",$C176&lt;&gt;"",$D176&lt;&gt;""))</formula>
    </cfRule>
    <cfRule type="expression" dxfId="3100" priority="186">
      <formula>AND($Q176="X",OR($B176&lt;&gt;"",#REF!&lt;&gt;"",$C176&lt;&gt;""))</formula>
    </cfRule>
  </conditionalFormatting>
  <conditionalFormatting sqref="C188:G188">
    <cfRule type="expression" dxfId="3099" priority="3047">
      <formula>AND($Q188="X",OR($B188&lt;&gt;"",$C188&lt;&gt;"",$D188&lt;&gt;"",$E188&lt;&gt;""))</formula>
    </cfRule>
    <cfRule type="expression" dxfId="3098" priority="3048">
      <formula>AND($Q188="X",OR($B188&lt;&gt;"",#REF!&lt;&gt;"",$C188&lt;&gt;"",$D188&lt;&gt;""))</formula>
    </cfRule>
    <cfRule type="expression" dxfId="3097" priority="3049">
      <formula>AND($Q188="X",OR($B188&lt;&gt;"",#REF!&lt;&gt;"",$C188&lt;&gt;""))</formula>
    </cfRule>
  </conditionalFormatting>
  <conditionalFormatting sqref="D9:D27 C15:G15 D29:D36 D40:D88 D91:D92 D93:E93 D94:D124 C121:G121 D123:G123 E124:E126 D154:D158 D160:D164 D163:G163 C165:G165 D166:G166 D170:G170 D176:D177 C188:D188 D189:D195 D187">
    <cfRule type="expression" dxfId="3096" priority="8032">
      <formula>AND($Q9="X",OR($B9&lt;&gt;"",$C9&lt;&gt;""))</formula>
    </cfRule>
  </conditionalFormatting>
  <conditionalFormatting sqref="D17:D22">
    <cfRule type="expression" dxfId="3095" priority="712">
      <formula>AND($Q17="X",$B17&lt;&gt;"")</formula>
    </cfRule>
  </conditionalFormatting>
  <conditionalFormatting sqref="D17:D23">
    <cfRule type="expression" dxfId="3094" priority="616">
      <formula>AND($Q17="X",OR($B17&lt;&gt;"",$C17&lt;&gt;""))</formula>
    </cfRule>
  </conditionalFormatting>
  <conditionalFormatting sqref="D20">
    <cfRule type="expression" dxfId="3093" priority="284">
      <formula>AND($Q20="X",OR($B20&lt;&gt;"",$C20&lt;&gt;"",$D20&lt;&gt;"",$E20&lt;&gt;""))</formula>
    </cfRule>
    <cfRule type="expression" dxfId="3092" priority="285">
      <formula>AND($Q20="X",OR($B20&lt;&gt;"",#REF!&lt;&gt;"",$C20&lt;&gt;"",$D20&lt;&gt;""))</formula>
    </cfRule>
    <cfRule type="expression" dxfId="3091" priority="286">
      <formula>AND($AD20=1,$AC20=1)</formula>
    </cfRule>
    <cfRule type="expression" dxfId="3090" priority="287">
      <formula>$AD20=1</formula>
    </cfRule>
    <cfRule type="expression" dxfId="3089" priority="288">
      <formula>$AC20=1</formula>
    </cfRule>
    <cfRule type="expression" dxfId="3088" priority="289">
      <formula>AND($Q20="X",OR($B20&lt;&gt;"",$C20&lt;&gt;""))</formula>
    </cfRule>
    <cfRule type="expression" dxfId="3087" priority="290">
      <formula>AND($AD20=1,$AC20=1)</formula>
    </cfRule>
    <cfRule type="expression" dxfId="3086" priority="291">
      <formula>$AD20=1</formula>
    </cfRule>
    <cfRule type="expression" dxfId="3085" priority="292">
      <formula>$AC20=1</formula>
    </cfRule>
    <cfRule type="expression" dxfId="3084" priority="293">
      <formula>AND($Q20="X",OR($B20&lt;&gt;"",$C20&lt;&gt;""))</formula>
    </cfRule>
    <cfRule type="expression" dxfId="3083" priority="294">
      <formula>AND($AD20=1,$AC20=1)</formula>
    </cfRule>
    <cfRule type="expression" dxfId="3082" priority="295">
      <formula>$AD20=1</formula>
    </cfRule>
    <cfRule type="expression" dxfId="3081" priority="296">
      <formula>$AC20=1</formula>
    </cfRule>
    <cfRule type="expression" dxfId="3080" priority="297">
      <formula>AND($Q20="X",OR($B20&lt;&gt;"",$C20&lt;&gt;""))</formula>
    </cfRule>
    <cfRule type="expression" dxfId="3079" priority="298">
      <formula>AND($AD20=1,$AC20=1)</formula>
    </cfRule>
    <cfRule type="expression" dxfId="3078" priority="299">
      <formula>$AD20=1</formula>
    </cfRule>
    <cfRule type="expression" dxfId="3077" priority="300">
      <formula>$AC20=1</formula>
    </cfRule>
    <cfRule type="expression" dxfId="3076" priority="301">
      <formula>AND($Q20="X",OR($B20&lt;&gt;"",$C20&lt;&gt;""))</formula>
    </cfRule>
    <cfRule type="expression" dxfId="3075" priority="302">
      <formula>AND($AD20=1,$AC20=1)</formula>
    </cfRule>
    <cfRule type="expression" dxfId="3074" priority="303">
      <formula>$AD20=1</formula>
    </cfRule>
    <cfRule type="expression" dxfId="3073" priority="304">
      <formula>$AC20=1</formula>
    </cfRule>
    <cfRule type="expression" dxfId="3072" priority="305">
      <formula>AND($Q20="X",OR($B20&lt;&gt;"",$C20&lt;&gt;""))</formula>
    </cfRule>
    <cfRule type="expression" dxfId="3071" priority="306">
      <formula>AND($AD20=1,$AC20=1)</formula>
    </cfRule>
    <cfRule type="expression" dxfId="3070" priority="307">
      <formula>$AD20=1</formula>
    </cfRule>
    <cfRule type="expression" dxfId="3069" priority="308">
      <formula>$AC20=1</formula>
    </cfRule>
    <cfRule type="expression" dxfId="3068" priority="309">
      <formula>AND($Q20="X",OR($B20&lt;&gt;"",$C20&lt;&gt;""))</formula>
    </cfRule>
    <cfRule type="expression" dxfId="3067" priority="310">
      <formula>AND($AD20=1,$AC20=1)</formula>
    </cfRule>
    <cfRule type="expression" dxfId="3066" priority="311">
      <formula>$AD20=1</formula>
    </cfRule>
    <cfRule type="expression" dxfId="3065" priority="312">
      <formula>$AC20=1</formula>
    </cfRule>
    <cfRule type="expression" dxfId="3064" priority="313">
      <formula>AND(NOT(ISBLANK($V20)),ISBLANK($AC20),ISBLANK($AD20))</formula>
    </cfRule>
    <cfRule type="expression" dxfId="3063" priority="314">
      <formula>OR($AD20="X",$AC20="X")</formula>
    </cfRule>
    <cfRule type="expression" dxfId="3062" priority="315">
      <formula>AND($AD20=1,$AC20=1)</formula>
    </cfRule>
    <cfRule type="expression" dxfId="3061" priority="316">
      <formula>$AD20=1</formula>
    </cfRule>
    <cfRule type="expression" dxfId="3060" priority="317">
      <formula>$AC20=1</formula>
    </cfRule>
    <cfRule type="expression" dxfId="3059" priority="318">
      <formula>OR($AD20="X",$AC20="X")</formula>
    </cfRule>
    <cfRule type="expression" dxfId="3058" priority="319">
      <formula>AND($AD20=1,$AC20=1)</formula>
    </cfRule>
    <cfRule type="expression" dxfId="3057" priority="320">
      <formula>$AD20=1</formula>
    </cfRule>
    <cfRule type="expression" dxfId="3056" priority="321">
      <formula>AND($AD20=1,$AC20=1)</formula>
    </cfRule>
    <cfRule type="expression" dxfId="3055" priority="322">
      <formula>$AD20=1</formula>
    </cfRule>
  </conditionalFormatting>
  <conditionalFormatting sqref="D20:D21">
    <cfRule type="expression" dxfId="3054" priority="366">
      <formula>$AC20=1</formula>
    </cfRule>
    <cfRule type="expression" dxfId="3053" priority="367">
      <formula>AND($Q20="X",OR($B20&lt;&gt;"",$C20&lt;&gt;""))</formula>
    </cfRule>
    <cfRule type="expression" dxfId="3052" priority="368">
      <formula>AND($AD20=1,$AC20=1)</formula>
    </cfRule>
    <cfRule type="expression" dxfId="3051" priority="369">
      <formula>$AD20=1</formula>
    </cfRule>
    <cfRule type="expression" dxfId="3050" priority="370">
      <formula>$AC20=1</formula>
    </cfRule>
    <cfRule type="expression" dxfId="3049" priority="371">
      <formula>AND($Q20="X",OR($B20&lt;&gt;"",$C20&lt;&gt;""))</formula>
    </cfRule>
    <cfRule type="expression" dxfId="3048" priority="372">
      <formula>AND($AD20=1,$AC20=1)</formula>
    </cfRule>
    <cfRule type="expression" dxfId="3047" priority="373">
      <formula>$AD20=1</formula>
    </cfRule>
    <cfRule type="expression" dxfId="3046" priority="374">
      <formula>$AC20=1</formula>
    </cfRule>
    <cfRule type="expression" dxfId="3045" priority="375">
      <formula>AND($Q20="X",OR($B20&lt;&gt;"",$C20&lt;&gt;""))</formula>
    </cfRule>
    <cfRule type="expression" dxfId="3044" priority="376">
      <formula>AND($AD20=1,$AC20=1)</formula>
    </cfRule>
    <cfRule type="expression" dxfId="3043" priority="377">
      <formula>$AD20=1</formula>
    </cfRule>
    <cfRule type="expression" dxfId="3042" priority="378">
      <formula>$AC20=1</formula>
    </cfRule>
    <cfRule type="expression" dxfId="3041" priority="379">
      <formula>AND($Q20="X",OR($B20&lt;&gt;"",$C20&lt;&gt;""))</formula>
    </cfRule>
    <cfRule type="expression" dxfId="3040" priority="380">
      <formula>AND($AD20=1,$AC20=1)</formula>
    </cfRule>
    <cfRule type="expression" dxfId="3039" priority="381">
      <formula>$AD20=1</formula>
    </cfRule>
    <cfRule type="expression" dxfId="3038" priority="382">
      <formula>$AC20=1</formula>
    </cfRule>
    <cfRule type="expression" dxfId="3037" priority="383">
      <formula>AND($Q20="X",OR($B20&lt;&gt;"",$C20&lt;&gt;""))</formula>
    </cfRule>
    <cfRule type="expression" dxfId="3036" priority="384">
      <formula>AND($AD20=1,$AC20=1)</formula>
    </cfRule>
    <cfRule type="expression" dxfId="3035" priority="385">
      <formula>$AD20=1</formula>
    </cfRule>
    <cfRule type="expression" dxfId="3034" priority="386">
      <formula>$AC20=1</formula>
    </cfRule>
    <cfRule type="expression" dxfId="3033" priority="387">
      <formula>AND($Q20="X",OR($B20&lt;&gt;"",$C20&lt;&gt;""))</formula>
    </cfRule>
    <cfRule type="expression" dxfId="3032" priority="388">
      <formula>AND($AD20=1,$AC20=1)</formula>
    </cfRule>
    <cfRule type="expression" dxfId="3031" priority="389">
      <formula>$AD20=1</formula>
    </cfRule>
    <cfRule type="expression" dxfId="3030" priority="390">
      <formula>$AC20=1</formula>
    </cfRule>
    <cfRule type="expression" dxfId="3029" priority="391">
      <formula>AND(NOT(ISBLANK($V20)),ISBLANK($AC20),ISBLANK($AD20))</formula>
    </cfRule>
    <cfRule type="expression" dxfId="3028" priority="392">
      <formula>OR($AD20="X",$AC20="X")</formula>
    </cfRule>
    <cfRule type="expression" dxfId="3027" priority="393">
      <formula>AND($AD20=1,$AC20=1)</formula>
    </cfRule>
    <cfRule type="expression" dxfId="3026" priority="394">
      <formula>$AD20=1</formula>
    </cfRule>
    <cfRule type="expression" dxfId="3025" priority="395">
      <formula>$AC20=1</formula>
    </cfRule>
    <cfRule type="expression" dxfId="3024" priority="396">
      <formula>OR($AD20="X",$AC20="X")</formula>
    </cfRule>
    <cfRule type="expression" dxfId="3023" priority="397">
      <formula>AND($AD20=1,$AC20=1)</formula>
    </cfRule>
    <cfRule type="expression" dxfId="3022" priority="398">
      <formula>$AD20=1</formula>
    </cfRule>
    <cfRule type="expression" dxfId="3021" priority="399">
      <formula>AND($AD20=1,$AC20=1)</formula>
    </cfRule>
    <cfRule type="expression" dxfId="3020" priority="400">
      <formula>$AD20=1</formula>
    </cfRule>
  </conditionalFormatting>
  <conditionalFormatting sqref="D20:D22">
    <cfRule type="expression" dxfId="3019" priority="323">
      <formula>AND($Q20="X",OR($B20&lt;&gt;"",$C20&lt;&gt;"",$D20&lt;&gt;"",$E20&lt;&gt;""))</formula>
    </cfRule>
    <cfRule type="expression" dxfId="3018" priority="324">
      <formula>AND($Q20="X",OR($B20&lt;&gt;"",#REF!&lt;&gt;"",$C20&lt;&gt;"",$D20&lt;&gt;""))</formula>
    </cfRule>
    <cfRule type="expression" dxfId="3017" priority="360">
      <formula>AND($AD20=1,$AC20=1)</formula>
    </cfRule>
    <cfRule type="expression" dxfId="3016" priority="361">
      <formula>$AD20=1</formula>
    </cfRule>
  </conditionalFormatting>
  <conditionalFormatting sqref="D22">
    <cfRule type="expression" dxfId="3015" priority="325">
      <formula>AND($AD22=1,$AC22=1)</formula>
    </cfRule>
    <cfRule type="expression" dxfId="3014" priority="326">
      <formula>$AD22=1</formula>
    </cfRule>
    <cfRule type="expression" dxfId="3013" priority="327">
      <formula>$AC22=1</formula>
    </cfRule>
    <cfRule type="expression" dxfId="3012" priority="328">
      <formula>AND($Q22="X",OR($B22&lt;&gt;"",$C22&lt;&gt;""))</formula>
    </cfRule>
    <cfRule type="expression" dxfId="3011" priority="329">
      <formula>AND($AD22=1,$AC22=1)</formula>
    </cfRule>
    <cfRule type="expression" dxfId="3010" priority="330">
      <formula>$AD22=1</formula>
    </cfRule>
    <cfRule type="expression" dxfId="3009" priority="331">
      <formula>$AC22=1</formula>
    </cfRule>
    <cfRule type="expression" dxfId="3008" priority="332">
      <formula>AND($Q22="X",OR($B22&lt;&gt;"",$C22&lt;&gt;""))</formula>
    </cfRule>
    <cfRule type="expression" dxfId="3007" priority="333">
      <formula>AND($AD22=1,$AC22=1)</formula>
    </cfRule>
    <cfRule type="expression" dxfId="3006" priority="334">
      <formula>$AD22=1</formula>
    </cfRule>
    <cfRule type="expression" dxfId="3005" priority="335">
      <formula>$AC22=1</formula>
    </cfRule>
    <cfRule type="expression" dxfId="3004" priority="336">
      <formula>AND($Q22="X",OR($B22&lt;&gt;"",$C22&lt;&gt;""))</formula>
    </cfRule>
    <cfRule type="expression" dxfId="3003" priority="337">
      <formula>AND($AD22=1,$AC22=1)</formula>
    </cfRule>
    <cfRule type="expression" dxfId="3002" priority="338">
      <formula>$AD22=1</formula>
    </cfRule>
    <cfRule type="expression" dxfId="3001" priority="339">
      <formula>$AC22=1</formula>
    </cfRule>
    <cfRule type="expression" dxfId="3000" priority="340">
      <formula>AND($Q22="X",OR($B22&lt;&gt;"",$C22&lt;&gt;""))</formula>
    </cfRule>
    <cfRule type="expression" dxfId="2999" priority="341">
      <formula>AND($AD22=1,$AC22=1)</formula>
    </cfRule>
    <cfRule type="expression" dxfId="2998" priority="342">
      <formula>$AD22=1</formula>
    </cfRule>
    <cfRule type="expression" dxfId="2997" priority="343">
      <formula>$AC22=1</formula>
    </cfRule>
    <cfRule type="expression" dxfId="2996" priority="344">
      <formula>AND($Q22="X",OR($B22&lt;&gt;"",$C22&lt;&gt;""))</formula>
    </cfRule>
    <cfRule type="expression" dxfId="2995" priority="345">
      <formula>AND($AD22=1,$AC22=1)</formula>
    </cfRule>
    <cfRule type="expression" dxfId="2994" priority="346">
      <formula>$AD22=1</formula>
    </cfRule>
    <cfRule type="expression" dxfId="2993" priority="347">
      <formula>$AC22=1</formula>
    </cfRule>
    <cfRule type="expression" dxfId="2992" priority="348">
      <formula>AND($Q22="X",OR($B22&lt;&gt;"",$C22&lt;&gt;""))</formula>
    </cfRule>
    <cfRule type="expression" dxfId="2991" priority="349">
      <formula>AND($AD22=1,$AC22=1)</formula>
    </cfRule>
    <cfRule type="expression" dxfId="2990" priority="350">
      <formula>$AD22=1</formula>
    </cfRule>
    <cfRule type="expression" dxfId="2989" priority="351">
      <formula>$AC22=1</formula>
    </cfRule>
    <cfRule type="expression" dxfId="2988" priority="352">
      <formula>AND(NOT(ISBLANK($V22)),ISBLANK($AC22),ISBLANK($AD22))</formula>
    </cfRule>
    <cfRule type="expression" dxfId="2987" priority="353">
      <formula>OR($AD22="X",$AC22="X")</formula>
    </cfRule>
    <cfRule type="expression" dxfId="2986" priority="354">
      <formula>AND($AD22=1,$AC22=1)</formula>
    </cfRule>
    <cfRule type="expression" dxfId="2985" priority="355">
      <formula>$AD22=1</formula>
    </cfRule>
    <cfRule type="expression" dxfId="2984" priority="356">
      <formula>$AC22=1</formula>
    </cfRule>
    <cfRule type="expression" dxfId="2983" priority="357">
      <formula>OR($AD22="X",$AC22="X")</formula>
    </cfRule>
    <cfRule type="expression" dxfId="2982" priority="358">
      <formula>AND($AD22=1,$AC22=1)</formula>
    </cfRule>
    <cfRule type="expression" dxfId="2981" priority="359">
      <formula>$AD22=1</formula>
    </cfRule>
  </conditionalFormatting>
  <conditionalFormatting sqref="D23">
    <cfRule type="expression" dxfId="2980" priority="912">
      <formula>AND($Q23="X",$B23&lt;&gt;"")</formula>
    </cfRule>
  </conditionalFormatting>
  <conditionalFormatting sqref="D28 C37 D37:D39 D159 C178:C180">
    <cfRule type="expression" dxfId="2979" priority="8004">
      <formula>AND($Q28="X",OR($B28&lt;&gt;"",#REF!&lt;&gt;""))</formula>
    </cfRule>
  </conditionalFormatting>
  <conditionalFormatting sqref="D29">
    <cfRule type="expression" dxfId="2978" priority="716">
      <formula>AND($Q29="X",OR($B29&lt;&gt;"",$C29&lt;&gt;""))</formula>
    </cfRule>
    <cfRule type="expression" dxfId="2977" priority="812">
      <formula>AND($Q29="X",$B29&lt;&gt;"")</formula>
    </cfRule>
  </conditionalFormatting>
  <conditionalFormatting sqref="D33">
    <cfRule type="expression" dxfId="2976" priority="917">
      <formula>AND($Q33="X",OR($B33&lt;&gt;"",$C33&lt;&gt;"",$D33&lt;&gt;""))</formula>
    </cfRule>
  </conditionalFormatting>
  <conditionalFormatting sqref="D37">
    <cfRule type="expression" dxfId="2975" priority="187">
      <formula>AND($Q37="X",OR($B37&lt;&gt;"",$C37&lt;&gt;"",$D37&lt;&gt;"",$E37&lt;&gt;""))</formula>
    </cfRule>
    <cfRule type="expression" dxfId="2974" priority="188">
      <formula>AND($Q37="X",OR($B37&lt;&gt;"",#REF!&lt;&gt;"",$C37&lt;&gt;"",$D37&lt;&gt;""))</formula>
    </cfRule>
    <cfRule type="expression" dxfId="2973" priority="189">
      <formula>AND($AD37=1,$AC37=1)</formula>
    </cfRule>
    <cfRule type="expression" dxfId="2972" priority="190">
      <formula>$AD37=1</formula>
    </cfRule>
    <cfRule type="expression" dxfId="2971" priority="191">
      <formula>$AC37=1</formula>
    </cfRule>
    <cfRule type="expression" dxfId="2970" priority="192">
      <formula>AND($Q37="X",OR($B37&lt;&gt;"",$C37&lt;&gt;""))</formula>
    </cfRule>
    <cfRule type="expression" dxfId="2969" priority="193">
      <formula>AND($AD37=1,$AC37=1)</formula>
    </cfRule>
    <cfRule type="expression" dxfId="2968" priority="194">
      <formula>$AD37=1</formula>
    </cfRule>
    <cfRule type="expression" dxfId="2967" priority="195">
      <formula>$AC37=1</formula>
    </cfRule>
    <cfRule type="expression" dxfId="2966" priority="196">
      <formula>AND($Q37="X",OR($B37&lt;&gt;"",$C37&lt;&gt;""))</formula>
    </cfRule>
    <cfRule type="expression" dxfId="2965" priority="197">
      <formula>AND($AD37=1,$AC37=1)</formula>
    </cfRule>
    <cfRule type="expression" dxfId="2964" priority="198">
      <formula>$AD37=1</formula>
    </cfRule>
    <cfRule type="expression" dxfId="2963" priority="199">
      <formula>$AC37=1</formula>
    </cfRule>
    <cfRule type="expression" dxfId="2962" priority="200">
      <formula>AND($Q37="X",OR($B37&lt;&gt;"",$C37&lt;&gt;""))</formula>
    </cfRule>
    <cfRule type="expression" dxfId="2961" priority="201">
      <formula>AND($AD37=1,$AC37=1)</formula>
    </cfRule>
    <cfRule type="expression" dxfId="2960" priority="202">
      <formula>$AD37=1</formula>
    </cfRule>
    <cfRule type="expression" dxfId="2959" priority="203">
      <formula>$AC37=1</formula>
    </cfRule>
    <cfRule type="expression" dxfId="2958" priority="204">
      <formula>AND($Q37="X",OR($B37&lt;&gt;"",$C37&lt;&gt;""))</formula>
    </cfRule>
    <cfRule type="expression" dxfId="2957" priority="205">
      <formula>AND($AD37=1,$AC37=1)</formula>
    </cfRule>
    <cfRule type="expression" dxfId="2956" priority="206">
      <formula>$AD37=1</formula>
    </cfRule>
    <cfRule type="expression" dxfId="2955" priority="207">
      <formula>$AC37=1</formula>
    </cfRule>
    <cfRule type="expression" dxfId="2954" priority="208">
      <formula>AND($Q37="X",OR($B37&lt;&gt;"",$C37&lt;&gt;""))</formula>
    </cfRule>
    <cfRule type="expression" dxfId="2953" priority="209">
      <formula>AND($AD37=1,$AC37=1)</formula>
    </cfRule>
    <cfRule type="expression" dxfId="2952" priority="210">
      <formula>$AD37=1</formula>
    </cfRule>
    <cfRule type="expression" dxfId="2951" priority="211">
      <formula>$AC37=1</formula>
    </cfRule>
    <cfRule type="expression" dxfId="2950" priority="212">
      <formula>AND($Q37="X",OR($B37&lt;&gt;"",$C37&lt;&gt;""))</formula>
    </cfRule>
    <cfRule type="expression" dxfId="2949" priority="213">
      <formula>AND($AD37=1,$AC37=1)</formula>
    </cfRule>
    <cfRule type="expression" dxfId="2948" priority="214">
      <formula>$AD37=1</formula>
    </cfRule>
    <cfRule type="expression" dxfId="2947" priority="215">
      <formula>$AC37=1</formula>
    </cfRule>
    <cfRule type="expression" dxfId="2946" priority="216">
      <formula>AND(NOT(ISBLANK($V37)),ISBLANK($AC37),ISBLANK($AD37))</formula>
    </cfRule>
    <cfRule type="expression" dxfId="2945" priority="217">
      <formula>OR($AD37="X",$AC37="X")</formula>
    </cfRule>
    <cfRule type="expression" dxfId="2944" priority="218">
      <formula>AND($AD37=1,$AC37=1)</formula>
    </cfRule>
    <cfRule type="expression" dxfId="2943" priority="219">
      <formula>$AD37=1</formula>
    </cfRule>
    <cfRule type="expression" dxfId="2942" priority="220">
      <formula>$AC37=1</formula>
    </cfRule>
    <cfRule type="expression" dxfId="2941" priority="221">
      <formula>OR($AD37="X",$AC37="X")</formula>
    </cfRule>
    <cfRule type="expression" dxfId="2940" priority="222">
      <formula>AND($AD37=1,$AC37=1)</formula>
    </cfRule>
    <cfRule type="expression" dxfId="2939" priority="223">
      <formula>$AD37=1</formula>
    </cfRule>
    <cfRule type="expression" dxfId="2938" priority="224">
      <formula>AND($AD37=1,$AC37=1)</formula>
    </cfRule>
    <cfRule type="expression" dxfId="2937" priority="225">
      <formula>$AD37=1</formula>
    </cfRule>
    <cfRule type="expression" dxfId="2936" priority="226">
      <formula>AND($Q37="X",OR($B37&lt;&gt;"",#REF!&lt;&gt;"",$C37&lt;&gt;""))</formula>
    </cfRule>
    <cfRule type="expression" dxfId="2935" priority="227">
      <formula>AND($Q37="X",OR($B37&lt;&gt;"",$C37&lt;&gt;"",$D37&lt;&gt;""))</formula>
    </cfRule>
    <cfRule type="expression" dxfId="2934" priority="228">
      <formula>AND($Q37="X",OR($B37&lt;&gt;"",$C37&lt;&gt;"",$D37&lt;&gt;"",$E37&lt;&gt;""))</formula>
    </cfRule>
    <cfRule type="expression" dxfId="2933" priority="229">
      <formula>AND($Q37="X",OR($B37&lt;&gt;"",$C37&lt;&gt;"",$E37&lt;&gt;"",#REF!&lt;&gt;""))</formula>
    </cfRule>
    <cfRule type="expression" dxfId="2932" priority="230">
      <formula>$AC37=1</formula>
    </cfRule>
    <cfRule type="expression" dxfId="2931" priority="231">
      <formula>AND($Q37="X",OR($B37&lt;&gt;"",$C37&lt;&gt;"",$D37&lt;&gt;""))</formula>
    </cfRule>
    <cfRule type="expression" dxfId="2930" priority="232">
      <formula>AND($Q37="X",OR($B37&lt;&gt;"",$C37&lt;&gt;"",$D37&lt;&gt;"",$E37&lt;&gt;""))</formula>
    </cfRule>
    <cfRule type="expression" dxfId="2929" priority="233">
      <formula>AND($AD37=1,$AC37=1)</formula>
    </cfRule>
    <cfRule type="expression" dxfId="2928" priority="234">
      <formula>$AD37=1</formula>
    </cfRule>
    <cfRule type="expression" dxfId="2927" priority="235">
      <formula>$AC37=1</formula>
    </cfRule>
    <cfRule type="expression" dxfId="2926" priority="236">
      <formula>AND($Q37="X",OR($B37&lt;&gt;"",$C37&lt;&gt;"",$E37&lt;&gt;"",#REF!&lt;&gt;""))</formula>
    </cfRule>
    <cfRule type="expression" dxfId="2925" priority="237">
      <formula>AND($Q37="X",OR($B37&lt;&gt;"",$C37&lt;&gt;""))</formula>
    </cfRule>
    <cfRule type="expression" dxfId="2924" priority="238">
      <formula>AND($Q37="X",OR($B37&lt;&gt;"",$C37&lt;&gt;"",$D37&lt;&gt;"",$E37&lt;&gt;""))</formula>
    </cfRule>
    <cfRule type="expression" dxfId="2923" priority="239">
      <formula>AND($AD37=1,$AC37=1)</formula>
    </cfRule>
    <cfRule type="expression" dxfId="2922" priority="240">
      <formula>$AD37=1</formula>
    </cfRule>
    <cfRule type="expression" dxfId="2921" priority="241">
      <formula>$AC37=1</formula>
    </cfRule>
    <cfRule type="expression" dxfId="2920" priority="242">
      <formula>AND($Q37="X",OR($B37&lt;&gt;"",$C37&lt;&gt;"",$E37&lt;&gt;"",#REF!&lt;&gt;""))</formula>
    </cfRule>
    <cfRule type="expression" dxfId="2919" priority="243">
      <formula>$AC37=1</formula>
    </cfRule>
    <cfRule type="expression" dxfId="2918" priority="244">
      <formula>AND($Q37="X",OR($B37&lt;&gt;"",$C37&lt;&gt;"",$D37&lt;&gt;""))</formula>
    </cfRule>
    <cfRule type="expression" dxfId="2917" priority="245">
      <formula>AND($Q37="X",OR($B37&lt;&gt;"",$C37&lt;&gt;"",$D37&lt;&gt;"",$E37&lt;&gt;""))</formula>
    </cfRule>
    <cfRule type="expression" dxfId="2916" priority="246">
      <formula>AND($AD37=1,$AC37=1)</formula>
    </cfRule>
    <cfRule type="expression" dxfId="2915" priority="247">
      <formula>$AD37=1</formula>
    </cfRule>
    <cfRule type="expression" dxfId="2914" priority="248">
      <formula>AND($Q37="X",OR($B37&lt;&gt;"",$C37&lt;&gt;"",$E37&lt;&gt;"",#REF!&lt;&gt;""))</formula>
    </cfRule>
    <cfRule type="expression" dxfId="2913" priority="249">
      <formula>AND($Q37="X",OR($B37&lt;&gt;"",$C37&lt;&gt;""))</formula>
    </cfRule>
    <cfRule type="expression" dxfId="2912" priority="250">
      <formula>AND($Q37="X",$B37&lt;&gt;"")</formula>
    </cfRule>
    <cfRule type="expression" dxfId="2911" priority="251">
      <formula>AND($Q37="X",OR($B37&lt;&gt;"",$C37&lt;&gt;"",$D37&lt;&gt;""))</formula>
    </cfRule>
    <cfRule type="expression" dxfId="2910" priority="8046">
      <formula>AND($Q37="X",OR($B37&lt;&gt;"",#REF!&lt;&gt;"",$C37&lt;&gt;""))</formula>
    </cfRule>
    <cfRule type="expression" dxfId="2909" priority="8047">
      <formula>AND($Q37="X",OR($B37&lt;&gt;"",#REF!&lt;&gt;"",$C37&lt;&gt;"",$D37&lt;&gt;""))</formula>
    </cfRule>
    <cfRule type="expression" dxfId="2908" priority="8048">
      <formula>AND($Q37="X",OR($B37&lt;&gt;"",#REF!&lt;&gt;"",$D37&lt;&gt;"",#REF!&lt;&gt;""))</formula>
    </cfRule>
    <cfRule type="expression" dxfId="2907" priority="8049">
      <formula>$AC37=1</formula>
    </cfRule>
    <cfRule type="expression" dxfId="2906" priority="8050">
      <formula>AND($Q37="X",OR($B37&lt;&gt;"",#REF!&lt;&gt;"",$C37&lt;&gt;""))</formula>
    </cfRule>
    <cfRule type="expression" dxfId="2905" priority="8051">
      <formula>AND($AD37=1,$AC37=1)</formula>
    </cfRule>
    <cfRule type="expression" dxfId="2904" priority="8052">
      <formula>$AD37=1</formula>
    </cfRule>
    <cfRule type="expression" dxfId="2903" priority="8053">
      <formula>AND($Q37="X",$B37&lt;&gt;"")</formula>
    </cfRule>
    <cfRule type="expression" dxfId="2902" priority="8054">
      <formula>AND($Q37="X",OR($B37&lt;&gt;"",#REF!&lt;&gt;""))</formula>
    </cfRule>
  </conditionalFormatting>
  <conditionalFormatting sqref="D40">
    <cfRule type="expression" dxfId="2901" priority="255">
      <formula>AND($Q40="X",OR($B40&lt;&gt;"",#REF!&lt;&gt;"",$C40&lt;&gt;""))</formula>
    </cfRule>
    <cfRule type="expression" dxfId="2900" priority="256">
      <formula>AND($Q40="X",OR($B40&lt;&gt;"",$C40&lt;&gt;"",$D40&lt;&gt;""))</formula>
    </cfRule>
    <cfRule type="expression" dxfId="2899" priority="257">
      <formula>AND($Q40="X",OR($B40&lt;&gt;"",$C40&lt;&gt;"",$D40&lt;&gt;"",$E40&lt;&gt;""))</formula>
    </cfRule>
    <cfRule type="expression" dxfId="2898" priority="258">
      <formula>AND($Q40="X",OR($B40&lt;&gt;"",$C40&lt;&gt;"",$E40&lt;&gt;"",#REF!&lt;&gt;""))</formula>
    </cfRule>
    <cfRule type="expression" dxfId="2897" priority="259">
      <formula>$AC40=1</formula>
    </cfRule>
    <cfRule type="expression" dxfId="2896" priority="260">
      <formula>AND($Q40="X",OR($B40&lt;&gt;"",$C40&lt;&gt;"",$D40&lt;&gt;""))</formula>
    </cfRule>
    <cfRule type="expression" dxfId="2895" priority="261">
      <formula>AND($Q40="X",OR($B40&lt;&gt;"",$C40&lt;&gt;"",$D40&lt;&gt;"",$E40&lt;&gt;""))</formula>
    </cfRule>
    <cfRule type="expression" dxfId="2894" priority="262">
      <formula>AND($AD40=1,$AC40=1)</formula>
    </cfRule>
    <cfRule type="expression" dxfId="2893" priority="263">
      <formula>$AD40=1</formula>
    </cfRule>
    <cfRule type="expression" dxfId="2892" priority="264">
      <formula>$AC40=1</formula>
    </cfRule>
    <cfRule type="expression" dxfId="2891" priority="265">
      <formula>AND($Q40="X",OR($B40&lt;&gt;"",$C40&lt;&gt;"",$E40&lt;&gt;"",#REF!&lt;&gt;""))</formula>
    </cfRule>
    <cfRule type="expression" dxfId="2890" priority="266">
      <formula>AND($Q40="X",OR($B40&lt;&gt;"",$C40&lt;&gt;""))</formula>
    </cfRule>
    <cfRule type="expression" dxfId="2889" priority="267">
      <formula>AND($Q40="X",OR($B40&lt;&gt;"",$C40&lt;&gt;"",$D40&lt;&gt;"",$E40&lt;&gt;""))</formula>
    </cfRule>
    <cfRule type="expression" dxfId="2888" priority="268">
      <formula>AND($AD40=1,$AC40=1)</formula>
    </cfRule>
    <cfRule type="expression" dxfId="2887" priority="269">
      <formula>$AD40=1</formula>
    </cfRule>
    <cfRule type="expression" dxfId="2886" priority="270">
      <formula>$AC40=1</formula>
    </cfRule>
    <cfRule type="expression" dxfId="2885" priority="271">
      <formula>AND($Q40="X",OR($B40&lt;&gt;"",$C40&lt;&gt;"",$E40&lt;&gt;"",#REF!&lt;&gt;""))</formula>
    </cfRule>
    <cfRule type="expression" dxfId="2884" priority="272">
      <formula>$AC40=1</formula>
    </cfRule>
    <cfRule type="expression" dxfId="2883" priority="273">
      <formula>AND($Q40="X",OR($B40&lt;&gt;"",$C40&lt;&gt;"",$D40&lt;&gt;""))</formula>
    </cfRule>
    <cfRule type="expression" dxfId="2882" priority="274">
      <formula>AND($Q40="X",OR($B40&lt;&gt;"",$C40&lt;&gt;"",$D40&lt;&gt;"",$E40&lt;&gt;""))</formula>
    </cfRule>
    <cfRule type="expression" dxfId="2881" priority="275">
      <formula>AND($AD40=1,$AC40=1)</formula>
    </cfRule>
    <cfRule type="expression" dxfId="2880" priority="276">
      <formula>$AD40=1</formula>
    </cfRule>
    <cfRule type="expression" dxfId="2879" priority="277">
      <formula>AND($Q40="X",OR($B40&lt;&gt;"",$C40&lt;&gt;"",$E40&lt;&gt;"",#REF!&lt;&gt;""))</formula>
    </cfRule>
    <cfRule type="expression" dxfId="2878" priority="278">
      <formula>AND($Q40="X",OR($B40&lt;&gt;"",$C40&lt;&gt;""))</formula>
    </cfRule>
    <cfRule type="expression" dxfId="2877" priority="279">
      <formula>AND($Q40="X",$B40&lt;&gt;"")</formula>
    </cfRule>
    <cfRule type="expression" dxfId="2876" priority="280">
      <formula>AND($Q40="X",OR($B40&lt;&gt;"",$C40&lt;&gt;"",$D40&lt;&gt;""))</formula>
    </cfRule>
  </conditionalFormatting>
  <conditionalFormatting sqref="D51 G51">
    <cfRule type="expression" dxfId="2875" priority="1268">
      <formula>AND($Q51="X",OR($B51&lt;&gt;"",#REF!&lt;&gt;"",$C51&lt;&gt;""))</formula>
    </cfRule>
    <cfRule type="expression" dxfId="2874" priority="1272">
      <formula>AND($Q51="X",OR($B51&lt;&gt;"",$C51&lt;&gt;"",$D51&lt;&gt;""))</formula>
    </cfRule>
    <cfRule type="expression" dxfId="2873" priority="1275">
      <formula>AND($Q51="X",OR($B51&lt;&gt;"",$C51&lt;&gt;"",$D51&lt;&gt;"",$E51&lt;&gt;""))</formula>
    </cfRule>
    <cfRule type="expression" dxfId="2872" priority="1276">
      <formula>AND($Q51="X",OR($B51&lt;&gt;"",$C51&lt;&gt;"",$E51&lt;&gt;"",#REF!&lt;&gt;""))</formula>
    </cfRule>
    <cfRule type="expression" dxfId="2871" priority="1277">
      <formula>$AC51=1</formula>
    </cfRule>
    <cfRule type="expression" dxfId="2870" priority="1278">
      <formula>AND($Q51="X",OR($B51&lt;&gt;"",$C51&lt;&gt;"",$D51&lt;&gt;""))</formula>
    </cfRule>
    <cfRule type="expression" dxfId="2869" priority="1279">
      <formula>AND($Q51="X",OR($B51&lt;&gt;"",$C51&lt;&gt;"",$D51&lt;&gt;"",$E51&lt;&gt;""))</formula>
    </cfRule>
    <cfRule type="expression" dxfId="2868" priority="1280">
      <formula>AND($AD51=1,$AC51=1)</formula>
    </cfRule>
    <cfRule type="expression" dxfId="2867" priority="1281">
      <formula>$AD51=1</formula>
    </cfRule>
    <cfRule type="expression" dxfId="2866" priority="1282">
      <formula>$AC51=1</formula>
    </cfRule>
    <cfRule type="expression" dxfId="2865" priority="1283">
      <formula>AND($Q51="X",OR($B51&lt;&gt;"",$C51&lt;&gt;"",$E51&lt;&gt;"",#REF!&lt;&gt;""))</formula>
    </cfRule>
    <cfRule type="expression" dxfId="2864" priority="1286">
      <formula>AND($Q51="X",OR($B51&lt;&gt;"",$C51&lt;&gt;""))</formula>
    </cfRule>
    <cfRule type="expression" dxfId="2863" priority="1289">
      <formula>AND($Q51="X",OR($B51&lt;&gt;"",$C51&lt;&gt;"",$D51&lt;&gt;"",$E51&lt;&gt;""))</formula>
    </cfRule>
    <cfRule type="expression" dxfId="2862" priority="1290">
      <formula>AND($AD51=1,$AC51=1)</formula>
    </cfRule>
    <cfRule type="expression" dxfId="2861" priority="1291">
      <formula>$AD51=1</formula>
    </cfRule>
    <cfRule type="expression" dxfId="2860" priority="1292">
      <formula>$AC51=1</formula>
    </cfRule>
    <cfRule type="expression" dxfId="2859" priority="1293">
      <formula>AND($Q51="X",OR($B51&lt;&gt;"",$C51&lt;&gt;"",$E51&lt;&gt;"",#REF!&lt;&gt;""))</formula>
    </cfRule>
    <cfRule type="expression" dxfId="2858" priority="1294">
      <formula>$AC51=1</formula>
    </cfRule>
    <cfRule type="expression" dxfId="2857" priority="1295">
      <formula>AND($Q51="X",OR($B51&lt;&gt;"",$C51&lt;&gt;"",$D51&lt;&gt;""))</formula>
    </cfRule>
    <cfRule type="expression" dxfId="2856" priority="1296">
      <formula>AND($Q51="X",OR($B51&lt;&gt;"",$C51&lt;&gt;"",$D51&lt;&gt;"",$E51&lt;&gt;""))</formula>
    </cfRule>
    <cfRule type="expression" dxfId="2855" priority="1297">
      <formula>AND($AD51=1,$AC51=1)</formula>
    </cfRule>
    <cfRule type="expression" dxfId="2854" priority="1298">
      <formula>$AD51=1</formula>
    </cfRule>
    <cfRule type="expression" dxfId="2853" priority="1299">
      <formula>AND($Q51="X",OR($B51&lt;&gt;"",$C51&lt;&gt;"",$E51&lt;&gt;"",#REF!&lt;&gt;""))</formula>
    </cfRule>
    <cfRule type="expression" dxfId="2852" priority="1304">
      <formula>AND($Q51="X",OR($B51&lt;&gt;"",$C51&lt;&gt;""))</formula>
    </cfRule>
    <cfRule type="expression" dxfId="2851" priority="1307">
      <formula>AND($Q51="X",$B51&lt;&gt;"")</formula>
    </cfRule>
    <cfRule type="expression" dxfId="2850" priority="1310">
      <formula>AND($Q51="X",OR($B51&lt;&gt;"",$C51&lt;&gt;"",$D51&lt;&gt;""))</formula>
    </cfRule>
  </conditionalFormatting>
  <conditionalFormatting sqref="D55 G55">
    <cfRule type="expression" dxfId="2849" priority="1354">
      <formula>AND($Q55="X",OR($B55&lt;&gt;"",#REF!&lt;&gt;"",$C55&lt;&gt;""))</formula>
    </cfRule>
    <cfRule type="expression" dxfId="2848" priority="1358">
      <formula>AND($Q55="X",OR($B55&lt;&gt;"",$C55&lt;&gt;"",$D55&lt;&gt;""))</formula>
    </cfRule>
    <cfRule type="expression" dxfId="2847" priority="1361">
      <formula>AND($Q55="X",OR($B55&lt;&gt;"",$C55&lt;&gt;"",$D55&lt;&gt;"",$E55&lt;&gt;""))</formula>
    </cfRule>
    <cfRule type="expression" dxfId="2846" priority="1362">
      <formula>AND($Q55="X",OR($B55&lt;&gt;"",$C55&lt;&gt;"",$E55&lt;&gt;"",#REF!&lt;&gt;""))</formula>
    </cfRule>
    <cfRule type="expression" dxfId="2845" priority="1363">
      <formula>$AC55=1</formula>
    </cfRule>
    <cfRule type="expression" dxfId="2844" priority="1364">
      <formula>AND($Q55="X",OR($B55&lt;&gt;"",$C55&lt;&gt;"",$D55&lt;&gt;""))</formula>
    </cfRule>
    <cfRule type="expression" dxfId="2843" priority="1365">
      <formula>AND($Q55="X",OR($B55&lt;&gt;"",$C55&lt;&gt;"",$D55&lt;&gt;"",$E55&lt;&gt;""))</formula>
    </cfRule>
    <cfRule type="expression" dxfId="2842" priority="1366">
      <formula>AND($AD55=1,$AC55=1)</formula>
    </cfRule>
    <cfRule type="expression" dxfId="2841" priority="1367">
      <formula>$AD55=1</formula>
    </cfRule>
    <cfRule type="expression" dxfId="2840" priority="1368">
      <formula>$AC55=1</formula>
    </cfRule>
    <cfRule type="expression" dxfId="2839" priority="1369">
      <formula>AND($Q55="X",OR($B55&lt;&gt;"",$C55&lt;&gt;"",$E55&lt;&gt;"",#REF!&lt;&gt;""))</formula>
    </cfRule>
    <cfRule type="expression" dxfId="2838" priority="1372">
      <formula>AND($Q55="X",OR($B55&lt;&gt;"",$C55&lt;&gt;""))</formula>
    </cfRule>
    <cfRule type="expression" dxfId="2837" priority="1375">
      <formula>AND($Q55="X",OR($B55&lt;&gt;"",$C55&lt;&gt;"",$D55&lt;&gt;"",$E55&lt;&gt;""))</formula>
    </cfRule>
    <cfRule type="expression" dxfId="2836" priority="1376">
      <formula>AND($AD55=1,$AC55=1)</formula>
    </cfRule>
    <cfRule type="expression" dxfId="2835" priority="1377">
      <formula>$AD55=1</formula>
    </cfRule>
    <cfRule type="expression" dxfId="2834" priority="1378">
      <formula>$AC55=1</formula>
    </cfRule>
    <cfRule type="expression" dxfId="2833" priority="1379">
      <formula>AND($Q55="X",OR($B55&lt;&gt;"",$C55&lt;&gt;"",$E55&lt;&gt;"",#REF!&lt;&gt;""))</formula>
    </cfRule>
    <cfRule type="expression" dxfId="2832" priority="1380">
      <formula>$AC55=1</formula>
    </cfRule>
    <cfRule type="expression" dxfId="2831" priority="1381">
      <formula>AND($Q55="X",OR($B55&lt;&gt;"",$C55&lt;&gt;"",$D55&lt;&gt;""))</formula>
    </cfRule>
    <cfRule type="expression" dxfId="2830" priority="1382">
      <formula>AND($Q55="X",OR($B55&lt;&gt;"",$C55&lt;&gt;"",$D55&lt;&gt;"",$E55&lt;&gt;""))</formula>
    </cfRule>
    <cfRule type="expression" dxfId="2829" priority="1383">
      <formula>AND($AD55=1,$AC55=1)</formula>
    </cfRule>
    <cfRule type="expression" dxfId="2828" priority="1384">
      <formula>$AD55=1</formula>
    </cfRule>
    <cfRule type="expression" dxfId="2827" priority="1385">
      <formula>AND($Q55="X",OR($B55&lt;&gt;"",$C55&lt;&gt;"",$E55&lt;&gt;"",#REF!&lt;&gt;""))</formula>
    </cfRule>
    <cfRule type="expression" dxfId="2826" priority="1390">
      <formula>AND($Q55="X",OR($B55&lt;&gt;"",$C55&lt;&gt;""))</formula>
    </cfRule>
    <cfRule type="expression" dxfId="2825" priority="1393">
      <formula>AND($Q55="X",$B55&lt;&gt;"")</formula>
    </cfRule>
    <cfRule type="expression" dxfId="2824" priority="1396">
      <formula>AND($Q55="X",OR($B55&lt;&gt;"",$C55&lt;&gt;"",$D55&lt;&gt;""))</formula>
    </cfRule>
  </conditionalFormatting>
  <conditionalFormatting sqref="D65 G65">
    <cfRule type="expression" dxfId="2823" priority="1440">
      <formula>AND($Q65="X",OR($B65&lt;&gt;"",#REF!&lt;&gt;"",$C65&lt;&gt;""))</formula>
    </cfRule>
    <cfRule type="expression" dxfId="2822" priority="1444">
      <formula>AND($Q65="X",OR($B65&lt;&gt;"",$C65&lt;&gt;"",$D65&lt;&gt;""))</formula>
    </cfRule>
    <cfRule type="expression" dxfId="2821" priority="1447">
      <formula>AND($Q65="X",OR($B65&lt;&gt;"",$C65&lt;&gt;"",$D65&lt;&gt;"",$E65&lt;&gt;""))</formula>
    </cfRule>
    <cfRule type="expression" dxfId="2820" priority="1448">
      <formula>AND($Q65="X",OR($B65&lt;&gt;"",$C65&lt;&gt;"",$E65&lt;&gt;"",#REF!&lt;&gt;""))</formula>
    </cfRule>
    <cfRule type="expression" dxfId="2819" priority="1449">
      <formula>$AC65=1</formula>
    </cfRule>
    <cfRule type="expression" dxfId="2818" priority="1450">
      <formula>AND($Q65="X",OR($B65&lt;&gt;"",$C65&lt;&gt;"",$D65&lt;&gt;""))</formula>
    </cfRule>
    <cfRule type="expression" dxfId="2817" priority="1451">
      <formula>AND($Q65="X",OR($B65&lt;&gt;"",$C65&lt;&gt;"",$D65&lt;&gt;"",$E65&lt;&gt;""))</formula>
    </cfRule>
    <cfRule type="expression" dxfId="2816" priority="1452">
      <formula>AND($AD65=1,$AC65=1)</formula>
    </cfRule>
    <cfRule type="expression" dxfId="2815" priority="1453">
      <formula>$AD65=1</formula>
    </cfRule>
    <cfRule type="expression" dxfId="2814" priority="1454">
      <formula>$AC65=1</formula>
    </cfRule>
    <cfRule type="expression" dxfId="2813" priority="1455">
      <formula>AND($Q65="X",OR($B65&lt;&gt;"",$C65&lt;&gt;"",$E65&lt;&gt;"",#REF!&lt;&gt;""))</formula>
    </cfRule>
    <cfRule type="expression" dxfId="2812" priority="1458">
      <formula>AND($Q65="X",OR($B65&lt;&gt;"",$C65&lt;&gt;""))</formula>
    </cfRule>
    <cfRule type="expression" dxfId="2811" priority="1461">
      <formula>AND($Q65="X",OR($B65&lt;&gt;"",$C65&lt;&gt;"",$D65&lt;&gt;"",$E65&lt;&gt;""))</formula>
    </cfRule>
    <cfRule type="expression" dxfId="2810" priority="1462">
      <formula>AND($AD65=1,$AC65=1)</formula>
    </cfRule>
    <cfRule type="expression" dxfId="2809" priority="1463">
      <formula>$AD65=1</formula>
    </cfRule>
    <cfRule type="expression" dxfId="2808" priority="1464">
      <formula>$AC65=1</formula>
    </cfRule>
    <cfRule type="expression" dxfId="2807" priority="1465">
      <formula>AND($Q65="X",OR($B65&lt;&gt;"",$C65&lt;&gt;"",$E65&lt;&gt;"",#REF!&lt;&gt;""))</formula>
    </cfRule>
    <cfRule type="expression" dxfId="2806" priority="1466">
      <formula>$AC65=1</formula>
    </cfRule>
    <cfRule type="expression" dxfId="2805" priority="1467">
      <formula>AND($Q65="X",OR($B65&lt;&gt;"",$C65&lt;&gt;"",$D65&lt;&gt;""))</formula>
    </cfRule>
    <cfRule type="expression" dxfId="2804" priority="1468">
      <formula>AND($Q65="X",OR($B65&lt;&gt;"",$C65&lt;&gt;"",$D65&lt;&gt;"",$E65&lt;&gt;""))</formula>
    </cfRule>
    <cfRule type="expression" dxfId="2803" priority="1469">
      <formula>AND($AD65=1,$AC65=1)</formula>
    </cfRule>
    <cfRule type="expression" dxfId="2802" priority="1470">
      <formula>$AD65=1</formula>
    </cfRule>
    <cfRule type="expression" dxfId="2801" priority="1471">
      <formula>AND($Q65="X",OR($B65&lt;&gt;"",$C65&lt;&gt;"",$E65&lt;&gt;"",#REF!&lt;&gt;""))</formula>
    </cfRule>
    <cfRule type="expression" dxfId="2800" priority="1476">
      <formula>AND($Q65="X",OR($B65&lt;&gt;"",$C65&lt;&gt;""))</formula>
    </cfRule>
    <cfRule type="expression" dxfId="2799" priority="1479">
      <formula>AND($Q65="X",$B65&lt;&gt;"")</formula>
    </cfRule>
    <cfRule type="expression" dxfId="2798" priority="1482">
      <formula>AND($Q65="X",OR($B65&lt;&gt;"",$C65&lt;&gt;"",$D65&lt;&gt;""))</formula>
    </cfRule>
  </conditionalFormatting>
  <conditionalFormatting sqref="D84">
    <cfRule type="expression" dxfId="2797" priority="1773">
      <formula>AND($Q84="X",OR($B84&lt;&gt;"",#REF!&lt;&gt;"",$C84&lt;&gt;"",$D84&lt;&gt;""))</formula>
    </cfRule>
    <cfRule type="expression" dxfId="2796" priority="1777">
      <formula>AND($Q84="X",OR($B84&lt;&gt;"",$C84&lt;&gt;"",$D84&lt;&gt;"",$E84&lt;&gt;""))</formula>
    </cfRule>
    <cfRule type="expression" dxfId="2795" priority="1791">
      <formula>AND($Q84="X",OR($B84&lt;&gt;"",$C84&lt;&gt;"",$D84&lt;&gt;""))</formula>
    </cfRule>
    <cfRule type="expression" dxfId="2794" priority="1809">
      <formula>AND($Q84="X",OR($B84&lt;&gt;"",$C84&lt;&gt;"",$D84&lt;&gt;""))</formula>
    </cfRule>
  </conditionalFormatting>
  <conditionalFormatting sqref="D91 G91">
    <cfRule type="expression" dxfId="2793" priority="1928">
      <formula>AND($Q91="X",OR($B91&lt;&gt;"",#REF!&lt;&gt;"",$C91&lt;&gt;""))</formula>
    </cfRule>
    <cfRule type="expression" dxfId="2792" priority="1932">
      <formula>AND($Q91="X",OR($B91&lt;&gt;"",$C91&lt;&gt;"",$D91&lt;&gt;""))</formula>
    </cfRule>
    <cfRule type="expression" dxfId="2791" priority="1935">
      <formula>AND($Q91="X",OR($B91&lt;&gt;"",$C91&lt;&gt;"",$D91&lt;&gt;"",$E91&lt;&gt;""))</formula>
    </cfRule>
    <cfRule type="expression" dxfId="2790" priority="1936">
      <formula>AND($Q91="X",OR($B91&lt;&gt;"",$C91&lt;&gt;"",$E91&lt;&gt;"",#REF!&lt;&gt;""))</formula>
    </cfRule>
    <cfRule type="expression" dxfId="2789" priority="1937">
      <formula>$AC91=1</formula>
    </cfRule>
    <cfRule type="expression" dxfId="2788" priority="1938">
      <formula>AND($Q91="X",OR($B91&lt;&gt;"",$C91&lt;&gt;"",$D91&lt;&gt;""))</formula>
    </cfRule>
    <cfRule type="expression" dxfId="2787" priority="1939">
      <formula>AND($Q91="X",OR($B91&lt;&gt;"",$C91&lt;&gt;"",$D91&lt;&gt;"",$E91&lt;&gt;""))</formula>
    </cfRule>
    <cfRule type="expression" dxfId="2786" priority="1940">
      <formula>AND($AD91=1,$AC91=1)</formula>
    </cfRule>
    <cfRule type="expression" dxfId="2785" priority="1941">
      <formula>$AD91=1</formula>
    </cfRule>
    <cfRule type="expression" dxfId="2784" priority="1942">
      <formula>$AC91=1</formula>
    </cfRule>
    <cfRule type="expression" dxfId="2783" priority="1943">
      <formula>AND($Q91="X",OR($B91&lt;&gt;"",$C91&lt;&gt;"",$E91&lt;&gt;"",#REF!&lt;&gt;""))</formula>
    </cfRule>
    <cfRule type="expression" dxfId="2782" priority="1946">
      <formula>AND($Q91="X",OR($B91&lt;&gt;"",$C91&lt;&gt;""))</formula>
    </cfRule>
    <cfRule type="expression" dxfId="2781" priority="1949">
      <formula>AND($Q91="X",OR($B91&lt;&gt;"",$C91&lt;&gt;"",$D91&lt;&gt;"",$E91&lt;&gt;""))</formula>
    </cfRule>
    <cfRule type="expression" dxfId="2780" priority="1950">
      <formula>AND($AD91=1,$AC91=1)</formula>
    </cfRule>
    <cfRule type="expression" dxfId="2779" priority="1951">
      <formula>$AD91=1</formula>
    </cfRule>
    <cfRule type="expression" dxfId="2778" priority="1952">
      <formula>$AC91=1</formula>
    </cfRule>
    <cfRule type="expression" dxfId="2777" priority="1953">
      <formula>AND($Q91="X",OR($B91&lt;&gt;"",$C91&lt;&gt;"",$E91&lt;&gt;"",#REF!&lt;&gt;""))</formula>
    </cfRule>
    <cfRule type="expression" dxfId="2776" priority="1954">
      <formula>$AC91=1</formula>
    </cfRule>
    <cfRule type="expression" dxfId="2775" priority="1955">
      <formula>AND($Q91="X",OR($B91&lt;&gt;"",$C91&lt;&gt;"",$D91&lt;&gt;""))</formula>
    </cfRule>
    <cfRule type="expression" dxfId="2774" priority="1956">
      <formula>AND($Q91="X",OR($B91&lt;&gt;"",$C91&lt;&gt;"",$D91&lt;&gt;"",$E91&lt;&gt;""))</formula>
    </cfRule>
    <cfRule type="expression" dxfId="2773" priority="1957">
      <formula>AND($AD91=1,$AC91=1)</formula>
    </cfRule>
    <cfRule type="expression" dxfId="2772" priority="1958">
      <formula>$AD91=1</formula>
    </cfRule>
    <cfRule type="expression" dxfId="2771" priority="1959">
      <formula>AND($Q91="X",OR($B91&lt;&gt;"",$C91&lt;&gt;"",$E91&lt;&gt;"",#REF!&lt;&gt;""))</formula>
    </cfRule>
  </conditionalFormatting>
  <conditionalFormatting sqref="D105:D107 G105:G107">
    <cfRule type="expression" dxfId="2770" priority="2256">
      <formula>AND($Q105="X",OR($B105&lt;&gt;"",#REF!&lt;&gt;"",$C105&lt;&gt;""))</formula>
    </cfRule>
    <cfRule type="expression" dxfId="2769" priority="2260">
      <formula>AND($Q105="X",OR($B105&lt;&gt;"",$C105&lt;&gt;"",$D105&lt;&gt;""))</formula>
    </cfRule>
    <cfRule type="expression" dxfId="2768" priority="2266">
      <formula>AND($Q105="X",OR($B105&lt;&gt;"",$C105&lt;&gt;"",$D105&lt;&gt;"",$E105&lt;&gt;""))</formula>
    </cfRule>
    <cfRule type="expression" dxfId="2767" priority="2267">
      <formula>AND($Q105="X",OR($B105&lt;&gt;"",$C105&lt;&gt;"",$E105&lt;&gt;"",#REF!&lt;&gt;""))</formula>
    </cfRule>
    <cfRule type="expression" dxfId="2766" priority="2268">
      <formula>$AC105=1</formula>
    </cfRule>
    <cfRule type="expression" dxfId="2765" priority="2269">
      <formula>AND($Q105="X",OR($B105&lt;&gt;"",$C105&lt;&gt;"",$D105&lt;&gt;""))</formula>
    </cfRule>
    <cfRule type="expression" dxfId="2764" priority="2270">
      <formula>AND($Q105="X",OR($B105&lt;&gt;"",$C105&lt;&gt;"",$D105&lt;&gt;"",$E105&lt;&gt;""))</formula>
    </cfRule>
    <cfRule type="expression" dxfId="2763" priority="2271">
      <formula>AND($AD105=1,$AC105=1)</formula>
    </cfRule>
    <cfRule type="expression" dxfId="2762" priority="2272">
      <formula>$AD105=1</formula>
    </cfRule>
    <cfRule type="expression" dxfId="2761" priority="2273">
      <formula>$AC105=1</formula>
    </cfRule>
    <cfRule type="expression" dxfId="2760" priority="2274">
      <formula>AND($Q105="X",OR($B105&lt;&gt;"",$C105&lt;&gt;"",$E105&lt;&gt;"",#REF!&lt;&gt;""))</formula>
    </cfRule>
  </conditionalFormatting>
  <conditionalFormatting sqref="D113 G113">
    <cfRule type="expression" dxfId="2759" priority="2411">
      <formula>$AC113=1</formula>
    </cfRule>
    <cfRule type="expression" dxfId="2758" priority="2412">
      <formula>AND($Q113="X",OR($B113&lt;&gt;"",$C113&lt;&gt;"",$D113&lt;&gt;""))</formula>
    </cfRule>
  </conditionalFormatting>
  <conditionalFormatting sqref="D113">
    <cfRule type="expression" dxfId="2757" priority="2399">
      <formula>AND($Q113="X",OR(#REF!&lt;&gt;"",$B113&lt;&gt;""))</formula>
    </cfRule>
  </conditionalFormatting>
  <conditionalFormatting sqref="D121">
    <cfRule type="expression" dxfId="2756" priority="2612">
      <formula>AND($Q121="X",OR($B121&lt;&gt;"",#REF!&lt;&gt;"",$C121&lt;&gt;"",$D121&lt;&gt;""))</formula>
    </cfRule>
    <cfRule type="expression" dxfId="2755" priority="2616">
      <formula>AND($Q121="X",OR($B121&lt;&gt;"",$C121&lt;&gt;"",$D121&lt;&gt;"",$E121&lt;&gt;""))</formula>
    </cfRule>
    <cfRule type="expression" dxfId="2754" priority="2633">
      <formula>AND($Q121="X",OR($B121&lt;&gt;"",$C121&lt;&gt;"",$D121&lt;&gt;"",$E121&lt;&gt;""))</formula>
    </cfRule>
    <cfRule type="expression" dxfId="2753" priority="2634">
      <formula>AND($Q121="X",OR($B121&lt;&gt;"",$C121&lt;&gt;"",$E121&lt;&gt;"",#REF!&lt;&gt;""))</formula>
    </cfRule>
    <cfRule type="expression" dxfId="2752" priority="2645">
      <formula>AND($Q121="X",OR($B121&lt;&gt;"",$C121&lt;&gt;"",$D121&lt;&gt;""))</formula>
    </cfRule>
  </conditionalFormatting>
  <conditionalFormatting sqref="D123 G123">
    <cfRule type="expression" dxfId="2751" priority="2690">
      <formula>AND($Q123="X",OR($B123&lt;&gt;"",#REF!&lt;&gt;"",$C123&lt;&gt;""))</formula>
    </cfRule>
    <cfRule type="expression" dxfId="2750" priority="2694">
      <formula>AND($Q123="X",OR($B123&lt;&gt;"",$C123&lt;&gt;"",$D123&lt;&gt;""))</formula>
    </cfRule>
    <cfRule type="expression" dxfId="2749" priority="2697">
      <formula>AND($Q123="X",OR($B123&lt;&gt;"",$C123&lt;&gt;"",$D123&lt;&gt;"",$E123&lt;&gt;""))</formula>
    </cfRule>
    <cfRule type="expression" dxfId="2748" priority="2698">
      <formula>AND($Q123="X",OR($B123&lt;&gt;"",$C123&lt;&gt;"",$E123&lt;&gt;"",#REF!&lt;&gt;""))</formula>
    </cfRule>
    <cfRule type="expression" dxfId="2747" priority="2699">
      <formula>$AC123=1</formula>
    </cfRule>
    <cfRule type="expression" dxfId="2746" priority="2703">
      <formula>AND($Q123="X",OR($B123&lt;&gt;"",$C123&lt;&gt;"",$D123&lt;&gt;""))</formula>
    </cfRule>
  </conditionalFormatting>
  <conditionalFormatting sqref="D125:D126 C167 D168:D169 C171:C175">
    <cfRule type="expression" dxfId="2745" priority="8011">
      <formula>AND($Q125="X",OR(#REF!&lt;&gt;"",$B125&lt;&gt;""))</formula>
    </cfRule>
  </conditionalFormatting>
  <conditionalFormatting sqref="D125:D135">
    <cfRule type="expression" dxfId="2744" priority="3386">
      <formula>OR($AD125="X",$AC125="X")</formula>
    </cfRule>
    <cfRule type="expression" dxfId="2743" priority="3387">
      <formula>AND($AD125=1,$AC125=1)</formula>
    </cfRule>
    <cfRule type="expression" dxfId="2742" priority="3388">
      <formula>$AD125=1</formula>
    </cfRule>
  </conditionalFormatting>
  <conditionalFormatting sqref="D136 G136">
    <cfRule type="expression" dxfId="2741" priority="2917">
      <formula>AND($Q136="X",OR($B136&lt;&gt;"",#REF!&lt;&gt;"",$C136&lt;&gt;""))</formula>
    </cfRule>
    <cfRule type="expression" dxfId="2740" priority="2946">
      <formula>AND($Q136="X",OR($B136&lt;&gt;"",$C136&lt;&gt;"",$D136&lt;&gt;""))</formula>
    </cfRule>
  </conditionalFormatting>
  <conditionalFormatting sqref="D137:D150 D135">
    <cfRule type="expression" dxfId="2739" priority="3339">
      <formula>$AC135=1</formula>
    </cfRule>
  </conditionalFormatting>
  <conditionalFormatting sqref="D137:D150">
    <cfRule type="expression" dxfId="2738" priority="3336">
      <formula>OR($AD137="X",$AC137="X")</formula>
    </cfRule>
    <cfRule type="expression" dxfId="2737" priority="3337">
      <formula>AND($AD137=1,$AC137=1)</formula>
    </cfRule>
    <cfRule type="expression" dxfId="2736" priority="3338">
      <formula>$AD137=1</formula>
    </cfRule>
  </conditionalFormatting>
  <conditionalFormatting sqref="D151:D153">
    <cfRule type="expression" dxfId="2735" priority="3082">
      <formula>AND($Q151="X",OR($B151&lt;&gt;"",$C151&lt;&gt;""))</formula>
    </cfRule>
  </conditionalFormatting>
  <conditionalFormatting sqref="D154">
    <cfRule type="expression" dxfId="2734" priority="410">
      <formula>AND($Q154="X",OR($B154&lt;&gt;"",#REF!&lt;&gt;"",$C154&lt;&gt;""))</formula>
    </cfRule>
    <cfRule type="expression" dxfId="2733" priority="417">
      <formula>AND($Q154="X",OR($B154&lt;&gt;"",$C154&lt;&gt;"",$D154&lt;&gt;""))</formula>
    </cfRule>
  </conditionalFormatting>
  <conditionalFormatting sqref="D155">
    <cfRule type="expression" dxfId="2732" priority="180">
      <formula>AND($Q155="X",$B155&lt;&gt;"")</formula>
    </cfRule>
  </conditionalFormatting>
  <conditionalFormatting sqref="D163:D164">
    <cfRule type="expression" dxfId="2731" priority="8071">
      <formula>$AC163=1</formula>
    </cfRule>
    <cfRule type="expression" dxfId="2730" priority="8072">
      <formula>AND($Q163="X",OR($B163&lt;&gt;"",$C163&lt;&gt;"",$D163&lt;&gt;"",$E163&lt;&gt;""))</formula>
    </cfRule>
    <cfRule type="expression" dxfId="2729" priority="8073">
      <formula>AND($AD163=1,$AC163=1)</formula>
    </cfRule>
    <cfRule type="expression" dxfId="2728" priority="8074">
      <formula>$AD163=1</formula>
    </cfRule>
    <cfRule type="expression" dxfId="2727" priority="8075">
      <formula>AND($Q163="X",OR($B163&lt;&gt;"",$C163&lt;&gt;"",$D163&lt;&gt;""))</formula>
    </cfRule>
    <cfRule type="expression" dxfId="2726" priority="8076">
      <formula>$AC163=1</formula>
    </cfRule>
    <cfRule type="expression" dxfId="2725" priority="8077">
      <formula>AND($Q163="X",OR($B163&lt;&gt;"",$C163&lt;&gt;"",$D163&lt;&gt;"",$E163&lt;&gt;""))</formula>
    </cfRule>
    <cfRule type="expression" dxfId="2724" priority="8078">
      <formula>AND($AD163=1,$AC163=1)</formula>
    </cfRule>
    <cfRule type="expression" dxfId="2723" priority="8079">
      <formula>$AD163=1</formula>
    </cfRule>
    <cfRule type="expression" dxfId="2722" priority="8080">
      <formula>AND($Q163="X",OR($B163&lt;&gt;"",$C163&lt;&gt;"",$D163&lt;&gt;""))</formula>
    </cfRule>
  </conditionalFormatting>
  <conditionalFormatting sqref="D166 D170">
    <cfRule type="expression" dxfId="2721" priority="8081">
      <formula>AND($Q166="X",OR($B166&lt;&gt;"",$C166&lt;&gt;""))</formula>
    </cfRule>
    <cfRule type="expression" dxfId="2720" priority="8082">
      <formula>$AC166=1</formula>
    </cfRule>
    <cfRule type="expression" dxfId="2719" priority="8083">
      <formula>AND($Q166="X",OR($B166&lt;&gt;"",$C166&lt;&gt;"",$D166&lt;&gt;"",$E166&lt;&gt;""))</formula>
    </cfRule>
    <cfRule type="expression" dxfId="2718" priority="8084">
      <formula>AND($AD166=1,$AC166=1)</formula>
    </cfRule>
    <cfRule type="expression" dxfId="2717" priority="8085">
      <formula>$AD166=1</formula>
    </cfRule>
    <cfRule type="expression" dxfId="2716" priority="8086">
      <formula>AND($Q166="X",OR($B166&lt;&gt;"",$C166&lt;&gt;"",$D166&lt;&gt;""))</formula>
    </cfRule>
    <cfRule type="expression" dxfId="2715" priority="8087">
      <formula>$AC166=1</formula>
    </cfRule>
    <cfRule type="expression" dxfId="2714" priority="8088">
      <formula>AND($Q166="X",OR($B166&lt;&gt;"",$C166&lt;&gt;"",$D166&lt;&gt;"",$E166&lt;&gt;""))</formula>
    </cfRule>
    <cfRule type="expression" dxfId="2713" priority="8089">
      <formula>AND($AD166=1,$AC166=1)</formula>
    </cfRule>
    <cfRule type="expression" dxfId="2712" priority="8090">
      <formula>$AD166=1</formula>
    </cfRule>
    <cfRule type="expression" dxfId="2711" priority="8091">
      <formula>AND($Q166="X",OR($B166&lt;&gt;"",$C166&lt;&gt;"",$D166&lt;&gt;""))</formula>
    </cfRule>
    <cfRule type="expression" dxfId="2710" priority="8092">
      <formula>AND($Q166="X",OR($B166&lt;&gt;"",$C166&lt;&gt;""))</formula>
    </cfRule>
    <cfRule type="expression" dxfId="2709" priority="8093">
      <formula>AND($AD166=1,$AC166=1)</formula>
    </cfRule>
    <cfRule type="expression" dxfId="2708" priority="8094">
      <formula>$AD166=1</formula>
    </cfRule>
    <cfRule type="expression" dxfId="2707" priority="8095">
      <formula>AND($Q166="X",OR($B166&lt;&gt;"",$C166&lt;&gt;""))</formula>
    </cfRule>
  </conditionalFormatting>
  <conditionalFormatting sqref="D167 D171">
    <cfRule type="expression" dxfId="2706" priority="3398">
      <formula>AND($AD167=1,$AC167=1)</formula>
    </cfRule>
    <cfRule type="expression" dxfId="2705" priority="3399">
      <formula>$AD167=1</formula>
    </cfRule>
    <cfRule type="expression" dxfId="2704" priority="3400">
      <formula>$AC167=1</formula>
    </cfRule>
    <cfRule type="expression" dxfId="2703" priority="3401">
      <formula>AND($Q167="X",#REF!&lt;&gt;"")</formula>
    </cfRule>
  </conditionalFormatting>
  <conditionalFormatting sqref="D167 D171:D175">
    <cfRule type="expression" dxfId="2702" priority="8115">
      <formula>AND($Q167="X",OR(#REF!&lt;&gt;"",$B167&lt;&gt;"",$C167&lt;&gt;""))</formula>
    </cfRule>
  </conditionalFormatting>
  <conditionalFormatting sqref="D170:D171">
    <cfRule type="expression" dxfId="2701" priority="3237">
      <formula>OR($AD170="X",$AC170="X")</formula>
    </cfRule>
  </conditionalFormatting>
  <conditionalFormatting sqref="D177">
    <cfRule type="expression" dxfId="2700" priority="8119">
      <formula>AND($Q177="X",$B177&lt;&gt;"")</formula>
    </cfRule>
    <cfRule type="expression" dxfId="2699" priority="8120">
      <formula>OR($AD177="X",$AC177="X")</formula>
    </cfRule>
    <cfRule type="expression" dxfId="2698" priority="8121">
      <formula>AND($AD177=1,$AC177=1)</formula>
    </cfRule>
    <cfRule type="expression" dxfId="2697" priority="8122">
      <formula>$AD177=1</formula>
    </cfRule>
  </conditionalFormatting>
  <conditionalFormatting sqref="D178:D179">
    <cfRule type="expression" dxfId="2696" priority="8123">
      <formula>AND($Q178="X",OR($B178&lt;&gt;"",#REF!&lt;&gt;"",$C178&lt;&gt;""))</formula>
    </cfRule>
  </conditionalFormatting>
  <conditionalFormatting sqref="D17:E22 G17:G22">
    <cfRule type="expression" dxfId="2695" priority="660">
      <formula>AND($Q17="X",OR($B17&lt;&gt;"",#REF!&lt;&gt;"",$C17&lt;&gt;""))</formula>
    </cfRule>
    <cfRule type="expression" dxfId="2694" priority="664">
      <formula>AND($Q17="X",OR($B17&lt;&gt;"",$C17&lt;&gt;"",$D17&lt;&gt;""))</formula>
    </cfRule>
    <cfRule type="expression" dxfId="2693" priority="667">
      <formula>AND($Q17="X",OR($B17&lt;&gt;"",$C17&lt;&gt;"",$D17&lt;&gt;"",$E17&lt;&gt;""))</formula>
    </cfRule>
    <cfRule type="expression" dxfId="2692" priority="668">
      <formula>AND($Q17="X",OR($B17&lt;&gt;"",$C17&lt;&gt;"",$E17&lt;&gt;"",#REF!&lt;&gt;""))</formula>
    </cfRule>
    <cfRule type="expression" dxfId="2691" priority="669">
      <formula>$AC17=1</formula>
    </cfRule>
    <cfRule type="expression" dxfId="2690" priority="670">
      <formula>AND($Q17="X",OR($B17&lt;&gt;"",$C17&lt;&gt;"",$D17&lt;&gt;""))</formula>
    </cfRule>
    <cfRule type="expression" dxfId="2689" priority="671">
      <formula>AND($Q17="X",OR($B17&lt;&gt;"",$C17&lt;&gt;"",$D17&lt;&gt;"",$E17&lt;&gt;""))</formula>
    </cfRule>
    <cfRule type="expression" dxfId="2688" priority="672">
      <formula>AND($AD17=1,$AC17=1)</formula>
    </cfRule>
    <cfRule type="expression" dxfId="2687" priority="673">
      <formula>$AD17=1</formula>
    </cfRule>
    <cfRule type="expression" dxfId="2686" priority="674">
      <formula>$AC17=1</formula>
    </cfRule>
    <cfRule type="expression" dxfId="2685" priority="675">
      <formula>AND($Q17="X",OR($B17&lt;&gt;"",$C17&lt;&gt;"",$E17&lt;&gt;"",#REF!&lt;&gt;""))</formula>
    </cfRule>
    <cfRule type="expression" dxfId="2684" priority="678">
      <formula>AND($Q17="X",OR($B17&lt;&gt;"",$C17&lt;&gt;""))</formula>
    </cfRule>
    <cfRule type="expression" dxfId="2683" priority="681">
      <formula>AND($Q17="X",OR($B17&lt;&gt;"",$C17&lt;&gt;"",$D17&lt;&gt;"",$E17&lt;&gt;""))</formula>
    </cfRule>
    <cfRule type="expression" dxfId="2682" priority="682">
      <formula>AND($AD17=1,$AC17=1)</formula>
    </cfRule>
    <cfRule type="expression" dxfId="2681" priority="683">
      <formula>$AD17=1</formula>
    </cfRule>
    <cfRule type="expression" dxfId="2680" priority="684">
      <formula>$AC17=1</formula>
    </cfRule>
    <cfRule type="expression" dxfId="2679" priority="685">
      <formula>AND($Q17="X",OR($B17&lt;&gt;"",$C17&lt;&gt;"",$E17&lt;&gt;"",#REF!&lt;&gt;""))</formula>
    </cfRule>
    <cfRule type="expression" dxfId="2678" priority="686">
      <formula>$AC17=1</formula>
    </cfRule>
    <cfRule type="expression" dxfId="2677" priority="687">
      <formula>AND($Q17="X",OR($B17&lt;&gt;"",$C17&lt;&gt;"",$D17&lt;&gt;""))</formula>
    </cfRule>
    <cfRule type="expression" dxfId="2676" priority="688">
      <formula>AND($Q17="X",OR($B17&lt;&gt;"",$C17&lt;&gt;"",$D17&lt;&gt;"",$E17&lt;&gt;""))</formula>
    </cfRule>
    <cfRule type="expression" dxfId="2675" priority="689">
      <formula>AND($AD17=1,$AC17=1)</formula>
    </cfRule>
    <cfRule type="expression" dxfId="2674" priority="690">
      <formula>$AD17=1</formula>
    </cfRule>
    <cfRule type="expression" dxfId="2673" priority="691">
      <formula>AND($Q17="X",OR($B17&lt;&gt;"",$C17&lt;&gt;"",$E17&lt;&gt;"",#REF!&lt;&gt;""))</formula>
    </cfRule>
    <cfRule type="expression" dxfId="2672" priority="694">
      <formula>AND($Q17="X",OR($B17&lt;&gt;"",$C17&lt;&gt;""))</formula>
    </cfRule>
    <cfRule type="expression" dxfId="2671" priority="697">
      <formula>AND($Q17="X",$B17&lt;&gt;"")</formula>
    </cfRule>
    <cfRule type="expression" dxfId="2670" priority="700">
      <formula>AND($Q17="X",OR($B17&lt;&gt;"",$C17&lt;&gt;"",$D17&lt;&gt;""))</formula>
    </cfRule>
  </conditionalFormatting>
  <conditionalFormatting sqref="D23:E23 G23">
    <cfRule type="expression" dxfId="2669" priority="860">
      <formula>AND($Q23="X",OR($B23&lt;&gt;"",#REF!&lt;&gt;"",$C23&lt;&gt;""))</formula>
    </cfRule>
    <cfRule type="expression" dxfId="2668" priority="864">
      <formula>AND($Q23="X",OR($B23&lt;&gt;"",$C23&lt;&gt;"",$D23&lt;&gt;""))</formula>
    </cfRule>
    <cfRule type="expression" dxfId="2667" priority="867">
      <formula>AND($Q23="X",OR($B23&lt;&gt;"",$C23&lt;&gt;"",$D23&lt;&gt;"",$E23&lt;&gt;""))</formula>
    </cfRule>
    <cfRule type="expression" dxfId="2666" priority="868">
      <formula>AND($Q23="X",OR($B23&lt;&gt;"",$C23&lt;&gt;"",$E23&lt;&gt;"",#REF!&lt;&gt;""))</formula>
    </cfRule>
    <cfRule type="expression" dxfId="2665" priority="869">
      <formula>$AC23=1</formula>
    </cfRule>
    <cfRule type="expression" dxfId="2664" priority="870">
      <formula>AND($Q23="X",OR($B23&lt;&gt;"",$C23&lt;&gt;"",$D23&lt;&gt;""))</formula>
    </cfRule>
    <cfRule type="expression" dxfId="2663" priority="871">
      <formula>AND($Q23="X",OR($B23&lt;&gt;"",$C23&lt;&gt;"",$D23&lt;&gt;"",$E23&lt;&gt;""))</formula>
    </cfRule>
    <cfRule type="expression" dxfId="2662" priority="872">
      <formula>AND($AD23=1,$AC23=1)</formula>
    </cfRule>
    <cfRule type="expression" dxfId="2661" priority="873">
      <formula>$AD23=1</formula>
    </cfRule>
    <cfRule type="expression" dxfId="2660" priority="874">
      <formula>$AC23=1</formula>
    </cfRule>
    <cfRule type="expression" dxfId="2659" priority="875">
      <formula>AND($Q23="X",OR($B23&lt;&gt;"",$C23&lt;&gt;"",$E23&lt;&gt;"",#REF!&lt;&gt;""))</formula>
    </cfRule>
    <cfRule type="expression" dxfId="2658" priority="878">
      <formula>AND($Q23="X",OR($B23&lt;&gt;"",$C23&lt;&gt;""))</formula>
    </cfRule>
    <cfRule type="expression" dxfId="2657" priority="881">
      <formula>AND($Q23="X",OR($B23&lt;&gt;"",$C23&lt;&gt;"",$D23&lt;&gt;"",$E23&lt;&gt;""))</formula>
    </cfRule>
    <cfRule type="expression" dxfId="2656" priority="882">
      <formula>AND($AD23=1,$AC23=1)</formula>
    </cfRule>
    <cfRule type="expression" dxfId="2655" priority="883">
      <formula>$AD23=1</formula>
    </cfRule>
    <cfRule type="expression" dxfId="2654" priority="884">
      <formula>$AC23=1</formula>
    </cfRule>
    <cfRule type="expression" dxfId="2653" priority="885">
      <formula>AND($Q23="X",OR($B23&lt;&gt;"",$C23&lt;&gt;"",$E23&lt;&gt;"",#REF!&lt;&gt;""))</formula>
    </cfRule>
    <cfRule type="expression" dxfId="2652" priority="886">
      <formula>$AC23=1</formula>
    </cfRule>
    <cfRule type="expression" dxfId="2651" priority="887">
      <formula>AND($Q23="X",OR($B23&lt;&gt;"",$C23&lt;&gt;"",$D23&lt;&gt;""))</formula>
    </cfRule>
    <cfRule type="expression" dxfId="2650" priority="888">
      <formula>AND($Q23="X",OR($B23&lt;&gt;"",$C23&lt;&gt;"",$D23&lt;&gt;"",$E23&lt;&gt;""))</formula>
    </cfRule>
    <cfRule type="expression" dxfId="2649" priority="889">
      <formula>AND($AD23=1,$AC23=1)</formula>
    </cfRule>
    <cfRule type="expression" dxfId="2648" priority="890">
      <formula>$AD23=1</formula>
    </cfRule>
    <cfRule type="expression" dxfId="2647" priority="891">
      <formula>AND($Q23="X",OR($B23&lt;&gt;"",$C23&lt;&gt;"",$E23&lt;&gt;"",#REF!&lt;&gt;""))</formula>
    </cfRule>
    <cfRule type="expression" dxfId="2646" priority="894">
      <formula>AND($Q23="X",OR($B23&lt;&gt;"",$C23&lt;&gt;""))</formula>
    </cfRule>
    <cfRule type="expression" dxfId="2645" priority="897">
      <formula>AND($Q23="X",$B23&lt;&gt;"")</formula>
    </cfRule>
    <cfRule type="expression" dxfId="2644" priority="900">
      <formula>AND($Q23="X",OR($B23&lt;&gt;"",$C23&lt;&gt;"",$D23&lt;&gt;""))</formula>
    </cfRule>
  </conditionalFormatting>
  <conditionalFormatting sqref="D29:E29 G29">
    <cfRule type="expression" dxfId="2643" priority="760">
      <formula>AND($Q29="X",OR($B29&lt;&gt;"",#REF!&lt;&gt;"",$C29&lt;&gt;""))</formula>
    </cfRule>
    <cfRule type="expression" dxfId="2642" priority="764">
      <formula>AND($Q29="X",OR($B29&lt;&gt;"",$C29&lt;&gt;"",$D29&lt;&gt;""))</formula>
    </cfRule>
    <cfRule type="expression" dxfId="2641" priority="767">
      <formula>AND($Q29="X",OR($B29&lt;&gt;"",$C29&lt;&gt;"",$D29&lt;&gt;"",$E29&lt;&gt;""))</formula>
    </cfRule>
    <cfRule type="expression" dxfId="2640" priority="768">
      <formula>AND($Q29="X",OR($B29&lt;&gt;"",$C29&lt;&gt;"",$E29&lt;&gt;"",#REF!&lt;&gt;""))</formula>
    </cfRule>
    <cfRule type="expression" dxfId="2639" priority="769">
      <formula>$AC29=1</formula>
    </cfRule>
    <cfRule type="expression" dxfId="2638" priority="770">
      <formula>AND($Q29="X",OR($B29&lt;&gt;"",$C29&lt;&gt;"",$D29&lt;&gt;""))</formula>
    </cfRule>
    <cfRule type="expression" dxfId="2637" priority="771">
      <formula>AND($Q29="X",OR($B29&lt;&gt;"",$C29&lt;&gt;"",$D29&lt;&gt;"",$E29&lt;&gt;""))</formula>
    </cfRule>
    <cfRule type="expression" dxfId="2636" priority="772">
      <formula>AND($AD29=1,$AC29=1)</formula>
    </cfRule>
    <cfRule type="expression" dxfId="2635" priority="773">
      <formula>$AD29=1</formula>
    </cfRule>
    <cfRule type="expression" dxfId="2634" priority="774">
      <formula>$AC29=1</formula>
    </cfRule>
    <cfRule type="expression" dxfId="2633" priority="775">
      <formula>AND($Q29="X",OR($B29&lt;&gt;"",$C29&lt;&gt;"",$E29&lt;&gt;"",#REF!&lt;&gt;""))</formula>
    </cfRule>
    <cfRule type="expression" dxfId="2632" priority="778">
      <formula>AND($Q29="X",OR($B29&lt;&gt;"",$C29&lt;&gt;""))</formula>
    </cfRule>
    <cfRule type="expression" dxfId="2631" priority="781">
      <formula>AND($Q29="X",OR($B29&lt;&gt;"",$C29&lt;&gt;"",$D29&lt;&gt;"",$E29&lt;&gt;""))</formula>
    </cfRule>
    <cfRule type="expression" dxfId="2630" priority="782">
      <formula>AND($AD29=1,$AC29=1)</formula>
    </cfRule>
    <cfRule type="expression" dxfId="2629" priority="783">
      <formula>$AD29=1</formula>
    </cfRule>
    <cfRule type="expression" dxfId="2628" priority="784">
      <formula>$AC29=1</formula>
    </cfRule>
    <cfRule type="expression" dxfId="2627" priority="785">
      <formula>AND($Q29="X",OR($B29&lt;&gt;"",$C29&lt;&gt;"",$E29&lt;&gt;"",#REF!&lt;&gt;""))</formula>
    </cfRule>
    <cfRule type="expression" dxfId="2626" priority="786">
      <formula>$AC29=1</formula>
    </cfRule>
    <cfRule type="expression" dxfId="2625" priority="787">
      <formula>AND($Q29="X",OR($B29&lt;&gt;"",$C29&lt;&gt;"",$D29&lt;&gt;""))</formula>
    </cfRule>
    <cfRule type="expression" dxfId="2624" priority="788">
      <formula>AND($Q29="X",OR($B29&lt;&gt;"",$C29&lt;&gt;"",$D29&lt;&gt;"",$E29&lt;&gt;""))</formula>
    </cfRule>
    <cfRule type="expression" dxfId="2623" priority="789">
      <formula>AND($AD29=1,$AC29=1)</formula>
    </cfRule>
    <cfRule type="expression" dxfId="2622" priority="790">
      <formula>$AD29=1</formula>
    </cfRule>
    <cfRule type="expression" dxfId="2621" priority="791">
      <formula>AND($Q29="X",OR($B29&lt;&gt;"",$C29&lt;&gt;"",$E29&lt;&gt;"",#REF!&lt;&gt;""))</formula>
    </cfRule>
    <cfRule type="expression" dxfId="2620" priority="794">
      <formula>AND($Q29="X",OR($B29&lt;&gt;"",$C29&lt;&gt;""))</formula>
    </cfRule>
    <cfRule type="expression" dxfId="2619" priority="797">
      <formula>AND($Q29="X",$B29&lt;&gt;"")</formula>
    </cfRule>
    <cfRule type="expression" dxfId="2618" priority="800">
      <formula>AND($Q29="X",OR($B29&lt;&gt;"",$C29&lt;&gt;"",$D29&lt;&gt;""))</formula>
    </cfRule>
  </conditionalFormatting>
  <conditionalFormatting sqref="D33:E33">
    <cfRule type="expression" dxfId="2617" priority="961">
      <formula>AND($Q33="X",OR($B33&lt;&gt;"",#REF!&lt;&gt;"",$C33&lt;&gt;"",$D33&lt;&gt;""))</formula>
    </cfRule>
    <cfRule type="expression" dxfId="2616" priority="965">
      <formula>AND($Q33="X",OR($B33&lt;&gt;"",$C33&lt;&gt;"",$D33&lt;&gt;"",$E33&lt;&gt;""))</formula>
    </cfRule>
    <cfRule type="expression" dxfId="2615" priority="976">
      <formula>AND($Q33="X",OR($B33&lt;&gt;"",$C33&lt;&gt;"",$D33&lt;&gt;"",$E33&lt;&gt;""))</formula>
    </cfRule>
    <cfRule type="expression" dxfId="2614" priority="979">
      <formula>AND($Q33="X",OR($B33&lt;&gt;"",$C33&lt;&gt;"",$D33&lt;&gt;""))</formula>
    </cfRule>
    <cfRule type="expression" dxfId="2613" priority="992">
      <formula>AND($Q33="X",OR($B33&lt;&gt;"",$C33&lt;&gt;"",$D33&lt;&gt;"",$E33&lt;&gt;""))</formula>
    </cfRule>
    <cfRule type="expression" dxfId="2612" priority="995">
      <formula>AND($Q33="X",OR($B33&lt;&gt;"",$C33&lt;&gt;"",$D33&lt;&gt;""))</formula>
    </cfRule>
    <cfRule type="expression" dxfId="2611" priority="998">
      <formula>AND($Q33="X",OR($B33&lt;&gt;"",$C33&lt;&gt;""))</formula>
    </cfRule>
  </conditionalFormatting>
  <conditionalFormatting sqref="D84:E84 E179:G179">
    <cfRule type="expression" dxfId="2610" priority="1734">
      <formula>AND($Q84="X",OR($B84&lt;&gt;"",#REF!&lt;&gt;"",$C84&lt;&gt;""))</formula>
    </cfRule>
  </conditionalFormatting>
  <conditionalFormatting sqref="D113:E113">
    <cfRule type="expression" dxfId="2609" priority="2382">
      <formula>AND($Q113="X",OR($B113&lt;&gt;"",$C113&lt;&gt;"",$D113&lt;&gt;"",$E113&lt;&gt;""))</formula>
    </cfRule>
    <cfRule type="expression" dxfId="2608" priority="2383">
      <formula>AND($Q113="X",OR($B113&lt;&gt;"",$C113&lt;&gt;"",$E113&lt;&gt;"",#REF!&lt;&gt;""))</formula>
    </cfRule>
    <cfRule type="expression" dxfId="2607" priority="2384">
      <formula>$AC113=1</formula>
    </cfRule>
    <cfRule type="expression" dxfId="2606" priority="2385">
      <formula>AND($Q113="X",OR($B113&lt;&gt;"",$C113&lt;&gt;"",$D113&lt;&gt;""))</formula>
    </cfRule>
    <cfRule type="expression" dxfId="2605" priority="2386">
      <formula>AND($AD113=1,$AC113=1)</formula>
    </cfRule>
    <cfRule type="expression" dxfId="2604" priority="2387">
      <formula>$AD113=1</formula>
    </cfRule>
  </conditionalFormatting>
  <conditionalFormatting sqref="D121:E121">
    <cfRule type="expression" dxfId="2603" priority="2576">
      <formula>AND($Q121="X",OR($B121&lt;&gt;"",#REF!&lt;&gt;"",$C121&lt;&gt;""))</formula>
    </cfRule>
    <cfRule type="expression" dxfId="2602" priority="2635">
      <formula>AND($Q121="X",OR($B121&lt;&gt;"",$C121&lt;&gt;""))</formula>
    </cfRule>
  </conditionalFormatting>
  <conditionalFormatting sqref="D123:E123">
    <cfRule type="expression" dxfId="2601" priority="8132">
      <formula>AND($Q123="X",OR($B123&lt;&gt;"",$C123&lt;&gt;"",$D123&lt;&gt;"",$E123&lt;&gt;""))</formula>
    </cfRule>
    <cfRule type="expression" dxfId="2600" priority="8133">
      <formula>AND($Q123="X",OR($B123&lt;&gt;"",$C123&lt;&gt;"",$E123&lt;&gt;"",#REF!&lt;&gt;""))</formula>
    </cfRule>
    <cfRule type="expression" dxfId="2599" priority="8134">
      <formula>$AC123=1</formula>
    </cfRule>
    <cfRule type="expression" dxfId="2598" priority="8135">
      <formula>AND($Q123="X",OR($B123&lt;&gt;"",$C123&lt;&gt;"",$D123&lt;&gt;""))</formula>
    </cfRule>
    <cfRule type="expression" dxfId="2597" priority="8136">
      <formula>AND($AD123=1,$AC123=1)</formula>
    </cfRule>
    <cfRule type="expression" dxfId="2596" priority="8137">
      <formula>$AD123=1</formula>
    </cfRule>
  </conditionalFormatting>
  <conditionalFormatting sqref="D33:F33">
    <cfRule type="expression" dxfId="2595" priority="920">
      <formula>AND($Q33="X",OR($B33&lt;&gt;"",#REF!&lt;&gt;"",$C33&lt;&gt;""))</formula>
    </cfRule>
  </conditionalFormatting>
  <conditionalFormatting sqref="D121:F121">
    <cfRule type="expression" dxfId="2594" priority="2653">
      <formula>AND($Q121="X",OR($B121&lt;&gt;"",$C121&lt;&gt;"",$D121&lt;&gt;""))</formula>
    </cfRule>
  </conditionalFormatting>
  <conditionalFormatting sqref="D17:G20">
    <cfRule type="expression" dxfId="2593" priority="493">
      <formula>AND($AD17=1,$AC17=1)</formula>
    </cfRule>
    <cfRule type="expression" dxfId="2592" priority="494">
      <formula>$AD17=1</formula>
    </cfRule>
    <cfRule type="expression" dxfId="2591" priority="495">
      <formula>$AC17=1</formula>
    </cfRule>
    <cfRule type="expression" dxfId="2590" priority="496">
      <formula>AND($Q17="X",OR($B17&lt;&gt;"",$C17&lt;&gt;""))</formula>
    </cfRule>
    <cfRule type="expression" dxfId="2589" priority="497">
      <formula>AND($AD17=1,$AC17=1)</formula>
    </cfRule>
    <cfRule type="expression" dxfId="2588" priority="498">
      <formula>$AD17=1</formula>
    </cfRule>
    <cfRule type="expression" dxfId="2587" priority="499">
      <formula>$AC17=1</formula>
    </cfRule>
    <cfRule type="expression" dxfId="2586" priority="500">
      <formula>AND($Q17="X",OR($B17&lt;&gt;"",$C17&lt;&gt;""))</formula>
    </cfRule>
    <cfRule type="expression" dxfId="2585" priority="501">
      <formula>AND($AD17=1,$AC17=1)</formula>
    </cfRule>
    <cfRule type="expression" dxfId="2584" priority="502">
      <formula>$AD17=1</formula>
    </cfRule>
    <cfRule type="expression" dxfId="2583" priority="503">
      <formula>$AC17=1</formula>
    </cfRule>
    <cfRule type="expression" dxfId="2582" priority="504">
      <formula>AND($Q17="X",OR($B17&lt;&gt;"",$C17&lt;&gt;""))</formula>
    </cfRule>
    <cfRule type="expression" dxfId="2581" priority="505">
      <formula>AND($AD17=1,$AC17=1)</formula>
    </cfRule>
    <cfRule type="expression" dxfId="2580" priority="506">
      <formula>$AD17=1</formula>
    </cfRule>
    <cfRule type="expression" dxfId="2579" priority="507">
      <formula>$AC17=1</formula>
    </cfRule>
    <cfRule type="expression" dxfId="2578" priority="508">
      <formula>AND($Q17="X",OR($B17&lt;&gt;"",$C17&lt;&gt;""))</formula>
    </cfRule>
    <cfRule type="expression" dxfId="2577" priority="509">
      <formula>AND($AD17=1,$AC17=1)</formula>
    </cfRule>
    <cfRule type="expression" dxfId="2576" priority="510">
      <formula>$AD17=1</formula>
    </cfRule>
    <cfRule type="expression" dxfId="2575" priority="511">
      <formula>$AC17=1</formula>
    </cfRule>
    <cfRule type="expression" dxfId="2574" priority="512">
      <formula>AND($Q17="X",OR($B17&lt;&gt;"",$C17&lt;&gt;""))</formula>
    </cfRule>
    <cfRule type="expression" dxfId="2573" priority="513">
      <formula>AND($AD17=1,$AC17=1)</formula>
    </cfRule>
    <cfRule type="expression" dxfId="2572" priority="514">
      <formula>$AD17=1</formula>
    </cfRule>
    <cfRule type="expression" dxfId="2571" priority="515">
      <formula>$AC17=1</formula>
    </cfRule>
    <cfRule type="expression" dxfId="2570" priority="516">
      <formula>AND($Q17="X",OR($B17&lt;&gt;"",$C17&lt;&gt;""))</formula>
    </cfRule>
    <cfRule type="expression" dxfId="2569" priority="517">
      <formula>AND($AD17=1,$AC17=1)</formula>
    </cfRule>
    <cfRule type="expression" dxfId="2568" priority="518">
      <formula>$AD17=1</formula>
    </cfRule>
    <cfRule type="expression" dxfId="2567" priority="519">
      <formula>$AC17=1</formula>
    </cfRule>
    <cfRule type="expression" dxfId="2566" priority="520">
      <formula>AND(NOT(ISBLANK($V17)),ISBLANK($AC17),ISBLANK($AD17))</formula>
    </cfRule>
    <cfRule type="expression" dxfId="2565" priority="521">
      <formula>OR($AD17="X",$AC17="X")</formula>
    </cfRule>
    <cfRule type="expression" dxfId="2564" priority="522">
      <formula>AND($AD17=1,$AC17=1)</formula>
    </cfRule>
    <cfRule type="expression" dxfId="2563" priority="523">
      <formula>$AD17=1</formula>
    </cfRule>
    <cfRule type="expression" dxfId="2562" priority="524">
      <formula>$AC17=1</formula>
    </cfRule>
    <cfRule type="expression" dxfId="2561" priority="525">
      <formula>OR($AD17="X",$AC17="X")</formula>
    </cfRule>
    <cfRule type="expression" dxfId="2560" priority="526">
      <formula>AND($AD17=1,$AC17=1)</formula>
    </cfRule>
    <cfRule type="expression" dxfId="2559" priority="527">
      <formula>$AD17=1</formula>
    </cfRule>
  </conditionalFormatting>
  <conditionalFormatting sqref="D17:G21">
    <cfRule type="expression" dxfId="2558" priority="528">
      <formula>AND($AD17=1,$AC17=1)</formula>
    </cfRule>
    <cfRule type="expression" dxfId="2557" priority="529">
      <formula>$AD17=1</formula>
    </cfRule>
  </conditionalFormatting>
  <conditionalFormatting sqref="D17:G23">
    <cfRule type="expression" dxfId="2556" priority="491">
      <formula>AND($Q17="X",OR($B17&lt;&gt;"",$C17&lt;&gt;"",$D17&lt;&gt;"",$E17&lt;&gt;""))</formula>
    </cfRule>
    <cfRule type="expression" dxfId="2555" priority="492">
      <formula>AND($Q17="X",OR($B17&lt;&gt;"",#REF!&lt;&gt;"",$C17&lt;&gt;"",$D17&lt;&gt;""))</formula>
    </cfRule>
  </conditionalFormatting>
  <conditionalFormatting sqref="D21:G21">
    <cfRule type="expression" dxfId="2554" priority="558">
      <formula>$AC21=1</formula>
    </cfRule>
    <cfRule type="expression" dxfId="2553" priority="559">
      <formula>AND($Q21="X",OR($B21&lt;&gt;"",$C21&lt;&gt;""))</formula>
    </cfRule>
    <cfRule type="expression" dxfId="2552" priority="560">
      <formula>AND($AD21=1,$AC21=1)</formula>
    </cfRule>
    <cfRule type="expression" dxfId="2551" priority="561">
      <formula>$AD21=1</formula>
    </cfRule>
    <cfRule type="expression" dxfId="2550" priority="562">
      <formula>$AC21=1</formula>
    </cfRule>
    <cfRule type="expression" dxfId="2549" priority="563">
      <formula>AND($Q21="X",OR($B21&lt;&gt;"",$C21&lt;&gt;""))</formula>
    </cfRule>
    <cfRule type="expression" dxfId="2548" priority="564">
      <formula>AND($AD21=1,$AC21=1)</formula>
    </cfRule>
    <cfRule type="expression" dxfId="2547" priority="565">
      <formula>$AD21=1</formula>
    </cfRule>
    <cfRule type="expression" dxfId="2546" priority="566">
      <formula>$AC21=1</formula>
    </cfRule>
    <cfRule type="expression" dxfId="2545" priority="567">
      <formula>AND($Q21="X",OR($B21&lt;&gt;"",$C21&lt;&gt;""))</formula>
    </cfRule>
    <cfRule type="expression" dxfId="2544" priority="568">
      <formula>AND($AD21=1,$AC21=1)</formula>
    </cfRule>
    <cfRule type="expression" dxfId="2543" priority="569">
      <formula>$AD21=1</formula>
    </cfRule>
    <cfRule type="expression" dxfId="2542" priority="570">
      <formula>$AC21=1</formula>
    </cfRule>
    <cfRule type="expression" dxfId="2541" priority="571">
      <formula>AND($Q21="X",OR($B21&lt;&gt;"",$C21&lt;&gt;""))</formula>
    </cfRule>
    <cfRule type="expression" dxfId="2540" priority="572">
      <formula>AND($AD21=1,$AC21=1)</formula>
    </cfRule>
    <cfRule type="expression" dxfId="2539" priority="573">
      <formula>$AD21=1</formula>
    </cfRule>
    <cfRule type="expression" dxfId="2538" priority="574">
      <formula>$AC21=1</formula>
    </cfRule>
    <cfRule type="expression" dxfId="2537" priority="575">
      <formula>AND($Q21="X",OR($B21&lt;&gt;"",$C21&lt;&gt;""))</formula>
    </cfRule>
    <cfRule type="expression" dxfId="2536" priority="576">
      <formula>AND($AD21=1,$AC21=1)</formula>
    </cfRule>
    <cfRule type="expression" dxfId="2535" priority="577">
      <formula>$AD21=1</formula>
    </cfRule>
    <cfRule type="expression" dxfId="2534" priority="578">
      <formula>$AC21=1</formula>
    </cfRule>
    <cfRule type="expression" dxfId="2533" priority="579">
      <formula>AND($Q21="X",OR($B21&lt;&gt;"",$C21&lt;&gt;""))</formula>
    </cfRule>
    <cfRule type="expression" dxfId="2532" priority="580">
      <formula>AND($AD21=1,$AC21=1)</formula>
    </cfRule>
    <cfRule type="expression" dxfId="2531" priority="581">
      <formula>$AD21=1</formula>
    </cfRule>
    <cfRule type="expression" dxfId="2530" priority="582">
      <formula>$AC21=1</formula>
    </cfRule>
    <cfRule type="expression" dxfId="2529" priority="583">
      <formula>AND(NOT(ISBLANK($V21)),ISBLANK($AC21),ISBLANK($AD21))</formula>
    </cfRule>
    <cfRule type="expression" dxfId="2528" priority="584">
      <formula>OR($AD21="X",$AC21="X")</formula>
    </cfRule>
    <cfRule type="expression" dxfId="2527" priority="585">
      <formula>AND($AD21=1,$AC21=1)</formula>
    </cfRule>
    <cfRule type="expression" dxfId="2526" priority="586">
      <formula>$AD21=1</formula>
    </cfRule>
    <cfRule type="expression" dxfId="2525" priority="587">
      <formula>$AC21=1</formula>
    </cfRule>
    <cfRule type="expression" dxfId="2524" priority="588">
      <formula>OR($AD21="X",$AC21="X")</formula>
    </cfRule>
    <cfRule type="expression" dxfId="2523" priority="589">
      <formula>AND($AD21=1,$AC21=1)</formula>
    </cfRule>
    <cfRule type="expression" dxfId="2522" priority="590">
      <formula>$AD21=1</formula>
    </cfRule>
    <cfRule type="expression" dxfId="2521" priority="591">
      <formula>AND($AD21=1,$AC21=1)</formula>
    </cfRule>
    <cfRule type="expression" dxfId="2520" priority="592">
      <formula>$AD21=1</formula>
    </cfRule>
  </conditionalFormatting>
  <conditionalFormatting sqref="D22:G22">
    <cfRule type="expression" dxfId="2519" priority="623">
      <formula>AND($AD22=1,$AC22=1)</formula>
    </cfRule>
    <cfRule type="expression" dxfId="2518" priority="624">
      <formula>$AD22=1</formula>
    </cfRule>
    <cfRule type="expression" dxfId="2517" priority="625">
      <formula>$AC22=1</formula>
    </cfRule>
    <cfRule type="expression" dxfId="2516" priority="626">
      <formula>AND($Q22="X",OR($B22&lt;&gt;"",$C22&lt;&gt;""))</formula>
    </cfRule>
    <cfRule type="expression" dxfId="2515" priority="627">
      <formula>AND($AD22=1,$AC22=1)</formula>
    </cfRule>
    <cfRule type="expression" dxfId="2514" priority="628">
      <formula>$AD22=1</formula>
    </cfRule>
    <cfRule type="expression" dxfId="2513" priority="629">
      <formula>$AC22=1</formula>
    </cfRule>
    <cfRule type="expression" dxfId="2512" priority="630">
      <formula>AND($Q22="X",OR($B22&lt;&gt;"",$C22&lt;&gt;""))</formula>
    </cfRule>
    <cfRule type="expression" dxfId="2511" priority="631">
      <formula>AND($AD22=1,$AC22=1)</formula>
    </cfRule>
    <cfRule type="expression" dxfId="2510" priority="632">
      <formula>$AD22=1</formula>
    </cfRule>
    <cfRule type="expression" dxfId="2509" priority="633">
      <formula>$AC22=1</formula>
    </cfRule>
    <cfRule type="expression" dxfId="2508" priority="634">
      <formula>AND($Q22="X",OR($B22&lt;&gt;"",$C22&lt;&gt;""))</formula>
    </cfRule>
    <cfRule type="expression" dxfId="2507" priority="635">
      <formula>AND($AD22=1,$AC22=1)</formula>
    </cfRule>
    <cfRule type="expression" dxfId="2506" priority="636">
      <formula>$AD22=1</formula>
    </cfRule>
    <cfRule type="expression" dxfId="2505" priority="637">
      <formula>$AC22=1</formula>
    </cfRule>
    <cfRule type="expression" dxfId="2504" priority="638">
      <formula>AND($Q22="X",OR($B22&lt;&gt;"",$C22&lt;&gt;""))</formula>
    </cfRule>
    <cfRule type="expression" dxfId="2503" priority="639">
      <formula>AND($AD22=1,$AC22=1)</formula>
    </cfRule>
    <cfRule type="expression" dxfId="2502" priority="640">
      <formula>$AD22=1</formula>
    </cfRule>
    <cfRule type="expression" dxfId="2501" priority="641">
      <formula>$AC22=1</formula>
    </cfRule>
    <cfRule type="expression" dxfId="2500" priority="642">
      <formula>AND($Q22="X",OR($B22&lt;&gt;"",$C22&lt;&gt;""))</formula>
    </cfRule>
    <cfRule type="expression" dxfId="2499" priority="643">
      <formula>AND($AD22=1,$AC22=1)</formula>
    </cfRule>
    <cfRule type="expression" dxfId="2498" priority="644">
      <formula>$AD22=1</formula>
    </cfRule>
    <cfRule type="expression" dxfId="2497" priority="645">
      <formula>$AC22=1</formula>
    </cfRule>
    <cfRule type="expression" dxfId="2496" priority="646">
      <formula>AND($Q22="X",OR($B22&lt;&gt;"",$C22&lt;&gt;""))</formula>
    </cfRule>
    <cfRule type="expression" dxfId="2495" priority="647">
      <formula>AND($AD22=1,$AC22=1)</formula>
    </cfRule>
    <cfRule type="expression" dxfId="2494" priority="648">
      <formula>$AD22=1</formula>
    </cfRule>
    <cfRule type="expression" dxfId="2493" priority="649">
      <formula>$AC22=1</formula>
    </cfRule>
    <cfRule type="expression" dxfId="2492" priority="650">
      <formula>AND(NOT(ISBLANK($V22)),ISBLANK($AC22),ISBLANK($AD22))</formula>
    </cfRule>
    <cfRule type="expression" dxfId="2491" priority="651">
      <formula>OR($AD22="X",$AC22="X")</formula>
    </cfRule>
    <cfRule type="expression" dxfId="2490" priority="652">
      <formula>AND($AD22=1,$AC22=1)</formula>
    </cfRule>
    <cfRule type="expression" dxfId="2489" priority="653">
      <formula>$AD22=1</formula>
    </cfRule>
    <cfRule type="expression" dxfId="2488" priority="654">
      <formula>$AC22=1</formula>
    </cfRule>
    <cfRule type="expression" dxfId="2487" priority="655">
      <formula>OR($AD22="X",$AC22="X")</formula>
    </cfRule>
    <cfRule type="expression" dxfId="2486" priority="656">
      <formula>AND($AD22=1,$AC22=1)</formula>
    </cfRule>
    <cfRule type="expression" dxfId="2485" priority="657">
      <formula>$AD22=1</formula>
    </cfRule>
  </conditionalFormatting>
  <conditionalFormatting sqref="D22:G23">
    <cfRule type="expression" dxfId="2484" priority="658">
      <formula>AND($AD22=1,$AC22=1)</formula>
    </cfRule>
    <cfRule type="expression" dxfId="2483" priority="659">
      <formula>$AD22=1</formula>
    </cfRule>
  </conditionalFormatting>
  <conditionalFormatting sqref="D23:G23">
    <cfRule type="expression" dxfId="2482" priority="825">
      <formula>$AC23=1</formula>
    </cfRule>
    <cfRule type="expression" dxfId="2481" priority="826">
      <formula>AND($Q23="X",OR($B23&lt;&gt;"",$C23&lt;&gt;""))</formula>
    </cfRule>
    <cfRule type="expression" dxfId="2480" priority="827">
      <formula>AND($AD23=1,$AC23=1)</formula>
    </cfRule>
    <cfRule type="expression" dxfId="2479" priority="828">
      <formula>$AD23=1</formula>
    </cfRule>
    <cfRule type="expression" dxfId="2478" priority="829">
      <formula>$AC23=1</formula>
    </cfRule>
    <cfRule type="expression" dxfId="2477" priority="830">
      <formula>AND($Q23="X",OR($B23&lt;&gt;"",$C23&lt;&gt;""))</formula>
    </cfRule>
    <cfRule type="expression" dxfId="2476" priority="831">
      <formula>AND($AD23=1,$AC23=1)</formula>
    </cfRule>
    <cfRule type="expression" dxfId="2475" priority="832">
      <formula>$AD23=1</formula>
    </cfRule>
    <cfRule type="expression" dxfId="2474" priority="833">
      <formula>$AC23=1</formula>
    </cfRule>
    <cfRule type="expression" dxfId="2473" priority="834">
      <formula>AND($Q23="X",OR($B23&lt;&gt;"",$C23&lt;&gt;""))</formula>
    </cfRule>
    <cfRule type="expression" dxfId="2472" priority="835">
      <formula>AND($AD23=1,$AC23=1)</formula>
    </cfRule>
    <cfRule type="expression" dxfId="2471" priority="836">
      <formula>$AD23=1</formula>
    </cfRule>
    <cfRule type="expression" dxfId="2470" priority="837">
      <formula>$AC23=1</formula>
    </cfRule>
    <cfRule type="expression" dxfId="2469" priority="838">
      <formula>AND($Q23="X",OR($B23&lt;&gt;"",$C23&lt;&gt;""))</formula>
    </cfRule>
    <cfRule type="expression" dxfId="2468" priority="839">
      <formula>AND($AD23=1,$AC23=1)</formula>
    </cfRule>
    <cfRule type="expression" dxfId="2467" priority="840">
      <formula>$AD23=1</formula>
    </cfRule>
    <cfRule type="expression" dxfId="2466" priority="841">
      <formula>$AC23=1</formula>
    </cfRule>
    <cfRule type="expression" dxfId="2465" priority="842">
      <formula>AND($Q23="X",OR($B23&lt;&gt;"",$C23&lt;&gt;""))</formula>
    </cfRule>
    <cfRule type="expression" dxfId="2464" priority="843">
      <formula>AND($AD23=1,$AC23=1)</formula>
    </cfRule>
    <cfRule type="expression" dxfId="2463" priority="844">
      <formula>$AD23=1</formula>
    </cfRule>
    <cfRule type="expression" dxfId="2462" priority="845">
      <formula>$AC23=1</formula>
    </cfRule>
    <cfRule type="expression" dxfId="2461" priority="846">
      <formula>AND($Q23="X",OR($B23&lt;&gt;"",$C23&lt;&gt;""))</formula>
    </cfRule>
    <cfRule type="expression" dxfId="2460" priority="847">
      <formula>AND($AD23=1,$AC23=1)</formula>
    </cfRule>
    <cfRule type="expression" dxfId="2459" priority="848">
      <formula>$AD23=1</formula>
    </cfRule>
    <cfRule type="expression" dxfId="2458" priority="849">
      <formula>$AC23=1</formula>
    </cfRule>
    <cfRule type="expression" dxfId="2457" priority="850">
      <formula>AND(NOT(ISBLANK($V23)),ISBLANK($AC23),ISBLANK($AD23))</formula>
    </cfRule>
    <cfRule type="expression" dxfId="2456" priority="851">
      <formula>OR($AD23="X",$AC23="X")</formula>
    </cfRule>
    <cfRule type="expression" dxfId="2455" priority="852">
      <formula>AND($AD23=1,$AC23=1)</formula>
    </cfRule>
    <cfRule type="expression" dxfId="2454" priority="853">
      <formula>$AD23=1</formula>
    </cfRule>
    <cfRule type="expression" dxfId="2453" priority="854">
      <formula>$AC23=1</formula>
    </cfRule>
    <cfRule type="expression" dxfId="2452" priority="855">
      <formula>OR($AD23="X",$AC23="X")</formula>
    </cfRule>
    <cfRule type="expression" dxfId="2451" priority="856">
      <formula>AND($AD23=1,$AC23=1)</formula>
    </cfRule>
    <cfRule type="expression" dxfId="2450" priority="857">
      <formula>$AD23=1</formula>
    </cfRule>
    <cfRule type="expression" dxfId="2449" priority="858">
      <formula>AND($AD23=1,$AC23=1)</formula>
    </cfRule>
    <cfRule type="expression" dxfId="2448" priority="859">
      <formula>$AD23=1</formula>
    </cfRule>
  </conditionalFormatting>
  <conditionalFormatting sqref="D29:G29">
    <cfRule type="expression" dxfId="2447" priority="721">
      <formula>AND($Q29="X",OR($B29&lt;&gt;"",$C29&lt;&gt;"",$D29&lt;&gt;"",$E29&lt;&gt;""))</formula>
    </cfRule>
    <cfRule type="expression" dxfId="2446" priority="722">
      <formula>AND($Q29="X",OR($B29&lt;&gt;"",#REF!&lt;&gt;"",$C29&lt;&gt;"",$D29&lt;&gt;""))</formula>
    </cfRule>
    <cfRule type="expression" dxfId="2445" priority="723">
      <formula>AND($AD29=1,$AC29=1)</formula>
    </cfRule>
    <cfRule type="expression" dxfId="2444" priority="724">
      <formula>$AD29=1</formula>
    </cfRule>
    <cfRule type="expression" dxfId="2443" priority="725">
      <formula>$AC29=1</formula>
    </cfRule>
    <cfRule type="expression" dxfId="2442" priority="726">
      <formula>AND($Q29="X",OR($B29&lt;&gt;"",$C29&lt;&gt;""))</formula>
    </cfRule>
    <cfRule type="expression" dxfId="2441" priority="727">
      <formula>AND($AD29=1,$AC29=1)</formula>
    </cfRule>
    <cfRule type="expression" dxfId="2440" priority="728">
      <formula>$AD29=1</formula>
    </cfRule>
    <cfRule type="expression" dxfId="2439" priority="729">
      <formula>$AC29=1</formula>
    </cfRule>
    <cfRule type="expression" dxfId="2438" priority="730">
      <formula>AND($Q29="X",OR($B29&lt;&gt;"",$C29&lt;&gt;""))</formula>
    </cfRule>
    <cfRule type="expression" dxfId="2437" priority="731">
      <formula>AND($AD29=1,$AC29=1)</formula>
    </cfRule>
    <cfRule type="expression" dxfId="2436" priority="732">
      <formula>$AD29=1</formula>
    </cfRule>
    <cfRule type="expression" dxfId="2435" priority="733">
      <formula>$AC29=1</formula>
    </cfRule>
    <cfRule type="expression" dxfId="2434" priority="734">
      <formula>AND($Q29="X",OR($B29&lt;&gt;"",$C29&lt;&gt;""))</formula>
    </cfRule>
    <cfRule type="expression" dxfId="2433" priority="735">
      <formula>AND($AD29=1,$AC29=1)</formula>
    </cfRule>
    <cfRule type="expression" dxfId="2432" priority="736">
      <formula>$AD29=1</formula>
    </cfRule>
    <cfRule type="expression" dxfId="2431" priority="737">
      <formula>$AC29=1</formula>
    </cfRule>
    <cfRule type="expression" dxfId="2430" priority="738">
      <formula>AND($Q29="X",OR($B29&lt;&gt;"",$C29&lt;&gt;""))</formula>
    </cfRule>
    <cfRule type="expression" dxfId="2429" priority="739">
      <formula>AND($AD29=1,$AC29=1)</formula>
    </cfRule>
    <cfRule type="expression" dxfId="2428" priority="740">
      <formula>$AD29=1</formula>
    </cfRule>
    <cfRule type="expression" dxfId="2427" priority="741">
      <formula>$AC29=1</formula>
    </cfRule>
    <cfRule type="expression" dxfId="2426" priority="742">
      <formula>AND($Q29="X",OR($B29&lt;&gt;"",$C29&lt;&gt;""))</formula>
    </cfRule>
    <cfRule type="expression" dxfId="2425" priority="743">
      <formula>AND($AD29=1,$AC29=1)</formula>
    </cfRule>
    <cfRule type="expression" dxfId="2424" priority="744">
      <formula>$AD29=1</formula>
    </cfRule>
    <cfRule type="expression" dxfId="2423" priority="745">
      <formula>$AC29=1</formula>
    </cfRule>
    <cfRule type="expression" dxfId="2422" priority="746">
      <formula>AND($Q29="X",OR($B29&lt;&gt;"",$C29&lt;&gt;""))</formula>
    </cfRule>
    <cfRule type="expression" dxfId="2421" priority="747">
      <formula>AND($AD29=1,$AC29=1)</formula>
    </cfRule>
    <cfRule type="expression" dxfId="2420" priority="748">
      <formula>$AD29=1</formula>
    </cfRule>
    <cfRule type="expression" dxfId="2419" priority="749">
      <formula>$AC29=1</formula>
    </cfRule>
    <cfRule type="expression" dxfId="2418" priority="750">
      <formula>AND(NOT(ISBLANK($V29)),ISBLANK($AC29),ISBLANK($AD29))</formula>
    </cfRule>
    <cfRule type="expression" dxfId="2417" priority="751">
      <formula>OR($AD29="X",$AC29="X")</formula>
    </cfRule>
    <cfRule type="expression" dxfId="2416" priority="752">
      <formula>AND($AD29=1,$AC29=1)</formula>
    </cfRule>
    <cfRule type="expression" dxfId="2415" priority="753">
      <formula>$AD29=1</formula>
    </cfRule>
    <cfRule type="expression" dxfId="2414" priority="754">
      <formula>$AC29=1</formula>
    </cfRule>
    <cfRule type="expression" dxfId="2413" priority="755">
      <formula>OR($AD29="X",$AC29="X")</formula>
    </cfRule>
    <cfRule type="expression" dxfId="2412" priority="756">
      <formula>AND($AD29=1,$AC29=1)</formula>
    </cfRule>
    <cfRule type="expression" dxfId="2411" priority="757">
      <formula>$AD29=1</formula>
    </cfRule>
    <cfRule type="expression" dxfId="2410" priority="758">
      <formula>AND($AD29=1,$AC29=1)</formula>
    </cfRule>
    <cfRule type="expression" dxfId="2409" priority="759">
      <formula>$AD29=1</formula>
    </cfRule>
  </conditionalFormatting>
  <conditionalFormatting sqref="D37:G37">
    <cfRule type="expression" dxfId="2408" priority="8138">
      <formula>AND($Q37="X",OR($B37&lt;&gt;"",$C37&lt;&gt;"",$D37&lt;&gt;"",$E37&lt;&gt;"",$F37&lt;&gt;""))</formula>
    </cfRule>
    <cfRule type="expression" dxfId="2407" priority="8139">
      <formula>AND($AD37=1,$AC37=1)</formula>
    </cfRule>
    <cfRule type="expression" dxfId="2406" priority="8140">
      <formula>$AD37=1</formula>
    </cfRule>
    <cfRule type="expression" dxfId="2405" priority="8141">
      <formula>OR($AD37="X",$AC37="X")</formula>
    </cfRule>
  </conditionalFormatting>
  <conditionalFormatting sqref="D40:G40">
    <cfRule type="expression" dxfId="2404" priority="1013">
      <formula>AND($Q40="X",OR($B40&lt;&gt;"",$C40&lt;&gt;"",$D40&lt;&gt;"",$E40&lt;&gt;""))</formula>
    </cfRule>
    <cfRule type="expression" dxfId="2403" priority="1014">
      <formula>AND($Q40="X",OR($B40&lt;&gt;"",#REF!&lt;&gt;"",$C40&lt;&gt;"",$D40&lt;&gt;""))</formula>
    </cfRule>
    <cfRule type="expression" dxfId="2402" priority="1015">
      <formula>AND($AD40=1,$AC40=1)</formula>
    </cfRule>
    <cfRule type="expression" dxfId="2401" priority="1016">
      <formula>$AD40=1</formula>
    </cfRule>
    <cfRule type="expression" dxfId="2400" priority="1017">
      <formula>$AC40=1</formula>
    </cfRule>
    <cfRule type="expression" dxfId="2399" priority="1018">
      <formula>AND($Q40="X",OR($B40&lt;&gt;"",$C40&lt;&gt;""))</formula>
    </cfRule>
    <cfRule type="expression" dxfId="2398" priority="1019">
      <formula>AND($AD40=1,$AC40=1)</formula>
    </cfRule>
    <cfRule type="expression" dxfId="2397" priority="1020">
      <formula>$AD40=1</formula>
    </cfRule>
    <cfRule type="expression" dxfId="2396" priority="1021">
      <formula>$AC40=1</formula>
    </cfRule>
    <cfRule type="expression" dxfId="2395" priority="1022">
      <formula>AND($Q40="X",OR($B40&lt;&gt;"",$C40&lt;&gt;""))</formula>
    </cfRule>
    <cfRule type="expression" dxfId="2394" priority="1023">
      <formula>AND($AD40=1,$AC40=1)</formula>
    </cfRule>
    <cfRule type="expression" dxfId="2393" priority="1024">
      <formula>$AD40=1</formula>
    </cfRule>
    <cfRule type="expression" dxfId="2392" priority="1025">
      <formula>$AC40=1</formula>
    </cfRule>
    <cfRule type="expression" dxfId="2391" priority="1026">
      <formula>AND($Q40="X",OR($B40&lt;&gt;"",$C40&lt;&gt;""))</formula>
    </cfRule>
    <cfRule type="expression" dxfId="2390" priority="1027">
      <formula>AND($AD40=1,$AC40=1)</formula>
    </cfRule>
    <cfRule type="expression" dxfId="2389" priority="1028">
      <formula>$AD40=1</formula>
    </cfRule>
    <cfRule type="expression" dxfId="2388" priority="1029">
      <formula>$AC40=1</formula>
    </cfRule>
    <cfRule type="expression" dxfId="2387" priority="1030">
      <formula>AND($Q40="X",OR($B40&lt;&gt;"",$C40&lt;&gt;""))</formula>
    </cfRule>
    <cfRule type="expression" dxfId="2386" priority="1031">
      <formula>AND($AD40=1,$AC40=1)</formula>
    </cfRule>
    <cfRule type="expression" dxfId="2385" priority="1032">
      <formula>$AD40=1</formula>
    </cfRule>
    <cfRule type="expression" dxfId="2384" priority="1033">
      <formula>$AC40=1</formula>
    </cfRule>
    <cfRule type="expression" dxfId="2383" priority="1034">
      <formula>AND($Q40="X",OR($B40&lt;&gt;"",$C40&lt;&gt;""))</formula>
    </cfRule>
    <cfRule type="expression" dxfId="2382" priority="1035">
      <formula>AND($AD40=1,$AC40=1)</formula>
    </cfRule>
    <cfRule type="expression" dxfId="2381" priority="1036">
      <formula>$AD40=1</formula>
    </cfRule>
    <cfRule type="expression" dxfId="2380" priority="1037">
      <formula>$AC40=1</formula>
    </cfRule>
    <cfRule type="expression" dxfId="2379" priority="1038">
      <formula>AND($Q40="X",OR($B40&lt;&gt;"",$C40&lt;&gt;""))</formula>
    </cfRule>
    <cfRule type="expression" dxfId="2378" priority="1039">
      <formula>AND($AD40=1,$AC40=1)</formula>
    </cfRule>
    <cfRule type="expression" dxfId="2377" priority="1040">
      <formula>$AD40=1</formula>
    </cfRule>
    <cfRule type="expression" dxfId="2376" priority="1041">
      <formula>$AC40=1</formula>
    </cfRule>
    <cfRule type="expression" dxfId="2375" priority="1042">
      <formula>AND(NOT(ISBLANK($V40)),ISBLANK($AC40),ISBLANK($AD40))</formula>
    </cfRule>
    <cfRule type="expression" dxfId="2374" priority="1043">
      <formula>OR($AD40="X",$AC40="X")</formula>
    </cfRule>
    <cfRule type="expression" dxfId="2373" priority="1044">
      <formula>AND($AD40=1,$AC40=1)</formula>
    </cfRule>
    <cfRule type="expression" dxfId="2372" priority="1045">
      <formula>$AD40=1</formula>
    </cfRule>
    <cfRule type="expression" dxfId="2371" priority="1046">
      <formula>$AC40=1</formula>
    </cfRule>
    <cfRule type="expression" dxfId="2370" priority="1047">
      <formula>OR($AD40="X",$AC40="X")</formula>
    </cfRule>
    <cfRule type="expression" dxfId="2369" priority="1048">
      <formula>AND($AD40=1,$AC40=1)</formula>
    </cfRule>
    <cfRule type="expression" dxfId="2368" priority="1049">
      <formula>$AD40=1</formula>
    </cfRule>
    <cfRule type="expression" dxfId="2367" priority="1050">
      <formula>AND($AD40=1,$AC40=1)</formula>
    </cfRule>
    <cfRule type="expression" dxfId="2366" priority="1051">
      <formula>$AD40=1</formula>
    </cfRule>
  </conditionalFormatting>
  <conditionalFormatting sqref="D51:G51">
    <cfRule type="expression" dxfId="2365" priority="1231">
      <formula>AND($Q51="X",OR($B51&lt;&gt;"",$C51&lt;&gt;"",$D51&lt;&gt;"",$E51&lt;&gt;""))</formula>
    </cfRule>
    <cfRule type="expression" dxfId="2364" priority="1232">
      <formula>AND($Q51="X",OR($B51&lt;&gt;"",#REF!&lt;&gt;"",$C51&lt;&gt;"",$D51&lt;&gt;""))</formula>
    </cfRule>
    <cfRule type="expression" dxfId="2363" priority="1233">
      <formula>AND($AD51=1,$AC51=1)</formula>
    </cfRule>
    <cfRule type="expression" dxfId="2362" priority="1234">
      <formula>$AD51=1</formula>
    </cfRule>
    <cfRule type="expression" dxfId="2361" priority="1235">
      <formula>$AC51=1</formula>
    </cfRule>
    <cfRule type="expression" dxfId="2360" priority="1236">
      <formula>AND($Q51="X",OR($B51&lt;&gt;"",$C51&lt;&gt;""))</formula>
    </cfRule>
    <cfRule type="expression" dxfId="2359" priority="1237">
      <formula>AND($AD51=1,$AC51=1)</formula>
    </cfRule>
    <cfRule type="expression" dxfId="2358" priority="1238">
      <formula>$AD51=1</formula>
    </cfRule>
    <cfRule type="expression" dxfId="2357" priority="1239">
      <formula>$AC51=1</formula>
    </cfRule>
    <cfRule type="expression" dxfId="2356" priority="1240">
      <formula>AND($Q51="X",OR($B51&lt;&gt;"",$C51&lt;&gt;""))</formula>
    </cfRule>
    <cfRule type="expression" dxfId="2355" priority="1241">
      <formula>AND($AD51=1,$AC51=1)</formula>
    </cfRule>
    <cfRule type="expression" dxfId="2354" priority="1242">
      <formula>$AD51=1</formula>
    </cfRule>
    <cfRule type="expression" dxfId="2353" priority="1243">
      <formula>$AC51=1</formula>
    </cfRule>
    <cfRule type="expression" dxfId="2352" priority="1244">
      <formula>AND($Q51="X",OR($B51&lt;&gt;"",$C51&lt;&gt;""))</formula>
    </cfRule>
    <cfRule type="expression" dxfId="2351" priority="1245">
      <formula>AND($AD51=1,$AC51=1)</formula>
    </cfRule>
    <cfRule type="expression" dxfId="2350" priority="1246">
      <formula>$AD51=1</formula>
    </cfRule>
    <cfRule type="expression" dxfId="2349" priority="1247">
      <formula>$AC51=1</formula>
    </cfRule>
    <cfRule type="expression" dxfId="2348" priority="1248">
      <formula>AND($Q51="X",OR($B51&lt;&gt;"",$C51&lt;&gt;""))</formula>
    </cfRule>
    <cfRule type="expression" dxfId="2347" priority="1249">
      <formula>AND($AD51=1,$AC51=1)</formula>
    </cfRule>
    <cfRule type="expression" dxfId="2346" priority="1250">
      <formula>$AD51=1</formula>
    </cfRule>
    <cfRule type="expression" dxfId="2345" priority="1251">
      <formula>$AC51=1</formula>
    </cfRule>
    <cfRule type="expression" dxfId="2344" priority="1252">
      <formula>AND($Q51="X",OR($B51&lt;&gt;"",$C51&lt;&gt;""))</formula>
    </cfRule>
    <cfRule type="expression" dxfId="2343" priority="1253">
      <formula>AND($AD51=1,$AC51=1)</formula>
    </cfRule>
    <cfRule type="expression" dxfId="2342" priority="1254">
      <formula>$AD51=1</formula>
    </cfRule>
    <cfRule type="expression" dxfId="2341" priority="1255">
      <formula>$AC51=1</formula>
    </cfRule>
    <cfRule type="expression" dxfId="2340" priority="1256">
      <formula>AND($Q51="X",OR($B51&lt;&gt;"",$C51&lt;&gt;""))</formula>
    </cfRule>
    <cfRule type="expression" dxfId="2339" priority="1257">
      <formula>AND($AD51=1,$AC51=1)</formula>
    </cfRule>
    <cfRule type="expression" dxfId="2338" priority="1258">
      <formula>$AD51=1</formula>
    </cfRule>
    <cfRule type="expression" dxfId="2337" priority="1259">
      <formula>$AC51=1</formula>
    </cfRule>
    <cfRule type="expression" dxfId="2336" priority="1260">
      <formula>AND(NOT(ISBLANK($V51)),ISBLANK($AC51),ISBLANK($AD51))</formula>
    </cfRule>
    <cfRule type="expression" dxfId="2335" priority="1261">
      <formula>OR($AD51="X",$AC51="X")</formula>
    </cfRule>
    <cfRule type="expression" dxfId="2334" priority="1262">
      <formula>AND($AD51=1,$AC51=1)</formula>
    </cfRule>
    <cfRule type="expression" dxfId="2333" priority="1263">
      <formula>$AD51=1</formula>
    </cfRule>
    <cfRule type="expression" dxfId="2332" priority="1264">
      <formula>$AC51=1</formula>
    </cfRule>
    <cfRule type="expression" dxfId="2331" priority="1265">
      <formula>OR($AD51="X",$AC51="X")</formula>
    </cfRule>
    <cfRule type="expression" dxfId="2330" priority="1266">
      <formula>AND($AD51=1,$AC51=1)</formula>
    </cfRule>
    <cfRule type="expression" dxfId="2329" priority="1267">
      <formula>$AD51=1</formula>
    </cfRule>
    <cfRule type="expression" dxfId="2328" priority="1302">
      <formula>AND($AD51=1,$AC51=1)</formula>
    </cfRule>
    <cfRule type="expression" dxfId="2327" priority="1303">
      <formula>$AD51=1</formula>
    </cfRule>
  </conditionalFormatting>
  <conditionalFormatting sqref="D55:G55">
    <cfRule type="expression" dxfId="2326" priority="1317">
      <formula>AND($Q55="X",OR($B55&lt;&gt;"",$C55&lt;&gt;"",$D55&lt;&gt;"",$E55&lt;&gt;""))</formula>
    </cfRule>
    <cfRule type="expression" dxfId="2325" priority="1318">
      <formula>AND($Q55="X",OR($B55&lt;&gt;"",#REF!&lt;&gt;"",$C55&lt;&gt;"",$D55&lt;&gt;""))</formula>
    </cfRule>
    <cfRule type="expression" dxfId="2324" priority="1319">
      <formula>AND($AD55=1,$AC55=1)</formula>
    </cfRule>
    <cfRule type="expression" dxfId="2323" priority="1320">
      <formula>$AD55=1</formula>
    </cfRule>
    <cfRule type="expression" dxfId="2322" priority="1321">
      <formula>$AC55=1</formula>
    </cfRule>
    <cfRule type="expression" dxfId="2321" priority="1322">
      <formula>AND($Q55="X",OR($B55&lt;&gt;"",$C55&lt;&gt;""))</formula>
    </cfRule>
    <cfRule type="expression" dxfId="2320" priority="1323">
      <formula>AND($AD55=1,$AC55=1)</formula>
    </cfRule>
    <cfRule type="expression" dxfId="2319" priority="1324">
      <formula>$AD55=1</formula>
    </cfRule>
    <cfRule type="expression" dxfId="2318" priority="1325">
      <formula>$AC55=1</formula>
    </cfRule>
    <cfRule type="expression" dxfId="2317" priority="1326">
      <formula>AND($Q55="X",OR($B55&lt;&gt;"",$C55&lt;&gt;""))</formula>
    </cfRule>
    <cfRule type="expression" dxfId="2316" priority="1327">
      <formula>AND($AD55=1,$AC55=1)</formula>
    </cfRule>
    <cfRule type="expression" dxfId="2315" priority="1328">
      <formula>$AD55=1</formula>
    </cfRule>
    <cfRule type="expression" dxfId="2314" priority="1329">
      <formula>$AC55=1</formula>
    </cfRule>
    <cfRule type="expression" dxfId="2313" priority="1330">
      <formula>AND($Q55="X",OR($B55&lt;&gt;"",$C55&lt;&gt;""))</formula>
    </cfRule>
    <cfRule type="expression" dxfId="2312" priority="1331">
      <formula>AND($AD55=1,$AC55=1)</formula>
    </cfRule>
    <cfRule type="expression" dxfId="2311" priority="1332">
      <formula>$AD55=1</formula>
    </cfRule>
    <cfRule type="expression" dxfId="2310" priority="1333">
      <formula>$AC55=1</formula>
    </cfRule>
    <cfRule type="expression" dxfId="2309" priority="1334">
      <formula>AND($Q55="X",OR($B55&lt;&gt;"",$C55&lt;&gt;""))</formula>
    </cfRule>
    <cfRule type="expression" dxfId="2308" priority="1335">
      <formula>AND($AD55=1,$AC55=1)</formula>
    </cfRule>
    <cfRule type="expression" dxfId="2307" priority="1336">
      <formula>$AD55=1</formula>
    </cfRule>
    <cfRule type="expression" dxfId="2306" priority="1337">
      <formula>$AC55=1</formula>
    </cfRule>
    <cfRule type="expression" dxfId="2305" priority="1338">
      <formula>AND($Q55="X",OR($B55&lt;&gt;"",$C55&lt;&gt;""))</formula>
    </cfRule>
    <cfRule type="expression" dxfId="2304" priority="1339">
      <formula>AND($AD55=1,$AC55=1)</formula>
    </cfRule>
    <cfRule type="expression" dxfId="2303" priority="1340">
      <formula>$AD55=1</formula>
    </cfRule>
    <cfRule type="expression" dxfId="2302" priority="1341">
      <formula>$AC55=1</formula>
    </cfRule>
    <cfRule type="expression" dxfId="2301" priority="1342">
      <formula>AND($Q55="X",OR($B55&lt;&gt;"",$C55&lt;&gt;""))</formula>
    </cfRule>
    <cfRule type="expression" dxfId="2300" priority="1343">
      <formula>AND($AD55=1,$AC55=1)</formula>
    </cfRule>
    <cfRule type="expression" dxfId="2299" priority="1344">
      <formula>$AD55=1</formula>
    </cfRule>
    <cfRule type="expression" dxfId="2298" priority="1345">
      <formula>$AC55=1</formula>
    </cfRule>
    <cfRule type="expression" dxfId="2297" priority="1346">
      <formula>AND(NOT(ISBLANK($V55)),ISBLANK($AC55),ISBLANK($AD55))</formula>
    </cfRule>
    <cfRule type="expression" dxfId="2296" priority="1347">
      <formula>OR($AD55="X",$AC55="X")</formula>
    </cfRule>
    <cfRule type="expression" dxfId="2295" priority="1348">
      <formula>AND($AD55=1,$AC55=1)</formula>
    </cfRule>
    <cfRule type="expression" dxfId="2294" priority="1349">
      <formula>$AD55=1</formula>
    </cfRule>
    <cfRule type="expression" dxfId="2293" priority="1350">
      <formula>$AC55=1</formula>
    </cfRule>
    <cfRule type="expression" dxfId="2292" priority="1351">
      <formula>OR($AD55="X",$AC55="X")</formula>
    </cfRule>
    <cfRule type="expression" dxfId="2291" priority="1352">
      <formula>AND($AD55=1,$AC55=1)</formula>
    </cfRule>
    <cfRule type="expression" dxfId="2290" priority="1353">
      <formula>$AD55=1</formula>
    </cfRule>
    <cfRule type="expression" dxfId="2289" priority="1388">
      <formula>AND($AD55=1,$AC55=1)</formula>
    </cfRule>
    <cfRule type="expression" dxfId="2288" priority="1389">
      <formula>$AD55=1</formula>
    </cfRule>
  </conditionalFormatting>
  <conditionalFormatting sqref="D65:G65">
    <cfRule type="expression" dxfId="2287" priority="1403">
      <formula>AND($Q65="X",OR($B65&lt;&gt;"",$C65&lt;&gt;"",$D65&lt;&gt;"",$E65&lt;&gt;""))</formula>
    </cfRule>
    <cfRule type="expression" dxfId="2286" priority="1404">
      <formula>AND($Q65="X",OR($B65&lt;&gt;"",#REF!&lt;&gt;"",$C65&lt;&gt;"",$D65&lt;&gt;""))</formula>
    </cfRule>
    <cfRule type="expression" dxfId="2285" priority="1405">
      <formula>AND($AD65=1,$AC65=1)</formula>
    </cfRule>
    <cfRule type="expression" dxfId="2284" priority="1406">
      <formula>$AD65=1</formula>
    </cfRule>
    <cfRule type="expression" dxfId="2283" priority="1407">
      <formula>$AC65=1</formula>
    </cfRule>
    <cfRule type="expression" dxfId="2282" priority="1408">
      <formula>AND($Q65="X",OR($B65&lt;&gt;"",$C65&lt;&gt;""))</formula>
    </cfRule>
    <cfRule type="expression" dxfId="2281" priority="1409">
      <formula>AND($AD65=1,$AC65=1)</formula>
    </cfRule>
    <cfRule type="expression" dxfId="2280" priority="1410">
      <formula>$AD65=1</formula>
    </cfRule>
    <cfRule type="expression" dxfId="2279" priority="1411">
      <formula>$AC65=1</formula>
    </cfRule>
    <cfRule type="expression" dxfId="2278" priority="1412">
      <formula>AND($Q65="X",OR($B65&lt;&gt;"",$C65&lt;&gt;""))</formula>
    </cfRule>
    <cfRule type="expression" dxfId="2277" priority="1413">
      <formula>AND($AD65=1,$AC65=1)</formula>
    </cfRule>
    <cfRule type="expression" dxfId="2276" priority="1414">
      <formula>$AD65=1</formula>
    </cfRule>
    <cfRule type="expression" dxfId="2275" priority="1415">
      <formula>$AC65=1</formula>
    </cfRule>
    <cfRule type="expression" dxfId="2274" priority="1416">
      <formula>AND($Q65="X",OR($B65&lt;&gt;"",$C65&lt;&gt;""))</formula>
    </cfRule>
    <cfRule type="expression" dxfId="2273" priority="1417">
      <formula>AND($AD65=1,$AC65=1)</formula>
    </cfRule>
    <cfRule type="expression" dxfId="2272" priority="1418">
      <formula>$AD65=1</formula>
    </cfRule>
    <cfRule type="expression" dxfId="2271" priority="1419">
      <formula>$AC65=1</formula>
    </cfRule>
    <cfRule type="expression" dxfId="2270" priority="1420">
      <formula>AND($Q65="X",OR($B65&lt;&gt;"",$C65&lt;&gt;""))</formula>
    </cfRule>
    <cfRule type="expression" dxfId="2269" priority="1421">
      <formula>AND($AD65=1,$AC65=1)</formula>
    </cfRule>
    <cfRule type="expression" dxfId="2268" priority="1422">
      <formula>$AD65=1</formula>
    </cfRule>
    <cfRule type="expression" dxfId="2267" priority="1423">
      <formula>$AC65=1</formula>
    </cfRule>
    <cfRule type="expression" dxfId="2266" priority="1424">
      <formula>AND($Q65="X",OR($B65&lt;&gt;"",$C65&lt;&gt;""))</formula>
    </cfRule>
    <cfRule type="expression" dxfId="2265" priority="1425">
      <formula>AND($AD65=1,$AC65=1)</formula>
    </cfRule>
    <cfRule type="expression" dxfId="2264" priority="1426">
      <formula>$AD65=1</formula>
    </cfRule>
    <cfRule type="expression" dxfId="2263" priority="1427">
      <formula>$AC65=1</formula>
    </cfRule>
    <cfRule type="expression" dxfId="2262" priority="1428">
      <formula>AND($Q65="X",OR($B65&lt;&gt;"",$C65&lt;&gt;""))</formula>
    </cfRule>
    <cfRule type="expression" dxfId="2261" priority="1429">
      <formula>AND($AD65=1,$AC65=1)</formula>
    </cfRule>
    <cfRule type="expression" dxfId="2260" priority="1430">
      <formula>$AD65=1</formula>
    </cfRule>
    <cfRule type="expression" dxfId="2259" priority="1431">
      <formula>$AC65=1</formula>
    </cfRule>
    <cfRule type="expression" dxfId="2258" priority="1432">
      <formula>AND(NOT(ISBLANK($V65)),ISBLANK($AC65),ISBLANK($AD65))</formula>
    </cfRule>
    <cfRule type="expression" dxfId="2257" priority="1433">
      <formula>OR($AD65="X",$AC65="X")</formula>
    </cfRule>
    <cfRule type="expression" dxfId="2256" priority="1434">
      <formula>AND($AD65=1,$AC65=1)</formula>
    </cfRule>
    <cfRule type="expression" dxfId="2255" priority="1435">
      <formula>$AD65=1</formula>
    </cfRule>
    <cfRule type="expression" dxfId="2254" priority="1436">
      <formula>$AC65=1</formula>
    </cfRule>
    <cfRule type="expression" dxfId="2253" priority="1437">
      <formula>OR($AD65="X",$AC65="X")</formula>
    </cfRule>
    <cfRule type="expression" dxfId="2252" priority="1438">
      <formula>AND($AD65=1,$AC65=1)</formula>
    </cfRule>
    <cfRule type="expression" dxfId="2251" priority="1439">
      <formula>$AD65=1</formula>
    </cfRule>
    <cfRule type="expression" dxfId="2250" priority="1474">
      <formula>AND($AD65=1,$AC65=1)</formula>
    </cfRule>
    <cfRule type="expression" dxfId="2249" priority="1475">
      <formula>$AD65=1</formula>
    </cfRule>
  </conditionalFormatting>
  <conditionalFormatting sqref="D89:G91">
    <cfRule type="expression" dxfId="2248" priority="1925">
      <formula>OR($AD89="X",$AC89="X")</formula>
    </cfRule>
    <cfRule type="expression" dxfId="2247" priority="1926">
      <formula>AND($AD89=1,$AC89=1)</formula>
    </cfRule>
    <cfRule type="expression" dxfId="2246" priority="1927">
      <formula>$AD89=1</formula>
    </cfRule>
  </conditionalFormatting>
  <conditionalFormatting sqref="D91:G91">
    <cfRule type="expression" dxfId="2245" priority="1891">
      <formula>AND($Q91="X",OR($B91&lt;&gt;"",$C91&lt;&gt;"",$D91&lt;&gt;"",$E91&lt;&gt;""))</formula>
    </cfRule>
    <cfRule type="expression" dxfId="2244" priority="1892">
      <formula>AND($Q91="X",OR($B91&lt;&gt;"",#REF!&lt;&gt;"",$C91&lt;&gt;"",$D91&lt;&gt;""))</formula>
    </cfRule>
    <cfRule type="expression" dxfId="2243" priority="1893">
      <formula>AND($AD91=1,$AC91=1)</formula>
    </cfRule>
    <cfRule type="expression" dxfId="2242" priority="1894">
      <formula>$AD91=1</formula>
    </cfRule>
    <cfRule type="expression" dxfId="2241" priority="1895">
      <formula>$AC91=1</formula>
    </cfRule>
    <cfRule type="expression" dxfId="2240" priority="1896">
      <formula>AND($Q91="X",OR($B91&lt;&gt;"",$C91&lt;&gt;""))</formula>
    </cfRule>
    <cfRule type="expression" dxfId="2239" priority="1897">
      <formula>AND($AD91=1,$AC91=1)</formula>
    </cfRule>
    <cfRule type="expression" dxfId="2238" priority="1898">
      <formula>$AD91=1</formula>
    </cfRule>
    <cfRule type="expression" dxfId="2237" priority="1899">
      <formula>$AC91=1</formula>
    </cfRule>
    <cfRule type="expression" dxfId="2236" priority="1900">
      <formula>AND($Q91="X",OR($B91&lt;&gt;"",$C91&lt;&gt;""))</formula>
    </cfRule>
    <cfRule type="expression" dxfId="2235" priority="1901">
      <formula>AND($AD91=1,$AC91=1)</formula>
    </cfRule>
    <cfRule type="expression" dxfId="2234" priority="1902">
      <formula>$AD91=1</formula>
    </cfRule>
    <cfRule type="expression" dxfId="2233" priority="1903">
      <formula>$AC91=1</formula>
    </cfRule>
    <cfRule type="expression" dxfId="2232" priority="1904">
      <formula>AND($Q91="X",OR($B91&lt;&gt;"",$C91&lt;&gt;""))</formula>
    </cfRule>
    <cfRule type="expression" dxfId="2231" priority="1905">
      <formula>AND($AD91=1,$AC91=1)</formula>
    </cfRule>
    <cfRule type="expression" dxfId="2230" priority="1906">
      <formula>$AD91=1</formula>
    </cfRule>
    <cfRule type="expression" dxfId="2229" priority="1907">
      <formula>$AC91=1</formula>
    </cfRule>
    <cfRule type="expression" dxfId="2228" priority="1908">
      <formula>AND($Q91="X",OR($B91&lt;&gt;"",$C91&lt;&gt;""))</formula>
    </cfRule>
    <cfRule type="expression" dxfId="2227" priority="1909">
      <formula>AND($AD91=1,$AC91=1)</formula>
    </cfRule>
    <cfRule type="expression" dxfId="2226" priority="1910">
      <formula>$AD91=1</formula>
    </cfRule>
    <cfRule type="expression" dxfId="2225" priority="1911">
      <formula>$AC91=1</formula>
    </cfRule>
    <cfRule type="expression" dxfId="2224" priority="1912">
      <formula>AND($Q91="X",OR($B91&lt;&gt;"",$C91&lt;&gt;""))</formula>
    </cfRule>
    <cfRule type="expression" dxfId="2223" priority="1913">
      <formula>AND($AD91=1,$AC91=1)</formula>
    </cfRule>
    <cfRule type="expression" dxfId="2222" priority="1914">
      <formula>$AD91=1</formula>
    </cfRule>
    <cfRule type="expression" dxfId="2221" priority="1915">
      <formula>$AC91=1</formula>
    </cfRule>
    <cfRule type="expression" dxfId="2220" priority="1916">
      <formula>AND($Q91="X",OR($B91&lt;&gt;"",$C91&lt;&gt;""))</formula>
    </cfRule>
    <cfRule type="expression" dxfId="2219" priority="1917">
      <formula>AND($AD91=1,$AC91=1)</formula>
    </cfRule>
    <cfRule type="expression" dxfId="2218" priority="1918">
      <formula>$AD91=1</formula>
    </cfRule>
    <cfRule type="expression" dxfId="2217" priority="1919">
      <formula>$AC91=1</formula>
    </cfRule>
    <cfRule type="expression" dxfId="2216" priority="1920">
      <formula>AND(NOT(ISBLANK($V91)),ISBLANK($AC91),ISBLANK($AD91))</formula>
    </cfRule>
    <cfRule type="expression" dxfId="2215" priority="1921">
      <formula>OR($AD91="X",$AC91="X")</formula>
    </cfRule>
    <cfRule type="expression" dxfId="2214" priority="1922">
      <formula>AND($AD91=1,$AC91=1)</formula>
    </cfRule>
    <cfRule type="expression" dxfId="2213" priority="1923">
      <formula>$AD91=1</formula>
    </cfRule>
    <cfRule type="expression" dxfId="2212" priority="1924">
      <formula>$AC91=1</formula>
    </cfRule>
  </conditionalFormatting>
  <conditionalFormatting sqref="D105:G105">
    <cfRule type="expression" dxfId="2211" priority="2186">
      <formula>AND($AD105=1,$AC105=1)</formula>
    </cfRule>
    <cfRule type="expression" dxfId="2210" priority="2187">
      <formula>$AD105=1</formula>
    </cfRule>
    <cfRule type="expression" dxfId="2209" priority="2188">
      <formula>$AC105=1</formula>
    </cfRule>
    <cfRule type="expression" dxfId="2208" priority="2189">
      <formula>AND($Q105="X",OR($B105&lt;&gt;"",$C105&lt;&gt;""))</formula>
    </cfRule>
    <cfRule type="expression" dxfId="2207" priority="2190">
      <formula>AND($AD105=1,$AC105=1)</formula>
    </cfRule>
    <cfRule type="expression" dxfId="2206" priority="2191">
      <formula>$AD105=1</formula>
    </cfRule>
    <cfRule type="expression" dxfId="2205" priority="2192">
      <formula>$AC105=1</formula>
    </cfRule>
    <cfRule type="expression" dxfId="2204" priority="2193">
      <formula>AND($Q105="X",OR($B105&lt;&gt;"",$C105&lt;&gt;""))</formula>
    </cfRule>
    <cfRule type="expression" dxfId="2203" priority="2194">
      <formula>AND($AD105=1,$AC105=1)</formula>
    </cfRule>
    <cfRule type="expression" dxfId="2202" priority="2195">
      <formula>$AD105=1</formula>
    </cfRule>
    <cfRule type="expression" dxfId="2201" priority="2196">
      <formula>$AC105=1</formula>
    </cfRule>
    <cfRule type="expression" dxfId="2200" priority="2197">
      <formula>AND($Q105="X",OR($B105&lt;&gt;"",$C105&lt;&gt;""))</formula>
    </cfRule>
    <cfRule type="expression" dxfId="2199" priority="2198">
      <formula>AND($AD105=1,$AC105=1)</formula>
    </cfRule>
    <cfRule type="expression" dxfId="2198" priority="2199">
      <formula>$AD105=1</formula>
    </cfRule>
    <cfRule type="expression" dxfId="2197" priority="2200">
      <formula>$AC105=1</formula>
    </cfRule>
    <cfRule type="expression" dxfId="2196" priority="2201">
      <formula>AND($Q105="X",OR($B105&lt;&gt;"",$C105&lt;&gt;""))</formula>
    </cfRule>
    <cfRule type="expression" dxfId="2195" priority="2202">
      <formula>AND($AD105=1,$AC105=1)</formula>
    </cfRule>
    <cfRule type="expression" dxfId="2194" priority="2203">
      <formula>$AD105=1</formula>
    </cfRule>
    <cfRule type="expression" dxfId="2193" priority="2204">
      <formula>$AC105=1</formula>
    </cfRule>
    <cfRule type="expression" dxfId="2192" priority="2205">
      <formula>AND($Q105="X",OR($B105&lt;&gt;"",$C105&lt;&gt;""))</formula>
    </cfRule>
    <cfRule type="expression" dxfId="2191" priority="2206">
      <formula>AND($AD105=1,$AC105=1)</formula>
    </cfRule>
    <cfRule type="expression" dxfId="2190" priority="2207">
      <formula>$AD105=1</formula>
    </cfRule>
    <cfRule type="expression" dxfId="2189" priority="2208">
      <formula>$AC105=1</formula>
    </cfRule>
    <cfRule type="expression" dxfId="2188" priority="2209">
      <formula>AND($Q105="X",OR($B105&lt;&gt;"",$C105&lt;&gt;""))</formula>
    </cfRule>
    <cfRule type="expression" dxfId="2187" priority="2210">
      <formula>AND($AD105=1,$AC105=1)</formula>
    </cfRule>
    <cfRule type="expression" dxfId="2186" priority="2211">
      <formula>$AD105=1</formula>
    </cfRule>
    <cfRule type="expression" dxfId="2185" priority="2212">
      <formula>$AC105=1</formula>
    </cfRule>
    <cfRule type="expression" dxfId="2184" priority="2213">
      <formula>AND(NOT(ISBLANK($V105)),ISBLANK($AC105),ISBLANK($AD105))</formula>
    </cfRule>
    <cfRule type="expression" dxfId="2183" priority="2214">
      <formula>OR($AD105="X",$AC105="X")</formula>
    </cfRule>
    <cfRule type="expression" dxfId="2182" priority="2215">
      <formula>AND($AD105=1,$AC105=1)</formula>
    </cfRule>
    <cfRule type="expression" dxfId="2181" priority="2216">
      <formula>$AD105=1</formula>
    </cfRule>
    <cfRule type="expression" dxfId="2180" priority="2217">
      <formula>$AC105=1</formula>
    </cfRule>
    <cfRule type="expression" dxfId="2179" priority="2218">
      <formula>OR($AD105="X",$AC105="X")</formula>
    </cfRule>
  </conditionalFormatting>
  <conditionalFormatting sqref="D105:G106">
    <cfRule type="expression" dxfId="2178" priority="2219">
      <formula>AND($AD105=1,$AC105=1)</formula>
    </cfRule>
    <cfRule type="expression" dxfId="2177" priority="2220">
      <formula>$AD105=1</formula>
    </cfRule>
  </conditionalFormatting>
  <conditionalFormatting sqref="D105:G107">
    <cfRule type="expression" dxfId="2176" priority="2146">
      <formula>AND($Q105="X",OR($B105&lt;&gt;"",$C105&lt;&gt;"",$D105&lt;&gt;"",$E105&lt;&gt;""))</formula>
    </cfRule>
    <cfRule type="expression" dxfId="2175" priority="2147">
      <formula>AND($Q105="X",OR($B105&lt;&gt;"",#REF!&lt;&gt;"",$C105&lt;&gt;"",$D105&lt;&gt;""))</formula>
    </cfRule>
  </conditionalFormatting>
  <conditionalFormatting sqref="D106:G106">
    <cfRule type="expression" dxfId="2174" priority="2226">
      <formula>$AC106=1</formula>
    </cfRule>
    <cfRule type="expression" dxfId="2173" priority="2227">
      <formula>AND($Q106="X",OR($B106&lt;&gt;"",$C106&lt;&gt;""))</formula>
    </cfRule>
    <cfRule type="expression" dxfId="2172" priority="2228">
      <formula>AND($AD106=1,$AC106=1)</formula>
    </cfRule>
    <cfRule type="expression" dxfId="2171" priority="2229">
      <formula>$AD106=1</formula>
    </cfRule>
    <cfRule type="expression" dxfId="2170" priority="2230">
      <formula>$AC106=1</formula>
    </cfRule>
    <cfRule type="expression" dxfId="2169" priority="2231">
      <formula>AND($Q106="X",OR($B106&lt;&gt;"",$C106&lt;&gt;""))</formula>
    </cfRule>
    <cfRule type="expression" dxfId="2168" priority="2232">
      <formula>AND($AD106=1,$AC106=1)</formula>
    </cfRule>
    <cfRule type="expression" dxfId="2167" priority="2233">
      <formula>$AD106=1</formula>
    </cfRule>
    <cfRule type="expression" dxfId="2166" priority="2234">
      <formula>$AC106=1</formula>
    </cfRule>
    <cfRule type="expression" dxfId="2165" priority="2235">
      <formula>AND($Q106="X",OR($B106&lt;&gt;"",$C106&lt;&gt;""))</formula>
    </cfRule>
    <cfRule type="expression" dxfId="2164" priority="2236">
      <formula>AND($AD106=1,$AC106=1)</formula>
    </cfRule>
    <cfRule type="expression" dxfId="2163" priority="2237">
      <formula>$AD106=1</formula>
    </cfRule>
    <cfRule type="expression" dxfId="2162" priority="2238">
      <formula>$AC106=1</formula>
    </cfRule>
    <cfRule type="expression" dxfId="2161" priority="2239">
      <formula>AND($Q106="X",OR($B106&lt;&gt;"",$C106&lt;&gt;""))</formula>
    </cfRule>
    <cfRule type="expression" dxfId="2160" priority="2240">
      <formula>AND($AD106=1,$AC106=1)</formula>
    </cfRule>
    <cfRule type="expression" dxfId="2159" priority="2241">
      <formula>$AD106=1</formula>
    </cfRule>
    <cfRule type="expression" dxfId="2158" priority="2242">
      <formula>$AC106=1</formula>
    </cfRule>
    <cfRule type="expression" dxfId="2157" priority="2243">
      <formula>AND($Q106="X",OR($B106&lt;&gt;"",$C106&lt;&gt;""))</formula>
    </cfRule>
    <cfRule type="expression" dxfId="2156" priority="2244">
      <formula>AND($AD106=1,$AC106=1)</formula>
    </cfRule>
    <cfRule type="expression" dxfId="2155" priority="2245">
      <formula>$AD106=1</formula>
    </cfRule>
    <cfRule type="expression" dxfId="2154" priority="2246">
      <formula>$AC106=1</formula>
    </cfRule>
    <cfRule type="expression" dxfId="2153" priority="2247">
      <formula>AND($Q106="X",OR($B106&lt;&gt;"",$C106&lt;&gt;""))</formula>
    </cfRule>
    <cfRule type="expression" dxfId="2152" priority="2248">
      <formula>AND($AD106=1,$AC106=1)</formula>
    </cfRule>
    <cfRule type="expression" dxfId="2151" priority="2249">
      <formula>$AD106=1</formula>
    </cfRule>
    <cfRule type="expression" dxfId="2150" priority="2250">
      <formula>$AC106=1</formula>
    </cfRule>
    <cfRule type="expression" dxfId="2149" priority="2251">
      <formula>AND(NOT(ISBLANK($V106)),ISBLANK($AC106),ISBLANK($AD106))</formula>
    </cfRule>
    <cfRule type="expression" dxfId="2148" priority="2252">
      <formula>OR($AD106="X",$AC106="X")</formula>
    </cfRule>
    <cfRule type="expression" dxfId="2147" priority="2253">
      <formula>AND($AD106=1,$AC106=1)</formula>
    </cfRule>
    <cfRule type="expression" dxfId="2146" priority="2254">
      <formula>$AD106=1</formula>
    </cfRule>
    <cfRule type="expression" dxfId="2145" priority="2255">
      <formula>$AC106=1</formula>
    </cfRule>
    <cfRule type="expression" dxfId="2144" priority="2263">
      <formula>OR($AD106="X",$AC106="X")</formula>
    </cfRule>
    <cfRule type="expression" dxfId="2143" priority="2264">
      <formula>AND($AD106=1,$AC106=1)</formula>
    </cfRule>
    <cfRule type="expression" dxfId="2142" priority="2265">
      <formula>$AD106=1</formula>
    </cfRule>
  </conditionalFormatting>
  <conditionalFormatting sqref="D107:G107">
    <cfRule type="expression" dxfId="2141" priority="2148">
      <formula>AND($AD107=1,$AC107=1)</formula>
    </cfRule>
    <cfRule type="expression" dxfId="2140" priority="2149">
      <formula>$AD107=1</formula>
    </cfRule>
    <cfRule type="expression" dxfId="2139" priority="2150">
      <formula>$AC107=1</formula>
    </cfRule>
    <cfRule type="expression" dxfId="2138" priority="2151">
      <formula>AND($Q107="X",OR($B107&lt;&gt;"",$C107&lt;&gt;""))</formula>
    </cfRule>
    <cfRule type="expression" dxfId="2137" priority="2152">
      <formula>AND($AD107=1,$AC107=1)</formula>
    </cfRule>
    <cfRule type="expression" dxfId="2136" priority="2153">
      <formula>$AD107=1</formula>
    </cfRule>
    <cfRule type="expression" dxfId="2135" priority="2154">
      <formula>$AC107=1</formula>
    </cfRule>
    <cfRule type="expression" dxfId="2134" priority="2155">
      <formula>AND($Q107="X",OR($B107&lt;&gt;"",$C107&lt;&gt;""))</formula>
    </cfRule>
    <cfRule type="expression" dxfId="2133" priority="2156">
      <formula>AND($AD107=1,$AC107=1)</formula>
    </cfRule>
    <cfRule type="expression" dxfId="2132" priority="2157">
      <formula>$AD107=1</formula>
    </cfRule>
    <cfRule type="expression" dxfId="2131" priority="2158">
      <formula>$AC107=1</formula>
    </cfRule>
    <cfRule type="expression" dxfId="2130" priority="2159">
      <formula>AND($Q107="X",OR($B107&lt;&gt;"",$C107&lt;&gt;""))</formula>
    </cfRule>
    <cfRule type="expression" dxfId="2129" priority="2160">
      <formula>AND($AD107=1,$AC107=1)</formula>
    </cfRule>
    <cfRule type="expression" dxfId="2128" priority="2161">
      <formula>$AD107=1</formula>
    </cfRule>
    <cfRule type="expression" dxfId="2127" priority="2162">
      <formula>$AC107=1</formula>
    </cfRule>
    <cfRule type="expression" dxfId="2126" priority="2163">
      <formula>AND($Q107="X",OR($B107&lt;&gt;"",$C107&lt;&gt;""))</formula>
    </cfRule>
    <cfRule type="expression" dxfId="2125" priority="2164">
      <formula>AND($AD107=1,$AC107=1)</formula>
    </cfRule>
    <cfRule type="expression" dxfId="2124" priority="2165">
      <formula>$AD107=1</formula>
    </cfRule>
    <cfRule type="expression" dxfId="2123" priority="2166">
      <formula>$AC107=1</formula>
    </cfRule>
    <cfRule type="expression" dxfId="2122" priority="2167">
      <formula>AND($Q107="X",OR($B107&lt;&gt;"",$C107&lt;&gt;""))</formula>
    </cfRule>
    <cfRule type="expression" dxfId="2121" priority="2168">
      <formula>AND($AD107=1,$AC107=1)</formula>
    </cfRule>
    <cfRule type="expression" dxfId="2120" priority="2169">
      <formula>$AD107=1</formula>
    </cfRule>
    <cfRule type="expression" dxfId="2119" priority="2170">
      <formula>$AC107=1</formula>
    </cfRule>
    <cfRule type="expression" dxfId="2118" priority="2171">
      <formula>AND($Q107="X",OR($B107&lt;&gt;"",$C107&lt;&gt;""))</formula>
    </cfRule>
    <cfRule type="expression" dxfId="2117" priority="2172">
      <formula>AND($AD107=1,$AC107=1)</formula>
    </cfRule>
    <cfRule type="expression" dxfId="2116" priority="2173">
      <formula>$AD107=1</formula>
    </cfRule>
    <cfRule type="expression" dxfId="2115" priority="2174">
      <formula>$AC107=1</formula>
    </cfRule>
    <cfRule type="expression" dxfId="2114" priority="2175">
      <formula>AND(NOT(ISBLANK($V107)),ISBLANK($AC107),ISBLANK($AD107))</formula>
    </cfRule>
    <cfRule type="expression" dxfId="2113" priority="2176">
      <formula>OR($AD107="X",$AC107="X")</formula>
    </cfRule>
    <cfRule type="expression" dxfId="2112" priority="2177">
      <formula>AND($AD107=1,$AC107=1)</formula>
    </cfRule>
    <cfRule type="expression" dxfId="2111" priority="2178">
      <formula>$AD107=1</formula>
    </cfRule>
    <cfRule type="expression" dxfId="2110" priority="2179">
      <formula>$AC107=1</formula>
    </cfRule>
    <cfRule type="expression" dxfId="2109" priority="2180">
      <formula>OR($AD107="X",$AC107="X")</formula>
    </cfRule>
    <cfRule type="expression" dxfId="2108" priority="2181">
      <formula>AND($AD107=1,$AC107=1)</formula>
    </cfRule>
    <cfRule type="expression" dxfId="2107" priority="2182">
      <formula>$AD107=1</formula>
    </cfRule>
  </conditionalFormatting>
  <conditionalFormatting sqref="D113:G113">
    <cfRule type="expression" dxfId="2106" priority="2326">
      <formula>AND($Q113="X",OR($B113&lt;&gt;"",$C113&lt;&gt;"",$D113&lt;&gt;"",$E113&lt;&gt;""))</formula>
    </cfRule>
    <cfRule type="expression" dxfId="2105" priority="2327">
      <formula>AND($Q113="X",OR($B113&lt;&gt;"",#REF!&lt;&gt;"",$C113&lt;&gt;"",$D113&lt;&gt;""))</formula>
    </cfRule>
    <cfRule type="expression" dxfId="2104" priority="2328">
      <formula>AND($AD113=1,$AC113=1)</formula>
    </cfRule>
    <cfRule type="expression" dxfId="2103" priority="2329">
      <formula>$AD113=1</formula>
    </cfRule>
    <cfRule type="expression" dxfId="2102" priority="2330">
      <formula>$AC113=1</formula>
    </cfRule>
    <cfRule type="expression" dxfId="2101" priority="2331">
      <formula>AND($Q113="X",OR($B113&lt;&gt;"",$C113&lt;&gt;""))</formula>
    </cfRule>
    <cfRule type="expression" dxfId="2100" priority="2332">
      <formula>AND($AD113=1,$AC113=1)</formula>
    </cfRule>
    <cfRule type="expression" dxfId="2099" priority="2333">
      <formula>$AD113=1</formula>
    </cfRule>
    <cfRule type="expression" dxfId="2098" priority="2334">
      <formula>$AC113=1</formula>
    </cfRule>
    <cfRule type="expression" dxfId="2097" priority="2335">
      <formula>AND($Q113="X",OR($B113&lt;&gt;"",$C113&lt;&gt;""))</formula>
    </cfRule>
    <cfRule type="expression" dxfId="2096" priority="2336">
      <formula>AND($AD113=1,$AC113=1)</formula>
    </cfRule>
    <cfRule type="expression" dxfId="2095" priority="2337">
      <formula>$AD113=1</formula>
    </cfRule>
    <cfRule type="expression" dxfId="2094" priority="2338">
      <formula>$AC113=1</formula>
    </cfRule>
    <cfRule type="expression" dxfId="2093" priority="2339">
      <formula>AND($Q113="X",OR($B113&lt;&gt;"",$C113&lt;&gt;""))</formula>
    </cfRule>
    <cfRule type="expression" dxfId="2092" priority="2340">
      <formula>AND($AD113=1,$AC113=1)</formula>
    </cfRule>
    <cfRule type="expression" dxfId="2091" priority="2341">
      <formula>$AD113=1</formula>
    </cfRule>
    <cfRule type="expression" dxfId="2090" priority="2342">
      <formula>$AC113=1</formula>
    </cfRule>
    <cfRule type="expression" dxfId="2089" priority="2343">
      <formula>AND($Q113="X",OR($B113&lt;&gt;"",$C113&lt;&gt;""))</formula>
    </cfRule>
    <cfRule type="expression" dxfId="2088" priority="2344">
      <formula>AND($AD113=1,$AC113=1)</formula>
    </cfRule>
    <cfRule type="expression" dxfId="2087" priority="2345">
      <formula>$AD113=1</formula>
    </cfRule>
    <cfRule type="expression" dxfId="2086" priority="2346">
      <formula>$AC113=1</formula>
    </cfRule>
    <cfRule type="expression" dxfId="2085" priority="2347">
      <formula>AND($Q113="X",OR($B113&lt;&gt;"",$C113&lt;&gt;""))</formula>
    </cfRule>
    <cfRule type="expression" dxfId="2084" priority="2348">
      <formula>AND($AD113=1,$AC113=1)</formula>
    </cfRule>
    <cfRule type="expression" dxfId="2083" priority="2349">
      <formula>$AD113=1</formula>
    </cfRule>
    <cfRule type="expression" dxfId="2082" priority="2350">
      <formula>$AC113=1</formula>
    </cfRule>
    <cfRule type="expression" dxfId="2081" priority="2351">
      <formula>AND($Q113="X",OR($B113&lt;&gt;"",$C113&lt;&gt;""))</formula>
    </cfRule>
    <cfRule type="expression" dxfId="2080" priority="2352">
      <formula>AND($AD113=1,$AC113=1)</formula>
    </cfRule>
    <cfRule type="expression" dxfId="2079" priority="2353">
      <formula>$AD113=1</formula>
    </cfRule>
    <cfRule type="expression" dxfId="2078" priority="2354">
      <formula>$AC113=1</formula>
    </cfRule>
    <cfRule type="expression" dxfId="2077" priority="2355">
      <formula>AND(NOT(ISBLANK($V113)),ISBLANK($AC113),ISBLANK($AD113))</formula>
    </cfRule>
    <cfRule type="expression" dxfId="2076" priority="2356">
      <formula>OR($AD113="X",$AC113="X")</formula>
    </cfRule>
    <cfRule type="expression" dxfId="2075" priority="2357">
      <formula>AND($AD113=1,$AC113=1)</formula>
    </cfRule>
    <cfRule type="expression" dxfId="2074" priority="2358">
      <formula>$AD113=1</formula>
    </cfRule>
    <cfRule type="expression" dxfId="2073" priority="2359">
      <formula>$AC113=1</formula>
    </cfRule>
    <cfRule type="expression" dxfId="2072" priority="2365">
      <formula>OR($AD113="X",$AC113="X")</formula>
    </cfRule>
    <cfRule type="expression" dxfId="2071" priority="2366">
      <formula>AND($AD113=1,$AC113=1)</formula>
    </cfRule>
    <cfRule type="expression" dxfId="2070" priority="2367">
      <formula>$AD113=1</formula>
    </cfRule>
    <cfRule type="expression" dxfId="2069" priority="2368">
      <formula>AND($Q113="X",OR($B113&lt;&gt;"",$C113&lt;&gt;"",$D113&lt;&gt;"",$E113&lt;&gt;""))</formula>
    </cfRule>
    <cfRule type="expression" dxfId="2068" priority="2369">
      <formula>AND($Q113="X",OR($B113&lt;&gt;"",$C113&lt;&gt;"",$E113&lt;&gt;"",#REF!&lt;&gt;""))</formula>
    </cfRule>
    <cfRule type="expression" dxfId="2067" priority="2370">
      <formula>$AC113=1</formula>
    </cfRule>
    <cfRule type="expression" dxfId="2066" priority="2371">
      <formula>AND($Q113="X",OR($B113&lt;&gt;"",$C113&lt;&gt;"",$D113&lt;&gt;""))</formula>
    </cfRule>
    <cfRule type="expression" dxfId="2065" priority="2372">
      <formula>AND($AD113=1,$AC113=1)</formula>
    </cfRule>
    <cfRule type="expression" dxfId="2064" priority="2373">
      <formula>$AD113=1</formula>
    </cfRule>
    <cfRule type="expression" dxfId="2063" priority="2374">
      <formula>AND($Q113="X",$B113&lt;&gt;"")</formula>
    </cfRule>
    <cfRule type="expression" dxfId="2062" priority="2375">
      <formula>AND($Q113="X",OR($B113&lt;&gt;"",$C113&lt;&gt;""))</formula>
    </cfRule>
    <cfRule type="expression" dxfId="2061" priority="2398">
      <formula>AND($Q113="X",$B113&lt;&gt;"")</formula>
    </cfRule>
    <cfRule type="expression" dxfId="2060" priority="2400">
      <formula>AND($Q113="X",OR($B113&lt;&gt;"",$C113&lt;&gt;""))</formula>
    </cfRule>
    <cfRule type="expression" dxfId="2059" priority="2413">
      <formula>AND($Q113="X",$B113&lt;&gt;"")</formula>
    </cfRule>
  </conditionalFormatting>
  <conditionalFormatting sqref="D123:G123">
    <cfRule type="expression" dxfId="2058" priority="2656">
      <formula>AND($Q123="X",OR($B123&lt;&gt;"",$C123&lt;&gt;"",$D123&lt;&gt;"",$E123&lt;&gt;""))</formula>
    </cfRule>
    <cfRule type="expression" dxfId="2057" priority="2657">
      <formula>AND($Q123="X",OR($B123&lt;&gt;"",#REF!&lt;&gt;"",$C123&lt;&gt;"",$D123&lt;&gt;""))</formula>
    </cfRule>
    <cfRule type="expression" dxfId="2056" priority="2658">
      <formula>AND($AD123=1,$AC123=1)</formula>
    </cfRule>
    <cfRule type="expression" dxfId="2055" priority="2659">
      <formula>$AD123=1</formula>
    </cfRule>
    <cfRule type="expression" dxfId="2054" priority="2660">
      <formula>$AC123=1</formula>
    </cfRule>
    <cfRule type="expression" dxfId="2053" priority="2661">
      <formula>AND($Q123="X",OR($B123&lt;&gt;"",$C123&lt;&gt;""))</formula>
    </cfRule>
    <cfRule type="expression" dxfId="2052" priority="2662">
      <formula>AND($AD123=1,$AC123=1)</formula>
    </cfRule>
    <cfRule type="expression" dxfId="2051" priority="2663">
      <formula>$AD123=1</formula>
    </cfRule>
    <cfRule type="expression" dxfId="2050" priority="2664">
      <formula>$AC123=1</formula>
    </cfRule>
    <cfRule type="expression" dxfId="2049" priority="2665">
      <formula>AND($Q123="X",OR($B123&lt;&gt;"",$C123&lt;&gt;""))</formula>
    </cfRule>
    <cfRule type="expression" dxfId="2048" priority="2666">
      <formula>AND($AD123=1,$AC123=1)</formula>
    </cfRule>
    <cfRule type="expression" dxfId="2047" priority="2667">
      <formula>$AD123=1</formula>
    </cfRule>
    <cfRule type="expression" dxfId="2046" priority="2668">
      <formula>$AC123=1</formula>
    </cfRule>
    <cfRule type="expression" dxfId="2045" priority="2669">
      <formula>AND($Q123="X",OR($B123&lt;&gt;"",$C123&lt;&gt;""))</formula>
    </cfRule>
    <cfRule type="expression" dxfId="2044" priority="2670">
      <formula>AND($AD123=1,$AC123=1)</formula>
    </cfRule>
    <cfRule type="expression" dxfId="2043" priority="2671">
      <formula>$AD123=1</formula>
    </cfRule>
    <cfRule type="expression" dxfId="2042" priority="2672">
      <formula>$AC123=1</formula>
    </cfRule>
    <cfRule type="expression" dxfId="2041" priority="2673">
      <formula>AND($Q123="X",OR($B123&lt;&gt;"",$C123&lt;&gt;""))</formula>
    </cfRule>
    <cfRule type="expression" dxfId="2040" priority="2674">
      <formula>AND($AD123=1,$AC123=1)</formula>
    </cfRule>
    <cfRule type="expression" dxfId="2039" priority="2675">
      <formula>$AD123=1</formula>
    </cfRule>
    <cfRule type="expression" dxfId="2038" priority="2676">
      <formula>$AC123=1</formula>
    </cfRule>
    <cfRule type="expression" dxfId="2037" priority="2677">
      <formula>AND($Q123="X",OR($B123&lt;&gt;"",$C123&lt;&gt;""))</formula>
    </cfRule>
    <cfRule type="expression" dxfId="2036" priority="2678">
      <formula>AND($AD123=1,$AC123=1)</formula>
    </cfRule>
    <cfRule type="expression" dxfId="2035" priority="2679">
      <formula>$AD123=1</formula>
    </cfRule>
    <cfRule type="expression" dxfId="2034" priority="2680">
      <formula>$AC123=1</formula>
    </cfRule>
    <cfRule type="expression" dxfId="2033" priority="2681">
      <formula>AND($Q123="X",OR($B123&lt;&gt;"",$C123&lt;&gt;""))</formula>
    </cfRule>
    <cfRule type="expression" dxfId="2032" priority="2682">
      <formula>AND($AD123=1,$AC123=1)</formula>
    </cfRule>
    <cfRule type="expression" dxfId="2031" priority="2683">
      <formula>$AD123=1</formula>
    </cfRule>
    <cfRule type="expression" dxfId="2030" priority="2684">
      <formula>$AC123=1</formula>
    </cfRule>
    <cfRule type="expression" dxfId="2029" priority="2685">
      <formula>AND(NOT(ISBLANK($V123)),ISBLANK($AC123),ISBLANK($AD123))</formula>
    </cfRule>
    <cfRule type="expression" dxfId="2028" priority="2686">
      <formula>OR($AD123="X",$AC123="X")</formula>
    </cfRule>
    <cfRule type="expression" dxfId="2027" priority="2687">
      <formula>AND($AD123=1,$AC123=1)</formula>
    </cfRule>
    <cfRule type="expression" dxfId="2026" priority="2688">
      <formula>$AD123=1</formula>
    </cfRule>
    <cfRule type="expression" dxfId="2025" priority="2689">
      <formula>$AC123=1</formula>
    </cfRule>
    <cfRule type="expression" dxfId="2024" priority="2700">
      <formula>OR($AD123="X",$AC123="X")</formula>
    </cfRule>
    <cfRule type="expression" dxfId="2023" priority="2701">
      <formula>AND($AD123=1,$AC123=1)</formula>
    </cfRule>
    <cfRule type="expression" dxfId="2022" priority="2702">
      <formula>$AD123=1</formula>
    </cfRule>
    <cfRule type="expression" dxfId="2021" priority="2704">
      <formula>AND($Q123="X",OR($B123&lt;&gt;"",$C123&lt;&gt;"",$D123&lt;&gt;"",$E123&lt;&gt;""))</formula>
    </cfRule>
    <cfRule type="expression" dxfId="2020" priority="2705">
      <formula>AND($Q123="X",OR($B123&lt;&gt;"",$C123&lt;&gt;"",$E123&lt;&gt;"",#REF!&lt;&gt;""))</formula>
    </cfRule>
    <cfRule type="expression" dxfId="2019" priority="2706">
      <formula>$AC123=1</formula>
    </cfRule>
    <cfRule type="expression" dxfId="2018" priority="2707">
      <formula>AND($Q123="X",OR($B123&lt;&gt;"",$C123&lt;&gt;"",$D123&lt;&gt;""))</formula>
    </cfRule>
    <cfRule type="expression" dxfId="2017" priority="2708">
      <formula>AND($AD123=1,$AC123=1)</formula>
    </cfRule>
    <cfRule type="expression" dxfId="2016" priority="2709">
      <formula>$AD123=1</formula>
    </cfRule>
    <cfRule type="expression" dxfId="2015" priority="2710">
      <formula>AND($Q123="X",$B123&lt;&gt;"")</formula>
    </cfRule>
    <cfRule type="expression" dxfId="2014" priority="2711">
      <formula>AND($Q123="X",OR($B123&lt;&gt;"",$C123&lt;&gt;""))</formula>
    </cfRule>
  </conditionalFormatting>
  <conditionalFormatting sqref="D136:G136">
    <cfRule type="expression" dxfId="2013" priority="2912">
      <formula>AND($Q136="X",OR($B136&lt;&gt;"",$C136&lt;&gt;"",$D136&lt;&gt;"",$E136&lt;&gt;""))</formula>
    </cfRule>
    <cfRule type="expression" dxfId="2012" priority="2913">
      <formula>AND($Q136="X",OR($B136&lt;&gt;"",#REF!&lt;&gt;"",$C136&lt;&gt;"",$D136&lt;&gt;""))</formula>
    </cfRule>
    <cfRule type="expression" dxfId="2011" priority="2914">
      <formula>AND($AD136=1,$AC136=1)</formula>
    </cfRule>
    <cfRule type="expression" dxfId="2010" priority="2915">
      <formula>$AD136=1</formula>
    </cfRule>
    <cfRule type="expression" dxfId="2009" priority="2916">
      <formula>$AC136=1</formula>
    </cfRule>
    <cfRule type="expression" dxfId="2008" priority="2921">
      <formula>AND($Q136="X",OR($B136&lt;&gt;"",$C136&lt;&gt;""))</formula>
    </cfRule>
    <cfRule type="expression" dxfId="2007" priority="2922">
      <formula>AND($AD136=1,$AC136=1)</formula>
    </cfRule>
    <cfRule type="expression" dxfId="2006" priority="2923">
      <formula>$AD136=1</formula>
    </cfRule>
    <cfRule type="expression" dxfId="2005" priority="2924">
      <formula>$AC136=1</formula>
    </cfRule>
    <cfRule type="expression" dxfId="2004" priority="2925">
      <formula>AND($Q136="X",OR($B136&lt;&gt;"",$C136&lt;&gt;""))</formula>
    </cfRule>
    <cfRule type="expression" dxfId="2003" priority="2926">
      <formula>AND($AD136=1,$AC136=1)</formula>
    </cfRule>
    <cfRule type="expression" dxfId="2002" priority="2927">
      <formula>$AD136=1</formula>
    </cfRule>
    <cfRule type="expression" dxfId="2001" priority="2928">
      <formula>$AC136=1</formula>
    </cfRule>
    <cfRule type="expression" dxfId="2000" priority="2929">
      <formula>AND($Q136="X",OR($B136&lt;&gt;"",$C136&lt;&gt;""))</formula>
    </cfRule>
    <cfRule type="expression" dxfId="1999" priority="2930">
      <formula>AND($AD136=1,$AC136=1)</formula>
    </cfRule>
    <cfRule type="expression" dxfId="1998" priority="2931">
      <formula>$AD136=1</formula>
    </cfRule>
    <cfRule type="expression" dxfId="1997" priority="2932">
      <formula>$AC136=1</formula>
    </cfRule>
    <cfRule type="expression" dxfId="1996" priority="2933">
      <formula>AND($Q136="X",OR($B136&lt;&gt;"",$C136&lt;&gt;""))</formula>
    </cfRule>
    <cfRule type="expression" dxfId="1995" priority="2934">
      <formula>AND($AD136=1,$AC136=1)</formula>
    </cfRule>
    <cfRule type="expression" dxfId="1994" priority="2935">
      <formula>$AD136=1</formula>
    </cfRule>
    <cfRule type="expression" dxfId="1993" priority="2936">
      <formula>$AC136=1</formula>
    </cfRule>
    <cfRule type="expression" dxfId="1992" priority="2937">
      <formula>AND($Q136="X",OR($B136&lt;&gt;"",$C136&lt;&gt;""))</formula>
    </cfRule>
    <cfRule type="expression" dxfId="1991" priority="2938">
      <formula>AND($AD136=1,$AC136=1)</formula>
    </cfRule>
    <cfRule type="expression" dxfId="1990" priority="2939">
      <formula>$AD136=1</formula>
    </cfRule>
    <cfRule type="expression" dxfId="1989" priority="2940">
      <formula>$AC136=1</formula>
    </cfRule>
    <cfRule type="expression" dxfId="1988" priority="2941">
      <formula>AND($Q136="X",OR($B136&lt;&gt;"",$C136&lt;&gt;""))</formula>
    </cfRule>
    <cfRule type="expression" dxfId="1987" priority="2942">
      <formula>AND($AD136=1,$AC136=1)</formula>
    </cfRule>
    <cfRule type="expression" dxfId="1986" priority="2943">
      <formula>$AD136=1</formula>
    </cfRule>
    <cfRule type="expression" dxfId="1985" priority="2944">
      <formula>$AC136=1</formula>
    </cfRule>
    <cfRule type="expression" dxfId="1984" priority="2945">
      <formula>AND(NOT(ISBLANK($V136)),ISBLANK($AC136),ISBLANK($AD136))</formula>
    </cfRule>
  </conditionalFormatting>
  <conditionalFormatting sqref="D154:G154">
    <cfRule type="expression" dxfId="1983" priority="407">
      <formula>AND($AD154=1,$AC154=1)</formula>
    </cfRule>
    <cfRule type="expression" dxfId="1982" priority="408">
      <formula>$AD154=1</formula>
    </cfRule>
    <cfRule type="expression" dxfId="1981" priority="409">
      <formula>$AC154=1</formula>
    </cfRule>
    <cfRule type="expression" dxfId="1980" priority="414">
      <formula>AND($AD154=1,$AC154=1)</formula>
    </cfRule>
    <cfRule type="expression" dxfId="1979" priority="415">
      <formula>$AD154=1</formula>
    </cfRule>
    <cfRule type="expression" dxfId="1978" priority="416">
      <formula>$AC154=1</formula>
    </cfRule>
  </conditionalFormatting>
  <conditionalFormatting sqref="D154:G155">
    <cfRule type="expression" dxfId="1977" priority="177">
      <formula>AND($Q154="X",OR($B154&lt;&gt;"",$C154&lt;&gt;"",$D154&lt;&gt;"",$E154&lt;&gt;""))</formula>
    </cfRule>
    <cfRule type="expression" dxfId="1976" priority="178">
      <formula>AND($Q154="X",OR($B154&lt;&gt;"",#REF!&lt;&gt;"",$C154&lt;&gt;"",$D154&lt;&gt;""))</formula>
    </cfRule>
  </conditionalFormatting>
  <conditionalFormatting sqref="D155:G155">
    <cfRule type="expression" dxfId="1975" priority="179">
      <formula>AND($Q155="X",OR($B155&lt;&gt;"",#REF!&lt;&gt;"",$C155&lt;&gt;""))</formula>
    </cfRule>
  </conditionalFormatting>
  <conditionalFormatting sqref="D163:G163">
    <cfRule type="expression" dxfId="1974" priority="167">
      <formula>AND($Q163="X",OR($B163&lt;&gt;"",$C163&lt;&gt;"",$D163&lt;&gt;"",$E163&lt;&gt;""))</formula>
    </cfRule>
    <cfRule type="expression" dxfId="1973" priority="168">
      <formula>AND($Q163="X",OR($B163&lt;&gt;"",#REF!&lt;&gt;"",$C163&lt;&gt;"",$D163&lt;&gt;""))</formula>
    </cfRule>
    <cfRule type="expression" dxfId="1972" priority="169">
      <formula>AND($AD163=1,$AC163=1)</formula>
    </cfRule>
    <cfRule type="expression" dxfId="1971" priority="170">
      <formula>$AD163=1</formula>
    </cfRule>
    <cfRule type="expression" dxfId="1970" priority="171">
      <formula>$AC163=1</formula>
    </cfRule>
    <cfRule type="expression" dxfId="1969" priority="172">
      <formula>AND($Q163="X",OR($B163&lt;&gt;"",#REF!&lt;&gt;"",$C163&lt;&gt;""))</formula>
    </cfRule>
    <cfRule type="expression" dxfId="1968" priority="173">
      <formula>AND($AD163=1,$AC163=1)</formula>
    </cfRule>
    <cfRule type="expression" dxfId="1967" priority="174">
      <formula>$AD163=1</formula>
    </cfRule>
    <cfRule type="expression" dxfId="1966" priority="175">
      <formula>$AC163=1</formula>
    </cfRule>
    <cfRule type="expression" dxfId="1965" priority="176">
      <formula>AND($Q163="X",OR($B163&lt;&gt;"",$C163&lt;&gt;"",$D163&lt;&gt;""))</formula>
    </cfRule>
  </conditionalFormatting>
  <conditionalFormatting sqref="D179:G179">
    <cfRule type="expression" dxfId="1964" priority="3069">
      <formula>AND($Q179="X",OR($B179&lt;&gt;"",$C179&lt;&gt;"",$D179&lt;&gt;"",$E179&lt;&gt;""))</formula>
    </cfRule>
    <cfRule type="expression" dxfId="1963" priority="3070">
      <formula>AND($Q179="X",OR($B179&lt;&gt;"",#REF!&lt;&gt;"",$C179&lt;&gt;"",$D179&lt;&gt;""))</formula>
    </cfRule>
  </conditionalFormatting>
  <conditionalFormatting sqref="D190:G191">
    <cfRule type="expression" dxfId="1962" priority="58">
      <formula>AND($Q190="X",OR($B190&lt;&gt;"",#REF!&lt;&gt;"",$C190&lt;&gt;""))</formula>
    </cfRule>
    <cfRule type="expression" dxfId="1961" priority="59">
      <formula>AND($Q190="X",OR($B190&lt;&gt;"",$C190&lt;&gt;"",$D190&lt;&gt;"",$E190&lt;&gt;""))</formula>
    </cfRule>
    <cfRule type="expression" dxfId="1960" priority="60">
      <formula>AND($Q190="X",OR($B190&lt;&gt;"",#REF!&lt;&gt;"",$C190&lt;&gt;"",$D190&lt;&gt;""))</formula>
    </cfRule>
  </conditionalFormatting>
  <conditionalFormatting sqref="E17:E22">
    <cfRule type="expression" dxfId="1959" priority="713">
      <formula>AND($Q17="X",OR($B17&lt;&gt;"",$C17&lt;&gt;""))</formula>
    </cfRule>
  </conditionalFormatting>
  <conditionalFormatting sqref="E17:E23">
    <cfRule type="expression" dxfId="1958" priority="617">
      <formula>AND($Q17="X",OR($B17&lt;&gt;"",$C17&lt;&gt;"",$D17&lt;&gt;""))</formula>
    </cfRule>
  </conditionalFormatting>
  <conditionalFormatting sqref="E23">
    <cfRule type="expression" dxfId="1957" priority="913">
      <formula>AND($Q23="X",OR($B23&lt;&gt;"",$C23&lt;&gt;""))</formula>
    </cfRule>
  </conditionalFormatting>
  <conditionalFormatting sqref="E28 E159">
    <cfRule type="expression" dxfId="1956" priority="8155">
      <formula>AND($Q28="X",OR($B28&lt;&gt;"",#REF!&lt;&gt;"",$D28&lt;&gt;""))</formula>
    </cfRule>
  </conditionalFormatting>
  <conditionalFormatting sqref="E29">
    <cfRule type="expression" dxfId="1955" priority="717">
      <formula>AND($Q29="X",OR($B29&lt;&gt;"",$C29&lt;&gt;"",$D29&lt;&gt;""))</formula>
    </cfRule>
    <cfRule type="expression" dxfId="1954" priority="813">
      <formula>AND($Q29="X",OR($B29&lt;&gt;"",$C29&lt;&gt;""))</formula>
    </cfRule>
  </conditionalFormatting>
  <conditionalFormatting sqref="E33">
    <cfRule type="expression" dxfId="1953" priority="918">
      <formula>AND($Q33="X",OR($B33&lt;&gt;"",$C33&lt;&gt;"",$D33&lt;&gt;"",$E33&lt;&gt;""))</formula>
    </cfRule>
  </conditionalFormatting>
  <conditionalFormatting sqref="E38:E39">
    <cfRule type="expression" dxfId="1952" priority="8156">
      <formula>OR($AD38="X",$AC38="X")</formula>
    </cfRule>
    <cfRule type="expression" dxfId="1951" priority="8157">
      <formula>AND($AD38=1,$AC38=1)</formula>
    </cfRule>
    <cfRule type="expression" dxfId="1950" priority="8158">
      <formula>$AD38=1</formula>
    </cfRule>
    <cfRule type="expression" dxfId="1949" priority="8159">
      <formula>$AC38=1</formula>
    </cfRule>
    <cfRule type="expression" dxfId="1948" priority="8160">
      <formula>AND(NOT(ISBLANK($V38)),ISBLANK($AC38),ISBLANK($AD38))</formula>
    </cfRule>
    <cfRule type="expression" dxfId="1947" priority="8161">
      <formula>AND($Q38="X",OR($B38&lt;&gt;"",#REF!&lt;&gt;"",$D38&lt;&gt;"",#REF!&lt;&gt;""))</formula>
    </cfRule>
  </conditionalFormatting>
  <conditionalFormatting sqref="E40:E41">
    <cfRule type="expression" dxfId="1946" priority="1090">
      <formula>AND($Q40="X",OR($B40&lt;&gt;"",#REF!&lt;&gt;"",$C40&lt;&gt;""))</formula>
    </cfRule>
    <cfRule type="expression" dxfId="1945" priority="1094">
      <formula>AND($Q40="X",OR($B40&lt;&gt;"",$C40&lt;&gt;"",$D40&lt;&gt;""))</formula>
    </cfRule>
    <cfRule type="expression" dxfId="1944" priority="1097">
      <formula>AND($Q40="X",OR($B40&lt;&gt;"",$C40&lt;&gt;"",$D40&lt;&gt;"",$E40&lt;&gt;""))</formula>
    </cfRule>
    <cfRule type="expression" dxfId="1943" priority="1098">
      <formula>AND($Q40="X",OR($B40&lt;&gt;"",$C40&lt;&gt;"",$E40&lt;&gt;"",#REF!&lt;&gt;""))</formula>
    </cfRule>
    <cfRule type="expression" dxfId="1942" priority="1099">
      <formula>$AC40=1</formula>
    </cfRule>
    <cfRule type="expression" dxfId="1941" priority="1100">
      <formula>AND($Q40="X",OR($B40&lt;&gt;"",$C40&lt;&gt;"",$D40&lt;&gt;""))</formula>
    </cfRule>
    <cfRule type="expression" dxfId="1940" priority="1101">
      <formula>AND($Q40="X",OR($B40&lt;&gt;"",$C40&lt;&gt;"",$D40&lt;&gt;"",$E40&lt;&gt;""))</formula>
    </cfRule>
    <cfRule type="expression" dxfId="1939" priority="1102">
      <formula>AND($AD40=1,$AC40=1)</formula>
    </cfRule>
    <cfRule type="expression" dxfId="1938" priority="1103">
      <formula>$AD40=1</formula>
    </cfRule>
    <cfRule type="expression" dxfId="1937" priority="1104">
      <formula>$AC40=1</formula>
    </cfRule>
    <cfRule type="expression" dxfId="1936" priority="1105">
      <formula>AND($Q40="X",OR($B40&lt;&gt;"",$C40&lt;&gt;"",$E40&lt;&gt;"",#REF!&lt;&gt;""))</formula>
    </cfRule>
    <cfRule type="expression" dxfId="1935" priority="1108">
      <formula>AND($Q40="X",OR($B40&lt;&gt;"",$C40&lt;&gt;""))</formula>
    </cfRule>
    <cfRule type="expression" dxfId="1934" priority="1111">
      <formula>AND($Q40="X",OR($B40&lt;&gt;"",$C40&lt;&gt;"",$D40&lt;&gt;"",$E40&lt;&gt;""))</formula>
    </cfRule>
    <cfRule type="expression" dxfId="1933" priority="1112">
      <formula>AND($AD40=1,$AC40=1)</formula>
    </cfRule>
    <cfRule type="expression" dxfId="1932" priority="1113">
      <formula>$AD40=1</formula>
    </cfRule>
    <cfRule type="expression" dxfId="1931" priority="1114">
      <formula>$AC40=1</formula>
    </cfRule>
    <cfRule type="expression" dxfId="1930" priority="1115">
      <formula>AND($Q40="X",OR($B40&lt;&gt;"",$C40&lt;&gt;"",$E40&lt;&gt;"",#REF!&lt;&gt;""))</formula>
    </cfRule>
    <cfRule type="expression" dxfId="1929" priority="1116">
      <formula>$AC40=1</formula>
    </cfRule>
    <cfRule type="expression" dxfId="1928" priority="1117">
      <formula>AND($Q40="X",OR($B40&lt;&gt;"",$C40&lt;&gt;"",$D40&lt;&gt;""))</formula>
    </cfRule>
    <cfRule type="expression" dxfId="1927" priority="1118">
      <formula>AND($Q40="X",OR($B40&lt;&gt;"",$C40&lt;&gt;"",$D40&lt;&gt;"",$E40&lt;&gt;""))</formula>
    </cfRule>
    <cfRule type="expression" dxfId="1926" priority="1119">
      <formula>AND($AD40=1,$AC40=1)</formula>
    </cfRule>
    <cfRule type="expression" dxfId="1925" priority="1120">
      <formula>$AD40=1</formula>
    </cfRule>
    <cfRule type="expression" dxfId="1924" priority="1121">
      <formula>AND($Q40="X",OR($B40&lt;&gt;"",$C40&lt;&gt;"",$E40&lt;&gt;"",#REF!&lt;&gt;""))</formula>
    </cfRule>
    <cfRule type="expression" dxfId="1923" priority="1126">
      <formula>AND($Q40="X",OR($B40&lt;&gt;"",$C40&lt;&gt;""))</formula>
    </cfRule>
    <cfRule type="expression" dxfId="1922" priority="1129">
      <formula>AND($Q40="X",$B40&lt;&gt;"")</formula>
    </cfRule>
    <cfRule type="expression" dxfId="1921" priority="1132">
      <formula>AND($Q40="X",OR($B40&lt;&gt;"",$C40&lt;&gt;"",$D40&lt;&gt;""))</formula>
    </cfRule>
  </conditionalFormatting>
  <conditionalFormatting sqref="E47">
    <cfRule type="expression" dxfId="1920" priority="1179">
      <formula>AND($Q47="X",OR($B47&lt;&gt;"",#REF!&lt;&gt;"",$C47&lt;&gt;""))</formula>
    </cfRule>
    <cfRule type="expression" dxfId="1919" priority="1183">
      <formula>AND($Q47="X",OR($B47&lt;&gt;"",$C47&lt;&gt;"",$D47&lt;&gt;""))</formula>
    </cfRule>
    <cfRule type="expression" dxfId="1918" priority="1186">
      <formula>AND($Q47="X",OR($B47&lt;&gt;"",$C47&lt;&gt;"",$D47&lt;&gt;"",$E47&lt;&gt;""))</formula>
    </cfRule>
    <cfRule type="expression" dxfId="1917" priority="1187">
      <formula>AND($Q47="X",OR($B47&lt;&gt;"",$C47&lt;&gt;"",$E47&lt;&gt;"",#REF!&lt;&gt;""))</formula>
    </cfRule>
    <cfRule type="expression" dxfId="1916" priority="1188">
      <formula>$AC47=1</formula>
    </cfRule>
    <cfRule type="expression" dxfId="1915" priority="1189">
      <formula>AND($Q47="X",OR($B47&lt;&gt;"",$C47&lt;&gt;"",$D47&lt;&gt;""))</formula>
    </cfRule>
    <cfRule type="expression" dxfId="1914" priority="1190">
      <formula>AND($Q47="X",OR($B47&lt;&gt;"",$C47&lt;&gt;"",$D47&lt;&gt;"",$E47&lt;&gt;""))</formula>
    </cfRule>
    <cfRule type="expression" dxfId="1913" priority="1191">
      <formula>AND($AD47=1,$AC47=1)</formula>
    </cfRule>
    <cfRule type="expression" dxfId="1912" priority="1192">
      <formula>$AD47=1</formula>
    </cfRule>
    <cfRule type="expression" dxfId="1911" priority="1193">
      <formula>$AC47=1</formula>
    </cfRule>
    <cfRule type="expression" dxfId="1910" priority="1194">
      <formula>AND($Q47="X",OR($B47&lt;&gt;"",$C47&lt;&gt;"",$E47&lt;&gt;"",#REF!&lt;&gt;""))</formula>
    </cfRule>
    <cfRule type="expression" dxfId="1909" priority="1197">
      <formula>AND($Q47="X",OR($B47&lt;&gt;"",$C47&lt;&gt;""))</formula>
    </cfRule>
    <cfRule type="expression" dxfId="1908" priority="1200">
      <formula>AND($Q47="X",OR($B47&lt;&gt;"",$C47&lt;&gt;"",$D47&lt;&gt;"",$E47&lt;&gt;""))</formula>
    </cfRule>
    <cfRule type="expression" dxfId="1907" priority="1201">
      <formula>AND($AD47=1,$AC47=1)</formula>
    </cfRule>
    <cfRule type="expression" dxfId="1906" priority="1202">
      <formula>$AD47=1</formula>
    </cfRule>
    <cfRule type="expression" dxfId="1905" priority="1203">
      <formula>$AC47=1</formula>
    </cfRule>
    <cfRule type="expression" dxfId="1904" priority="1204">
      <formula>AND($Q47="X",OR($B47&lt;&gt;"",$C47&lt;&gt;"",$E47&lt;&gt;"",#REF!&lt;&gt;""))</formula>
    </cfRule>
    <cfRule type="expression" dxfId="1903" priority="1205">
      <formula>$AC47=1</formula>
    </cfRule>
    <cfRule type="expression" dxfId="1902" priority="1206">
      <formula>AND($Q47="X",OR($B47&lt;&gt;"",$C47&lt;&gt;"",$D47&lt;&gt;""))</formula>
    </cfRule>
    <cfRule type="expression" dxfId="1901" priority="1207">
      <formula>AND($Q47="X",OR($B47&lt;&gt;"",$C47&lt;&gt;"",$D47&lt;&gt;"",$E47&lt;&gt;""))</formula>
    </cfRule>
    <cfRule type="expression" dxfId="1900" priority="1208">
      <formula>AND($AD47=1,$AC47=1)</formula>
    </cfRule>
    <cfRule type="expression" dxfId="1899" priority="1209">
      <formula>$AD47=1</formula>
    </cfRule>
    <cfRule type="expression" dxfId="1898" priority="1210">
      <formula>AND($Q47="X",OR($B47&lt;&gt;"",$C47&lt;&gt;"",$E47&lt;&gt;"",#REF!&lt;&gt;""))</formula>
    </cfRule>
    <cfRule type="expression" dxfId="1897" priority="1215">
      <formula>AND($Q47="X",OR($B47&lt;&gt;"",$C47&lt;&gt;""))</formula>
    </cfRule>
    <cfRule type="expression" dxfId="1896" priority="1218">
      <formula>AND($Q47="X",$B47&lt;&gt;"")</formula>
    </cfRule>
    <cfRule type="expression" dxfId="1895" priority="1221">
      <formula>AND($Q47="X",OR($B47&lt;&gt;"",$C47&lt;&gt;"",$D47&lt;&gt;""))</formula>
    </cfRule>
  </conditionalFormatting>
  <conditionalFormatting sqref="E51">
    <cfRule type="expression" dxfId="1894" priority="1269">
      <formula>AND($Q51="X",OR($B51&lt;&gt;"",#REF!&lt;&gt;"",$C51&lt;&gt;"",$D51&lt;&gt;""))</formula>
    </cfRule>
    <cfRule type="expression" dxfId="1893" priority="1273">
      <formula>AND($Q51="X",OR($B51&lt;&gt;"",$C51&lt;&gt;"",$D51&lt;&gt;"",$E51&lt;&gt;""))</formula>
    </cfRule>
    <cfRule type="expression" dxfId="1892" priority="1287">
      <formula>AND($Q51="X",OR($B51&lt;&gt;"",$C51&lt;&gt;"",$D51&lt;&gt;""))</formula>
    </cfRule>
    <cfRule type="expression" dxfId="1891" priority="1305">
      <formula>AND($Q51="X",OR($B51&lt;&gt;"",$C51&lt;&gt;"",$D51&lt;&gt;""))</formula>
    </cfRule>
    <cfRule type="expression" dxfId="1890" priority="1308">
      <formula>AND($Q51="X",OR($B51&lt;&gt;"",$C51&lt;&gt;""))</formula>
    </cfRule>
    <cfRule type="expression" dxfId="1889" priority="1311">
      <formula>AND($Q51="X",OR($B51&lt;&gt;"",$C51&lt;&gt;"",$D51&lt;&gt;"",$E51&lt;&gt;""))</formula>
    </cfRule>
  </conditionalFormatting>
  <conditionalFormatting sqref="E55">
    <cfRule type="expression" dxfId="1888" priority="1355">
      <formula>AND($Q55="X",OR($B55&lt;&gt;"",#REF!&lt;&gt;"",$C55&lt;&gt;"",$D55&lt;&gt;""))</formula>
    </cfRule>
    <cfRule type="expression" dxfId="1887" priority="1359">
      <formula>AND($Q55="X",OR($B55&lt;&gt;"",$C55&lt;&gt;"",$D55&lt;&gt;"",$E55&lt;&gt;""))</formula>
    </cfRule>
    <cfRule type="expression" dxfId="1886" priority="1373">
      <formula>AND($Q55="X",OR($B55&lt;&gt;"",$C55&lt;&gt;"",$D55&lt;&gt;""))</formula>
    </cfRule>
    <cfRule type="expression" dxfId="1885" priority="1391">
      <formula>AND($Q55="X",OR($B55&lt;&gt;"",$C55&lt;&gt;"",$D55&lt;&gt;""))</formula>
    </cfRule>
    <cfRule type="expression" dxfId="1884" priority="1394">
      <formula>AND($Q55="X",OR($B55&lt;&gt;"",$C55&lt;&gt;""))</formula>
    </cfRule>
    <cfRule type="expression" dxfId="1883" priority="1397">
      <formula>AND($Q55="X",OR($B55&lt;&gt;"",$C55&lt;&gt;"",$D55&lt;&gt;"",$E55&lt;&gt;""))</formula>
    </cfRule>
  </conditionalFormatting>
  <conditionalFormatting sqref="E65">
    <cfRule type="expression" dxfId="1882" priority="1441">
      <formula>AND($Q65="X",OR($B65&lt;&gt;"",#REF!&lt;&gt;"",$C65&lt;&gt;"",$D65&lt;&gt;""))</formula>
    </cfRule>
    <cfRule type="expression" dxfId="1881" priority="1445">
      <formula>AND($Q65="X",OR($B65&lt;&gt;"",$C65&lt;&gt;"",$D65&lt;&gt;"",$E65&lt;&gt;""))</formula>
    </cfRule>
    <cfRule type="expression" dxfId="1880" priority="1459">
      <formula>AND($Q65="X",OR($B65&lt;&gt;"",$C65&lt;&gt;"",$D65&lt;&gt;""))</formula>
    </cfRule>
    <cfRule type="expression" dxfId="1879" priority="1477">
      <formula>AND($Q65="X",OR($B65&lt;&gt;"",$C65&lt;&gt;"",$D65&lt;&gt;""))</formula>
    </cfRule>
    <cfRule type="expression" dxfId="1878" priority="1480">
      <formula>AND($Q65="X",OR($B65&lt;&gt;"",$C65&lt;&gt;""))</formula>
    </cfRule>
    <cfRule type="expression" dxfId="1877" priority="1483">
      <formula>AND($Q65="X",OR($B65&lt;&gt;"",$C65&lt;&gt;"",$D65&lt;&gt;"",$E65&lt;&gt;""))</formula>
    </cfRule>
  </conditionalFormatting>
  <conditionalFormatting sqref="E67">
    <cfRule type="expression" dxfId="1876" priority="1526">
      <formula>AND($Q67="X",OR($B67&lt;&gt;"",#REF!&lt;&gt;"",$C67&lt;&gt;""))</formula>
    </cfRule>
    <cfRule type="expression" dxfId="1875" priority="1530">
      <formula>AND($Q67="X",OR($B67&lt;&gt;"",$C67&lt;&gt;"",$D67&lt;&gt;""))</formula>
    </cfRule>
    <cfRule type="expression" dxfId="1874" priority="1533">
      <formula>AND($Q67="X",OR($B67&lt;&gt;"",$C67&lt;&gt;"",$D67&lt;&gt;"",$E67&lt;&gt;""))</formula>
    </cfRule>
    <cfRule type="expression" dxfId="1873" priority="1534">
      <formula>AND($Q67="X",OR($B67&lt;&gt;"",$C67&lt;&gt;"",$E67&lt;&gt;"",#REF!&lt;&gt;""))</formula>
    </cfRule>
    <cfRule type="expression" dxfId="1872" priority="1535">
      <formula>$AC67=1</formula>
    </cfRule>
    <cfRule type="expression" dxfId="1871" priority="1536">
      <formula>AND($Q67="X",OR($B67&lt;&gt;"",$C67&lt;&gt;"",$D67&lt;&gt;""))</formula>
    </cfRule>
    <cfRule type="expression" dxfId="1870" priority="1537">
      <formula>AND($Q67="X",OR($B67&lt;&gt;"",$C67&lt;&gt;"",$D67&lt;&gt;"",$E67&lt;&gt;""))</formula>
    </cfRule>
    <cfRule type="expression" dxfId="1869" priority="1538">
      <formula>AND($AD67=1,$AC67=1)</formula>
    </cfRule>
    <cfRule type="expression" dxfId="1868" priority="1539">
      <formula>$AD67=1</formula>
    </cfRule>
    <cfRule type="expression" dxfId="1867" priority="1540">
      <formula>$AC67=1</formula>
    </cfRule>
    <cfRule type="expression" dxfId="1866" priority="1541">
      <formula>AND($Q67="X",OR($B67&lt;&gt;"",$C67&lt;&gt;"",$E67&lt;&gt;"",#REF!&lt;&gt;""))</formula>
    </cfRule>
    <cfRule type="expression" dxfId="1865" priority="1544">
      <formula>AND($Q67="X",OR($B67&lt;&gt;"",$C67&lt;&gt;""))</formula>
    </cfRule>
    <cfRule type="expression" dxfId="1864" priority="1547">
      <formula>AND($Q67="X",OR($B67&lt;&gt;"",$C67&lt;&gt;"",$D67&lt;&gt;"",$E67&lt;&gt;""))</formula>
    </cfRule>
    <cfRule type="expression" dxfId="1863" priority="1548">
      <formula>AND($AD67=1,$AC67=1)</formula>
    </cfRule>
    <cfRule type="expression" dxfId="1862" priority="1549">
      <formula>$AD67=1</formula>
    </cfRule>
    <cfRule type="expression" dxfId="1861" priority="1550">
      <formula>$AC67=1</formula>
    </cfRule>
    <cfRule type="expression" dxfId="1860" priority="1551">
      <formula>AND($Q67="X",OR($B67&lt;&gt;"",$C67&lt;&gt;"",$E67&lt;&gt;"",#REF!&lt;&gt;""))</formula>
    </cfRule>
    <cfRule type="expression" dxfId="1859" priority="1552">
      <formula>$AC67=1</formula>
    </cfRule>
    <cfRule type="expression" dxfId="1858" priority="1553">
      <formula>AND($Q67="X",OR($B67&lt;&gt;"",$C67&lt;&gt;"",$D67&lt;&gt;""))</formula>
    </cfRule>
    <cfRule type="expression" dxfId="1857" priority="1554">
      <formula>AND($Q67="X",OR($B67&lt;&gt;"",$C67&lt;&gt;"",$D67&lt;&gt;"",$E67&lt;&gt;""))</formula>
    </cfRule>
    <cfRule type="expression" dxfId="1856" priority="1555">
      <formula>AND($AD67=1,$AC67=1)</formula>
    </cfRule>
    <cfRule type="expression" dxfId="1855" priority="1556">
      <formula>$AD67=1</formula>
    </cfRule>
    <cfRule type="expression" dxfId="1854" priority="1557">
      <formula>AND($Q67="X",OR($B67&lt;&gt;"",$C67&lt;&gt;"",$E67&lt;&gt;"",#REF!&lt;&gt;""))</formula>
    </cfRule>
    <cfRule type="expression" dxfId="1853" priority="1562">
      <formula>AND($Q67="X",OR($B67&lt;&gt;"",$C67&lt;&gt;""))</formula>
    </cfRule>
    <cfRule type="expression" dxfId="1852" priority="1565">
      <formula>AND($Q67="X",$B67&lt;&gt;"")</formula>
    </cfRule>
    <cfRule type="expression" dxfId="1851" priority="1568">
      <formula>AND($Q67="X",OR($B67&lt;&gt;"",$C67&lt;&gt;"",$D67&lt;&gt;""))</formula>
    </cfRule>
  </conditionalFormatting>
  <conditionalFormatting sqref="E78">
    <cfRule type="expression" dxfId="1850" priority="1692">
      <formula>AND($Q78="X",OR($B78&lt;&gt;"",#REF!&lt;&gt;"",$C78&lt;&gt;""))</formula>
    </cfRule>
    <cfRule type="expression" dxfId="1849" priority="1696">
      <formula>AND($Q78="X",OR($B78&lt;&gt;"",$C78&lt;&gt;"",$D78&lt;&gt;""))</formula>
    </cfRule>
    <cfRule type="expression" dxfId="1848" priority="1699">
      <formula>AND($Q78="X",OR($B78&lt;&gt;"",$C78&lt;&gt;"",$D78&lt;&gt;"",$E78&lt;&gt;""))</formula>
    </cfRule>
    <cfRule type="expression" dxfId="1847" priority="1700">
      <formula>AND($Q78="X",OR($B78&lt;&gt;"",$C78&lt;&gt;"",$E78&lt;&gt;"",#REF!&lt;&gt;""))</formula>
    </cfRule>
    <cfRule type="expression" dxfId="1846" priority="1701">
      <formula>$AC78=1</formula>
    </cfRule>
    <cfRule type="expression" dxfId="1845" priority="1702">
      <formula>AND($Q78="X",OR($B78&lt;&gt;"",$C78&lt;&gt;"",$D78&lt;&gt;""))</formula>
    </cfRule>
    <cfRule type="expression" dxfId="1844" priority="1703">
      <formula>AND($Q78="X",OR($B78&lt;&gt;"",$C78&lt;&gt;"",$D78&lt;&gt;"",$E78&lt;&gt;""))</formula>
    </cfRule>
    <cfRule type="expression" dxfId="1843" priority="1704">
      <formula>AND($AD78=1,$AC78=1)</formula>
    </cfRule>
    <cfRule type="expression" dxfId="1842" priority="1705">
      <formula>$AD78=1</formula>
    </cfRule>
    <cfRule type="expression" dxfId="1841" priority="1706">
      <formula>$AC78=1</formula>
    </cfRule>
    <cfRule type="expression" dxfId="1840" priority="1707">
      <formula>AND($Q78="X",OR($B78&lt;&gt;"",$C78&lt;&gt;"",$E78&lt;&gt;"",#REF!&lt;&gt;""))</formula>
    </cfRule>
    <cfRule type="expression" dxfId="1839" priority="1710">
      <formula>AND($Q78="X",OR($B78&lt;&gt;"",$C78&lt;&gt;""))</formula>
    </cfRule>
    <cfRule type="expression" dxfId="1838" priority="1713">
      <formula>AND($Q78="X",OR($B78&lt;&gt;"",$C78&lt;&gt;"",$D78&lt;&gt;"",$E78&lt;&gt;""))</formula>
    </cfRule>
    <cfRule type="expression" dxfId="1837" priority="1714">
      <formula>AND($AD78=1,$AC78=1)</formula>
    </cfRule>
    <cfRule type="expression" dxfId="1836" priority="1715">
      <formula>$AD78=1</formula>
    </cfRule>
    <cfRule type="expression" dxfId="1835" priority="1716">
      <formula>$AC78=1</formula>
    </cfRule>
    <cfRule type="expression" dxfId="1834" priority="1717">
      <formula>AND($Q78="X",OR($B78&lt;&gt;"",$C78&lt;&gt;"",$E78&lt;&gt;"",#REF!&lt;&gt;""))</formula>
    </cfRule>
    <cfRule type="expression" dxfId="1833" priority="1718">
      <formula>$AC78=1</formula>
    </cfRule>
    <cfRule type="expression" dxfId="1832" priority="1719">
      <formula>AND($Q78="X",OR($B78&lt;&gt;"",$C78&lt;&gt;"",$D78&lt;&gt;""))</formula>
    </cfRule>
    <cfRule type="expression" dxfId="1831" priority="1720">
      <formula>AND($Q78="X",OR($B78&lt;&gt;"",$C78&lt;&gt;"",$D78&lt;&gt;"",$E78&lt;&gt;""))</formula>
    </cfRule>
    <cfRule type="expression" dxfId="1830" priority="1721">
      <formula>AND($AD78=1,$AC78=1)</formula>
    </cfRule>
    <cfRule type="expression" dxfId="1829" priority="1722">
      <formula>$AD78=1</formula>
    </cfRule>
    <cfRule type="expression" dxfId="1828" priority="1723">
      <formula>AND($Q78="X",OR($B78&lt;&gt;"",$C78&lt;&gt;"",$E78&lt;&gt;"",#REF!&lt;&gt;""))</formula>
    </cfRule>
    <cfRule type="expression" dxfId="1827" priority="1728">
      <formula>AND($Q78="X",OR($B78&lt;&gt;"",$C78&lt;&gt;""))</formula>
    </cfRule>
    <cfRule type="expression" dxfId="1826" priority="1731">
      <formula>AND($Q78="X",$B78&lt;&gt;"")</formula>
    </cfRule>
  </conditionalFormatting>
  <conditionalFormatting sqref="E84">
    <cfRule type="expression" dxfId="1825" priority="1774">
      <formula>AND($Q84="X",OR($B84&lt;&gt;"",#REF!&lt;&gt;"",$C84&lt;&gt;"",$D84&lt;&gt;"",$F84&lt;&gt;""))</formula>
    </cfRule>
    <cfRule type="expression" dxfId="1824" priority="1775">
      <formula>AND($Q84="X",OR($B84&lt;&gt;"",#REF!&lt;&gt;"",$C84&lt;&gt;"",$D84&lt;&gt;""))</formula>
    </cfRule>
    <cfRule type="expression" dxfId="1823" priority="1778">
      <formula>AND($Q84="X",OR($B84&lt;&gt;"",$C84&lt;&gt;"",$D84&lt;&gt;"",$E84&lt;&gt;"",$F84&lt;&gt;""))</formula>
    </cfRule>
    <cfRule type="expression" dxfId="1822" priority="1792">
      <formula>AND($Q84="X",OR($B84&lt;&gt;"",$C84&lt;&gt;"",$D84&lt;&gt;"",$E84&lt;&gt;""))</formula>
    </cfRule>
    <cfRule type="expression" dxfId="1821" priority="1810">
      <formula>AND($Q84="X",OR($B84&lt;&gt;"",$C84&lt;&gt;"",$D84&lt;&gt;"",$E84&lt;&gt;""))</formula>
    </cfRule>
  </conditionalFormatting>
  <conditionalFormatting sqref="E88">
    <cfRule type="expression" dxfId="1820" priority="1850">
      <formula>AND($Q88="X",OR($B88&lt;&gt;"",#REF!&lt;&gt;"",$C88&lt;&gt;""))</formula>
    </cfRule>
    <cfRule type="expression" dxfId="1819" priority="1854">
      <formula>AND($Q88="X",OR($B88&lt;&gt;"",$C88&lt;&gt;"",$D88&lt;&gt;""))</formula>
    </cfRule>
    <cfRule type="expression" dxfId="1818" priority="1857">
      <formula>AND($Q88="X",OR($B88&lt;&gt;"",$C88&lt;&gt;"",$D88&lt;&gt;"",$E88&lt;&gt;""))</formula>
    </cfRule>
    <cfRule type="expression" dxfId="1817" priority="1858">
      <formula>AND($Q88="X",OR($B88&lt;&gt;"",$C88&lt;&gt;"",$E88&lt;&gt;"",#REF!&lt;&gt;""))</formula>
    </cfRule>
    <cfRule type="expression" dxfId="1816" priority="1859">
      <formula>$AC88=1</formula>
    </cfRule>
    <cfRule type="expression" dxfId="1815" priority="1860">
      <formula>AND($Q88="X",OR($B88&lt;&gt;"",$C88&lt;&gt;"",$D88&lt;&gt;""))</formula>
    </cfRule>
    <cfRule type="expression" dxfId="1814" priority="1861">
      <formula>AND($Q88="X",OR($B88&lt;&gt;"",$C88&lt;&gt;"",$D88&lt;&gt;"",$E88&lt;&gt;""))</formula>
    </cfRule>
    <cfRule type="expression" dxfId="1813" priority="1862">
      <formula>AND($AD88=1,$AC88=1)</formula>
    </cfRule>
    <cfRule type="expression" dxfId="1812" priority="1863">
      <formula>$AD88=1</formula>
    </cfRule>
    <cfRule type="expression" dxfId="1811" priority="1864">
      <formula>$AC88=1</formula>
    </cfRule>
    <cfRule type="expression" dxfId="1810" priority="1865">
      <formula>AND($Q88="X",OR($B88&lt;&gt;"",$C88&lt;&gt;"",$E88&lt;&gt;"",#REF!&lt;&gt;""))</formula>
    </cfRule>
    <cfRule type="expression" dxfId="1809" priority="1868">
      <formula>AND($Q88="X",OR($B88&lt;&gt;"",$C88&lt;&gt;""))</formula>
    </cfRule>
    <cfRule type="expression" dxfId="1808" priority="1871">
      <formula>AND($Q88="X",OR($B88&lt;&gt;"",$C88&lt;&gt;"",$D88&lt;&gt;"",$E88&lt;&gt;""))</formula>
    </cfRule>
    <cfRule type="expression" dxfId="1807" priority="1872">
      <formula>AND($AD88=1,$AC88=1)</formula>
    </cfRule>
    <cfRule type="expression" dxfId="1806" priority="1873">
      <formula>$AD88=1</formula>
    </cfRule>
    <cfRule type="expression" dxfId="1805" priority="1874">
      <formula>$AC88=1</formula>
    </cfRule>
    <cfRule type="expression" dxfId="1804" priority="1875">
      <formula>AND($Q88="X",OR($B88&lt;&gt;"",$C88&lt;&gt;"",$E88&lt;&gt;"",#REF!&lt;&gt;""))</formula>
    </cfRule>
    <cfRule type="expression" dxfId="1803" priority="1876">
      <formula>$AC88=1</formula>
    </cfRule>
    <cfRule type="expression" dxfId="1802" priority="1877">
      <formula>AND($Q88="X",OR($B88&lt;&gt;"",$C88&lt;&gt;"",$D88&lt;&gt;""))</formula>
    </cfRule>
    <cfRule type="expression" dxfId="1801" priority="1878">
      <formula>AND($Q88="X",OR($B88&lt;&gt;"",$C88&lt;&gt;"",$D88&lt;&gt;"",$E88&lt;&gt;""))</formula>
    </cfRule>
    <cfRule type="expression" dxfId="1800" priority="1879">
      <formula>AND($AD88=1,$AC88=1)</formula>
    </cfRule>
    <cfRule type="expression" dxfId="1799" priority="1880">
      <formula>$AD88=1</formula>
    </cfRule>
    <cfRule type="expression" dxfId="1798" priority="1881">
      <formula>AND($Q88="X",OR($B88&lt;&gt;"",$C88&lt;&gt;"",$E88&lt;&gt;"",#REF!&lt;&gt;""))</formula>
    </cfRule>
    <cfRule type="expression" dxfId="1797" priority="1886">
      <formula>AND($Q88="X",OR($B88&lt;&gt;"",$C88&lt;&gt;""))</formula>
    </cfRule>
  </conditionalFormatting>
  <conditionalFormatting sqref="E89:E90 E168">
    <cfRule type="expression" dxfId="1796" priority="8162">
      <formula>AND($Q89="X",OR($B89&lt;&gt;"",$D89&lt;&gt;"",#REF!&lt;&gt;""))</formula>
    </cfRule>
  </conditionalFormatting>
  <conditionalFormatting sqref="E91">
    <cfRule type="expression" dxfId="1795" priority="1929">
      <formula>AND($Q91="X",OR($B91&lt;&gt;"",#REF!&lt;&gt;"",$C91&lt;&gt;"",$D91&lt;&gt;""))</formula>
    </cfRule>
    <cfRule type="expression" dxfId="1794" priority="1933">
      <formula>AND($Q91="X",OR($B91&lt;&gt;"",$C91&lt;&gt;"",$D91&lt;&gt;"",$E91&lt;&gt;""))</formula>
    </cfRule>
    <cfRule type="expression" dxfId="1793" priority="1947">
      <formula>AND($Q91="X",OR($B91&lt;&gt;"",$C91&lt;&gt;"",$D91&lt;&gt;""))</formula>
    </cfRule>
  </conditionalFormatting>
  <conditionalFormatting sqref="E92">
    <cfRule type="expression" dxfId="1792" priority="2000">
      <formula>AND($Q92="X",OR($B92&lt;&gt;"",#REF!&lt;&gt;"",$C92&lt;&gt;""))</formula>
    </cfRule>
    <cfRule type="expression" dxfId="1791" priority="2004">
      <formula>AND($Q92="X",OR($B92&lt;&gt;"",$C92&lt;&gt;"",$D92&lt;&gt;""))</formula>
    </cfRule>
    <cfRule type="expression" dxfId="1790" priority="2007">
      <formula>AND($Q92="X",OR($B92&lt;&gt;"",$C92&lt;&gt;"",$D92&lt;&gt;"",$E92&lt;&gt;""))</formula>
    </cfRule>
    <cfRule type="expression" dxfId="1789" priority="2008">
      <formula>AND($Q92="X",OR($B92&lt;&gt;"",$C92&lt;&gt;"",$E92&lt;&gt;"",#REF!&lt;&gt;""))</formula>
    </cfRule>
    <cfRule type="expression" dxfId="1788" priority="2009">
      <formula>$AC92=1</formula>
    </cfRule>
    <cfRule type="expression" dxfId="1787" priority="2010">
      <formula>AND($Q92="X",OR($B92&lt;&gt;"",$C92&lt;&gt;"",$D92&lt;&gt;""))</formula>
    </cfRule>
    <cfRule type="expression" dxfId="1786" priority="2011">
      <formula>AND($Q92="X",OR($B92&lt;&gt;"",$C92&lt;&gt;"",$D92&lt;&gt;"",$E92&lt;&gt;""))</formula>
    </cfRule>
    <cfRule type="expression" dxfId="1785" priority="2012">
      <formula>AND($AD92=1,$AC92=1)</formula>
    </cfRule>
    <cfRule type="expression" dxfId="1784" priority="2013">
      <formula>$AD92=1</formula>
    </cfRule>
    <cfRule type="expression" dxfId="1783" priority="2014">
      <formula>$AC92=1</formula>
    </cfRule>
    <cfRule type="expression" dxfId="1782" priority="2015">
      <formula>AND($Q92="X",OR($B92&lt;&gt;"",$C92&lt;&gt;"",$E92&lt;&gt;"",#REF!&lt;&gt;""))</formula>
    </cfRule>
    <cfRule type="expression" dxfId="1781" priority="2018">
      <formula>AND($Q92="X",OR($B92&lt;&gt;"",$C92&lt;&gt;""))</formula>
    </cfRule>
    <cfRule type="expression" dxfId="1780" priority="2021">
      <formula>AND($Q92="X",OR($B92&lt;&gt;"",$C92&lt;&gt;"",$D92&lt;&gt;"",$E92&lt;&gt;""))</formula>
    </cfRule>
    <cfRule type="expression" dxfId="1779" priority="2022">
      <formula>AND($AD92=1,$AC92=1)</formula>
    </cfRule>
    <cfRule type="expression" dxfId="1778" priority="2023">
      <formula>$AD92=1</formula>
    </cfRule>
    <cfRule type="expression" dxfId="1777" priority="2024">
      <formula>$AC92=1</formula>
    </cfRule>
    <cfRule type="expression" dxfId="1776" priority="2025">
      <formula>AND($Q92="X",OR($B92&lt;&gt;"",$C92&lt;&gt;"",$E92&lt;&gt;"",#REF!&lt;&gt;""))</formula>
    </cfRule>
    <cfRule type="expression" dxfId="1775" priority="2026">
      <formula>$AC92=1</formula>
    </cfRule>
    <cfRule type="expression" dxfId="1774" priority="8163">
      <formula>AND($Q92="X",OR($B92&lt;&gt;"",$C92&lt;&gt;"",$D92&lt;&gt;"",$E92&lt;&gt;""))</formula>
    </cfRule>
    <cfRule type="expression" dxfId="1773" priority="8164">
      <formula>AND($AD92=1,$AC92=1)</formula>
    </cfRule>
    <cfRule type="expression" dxfId="1772" priority="8165">
      <formula>$AD92=1</formula>
    </cfRule>
    <cfRule type="expression" dxfId="1771" priority="8166">
      <formula>AND($Q92="X",OR($B92&lt;&gt;"",$C92&lt;&gt;"",$E92&lt;&gt;"",#REF!&lt;&gt;""))</formula>
    </cfRule>
  </conditionalFormatting>
  <conditionalFormatting sqref="E94:E124 E9:E27 E29:E36 E40:E87 E91:E92 E127:E128 F129:G130 E131:E134 E137:E158 E160:E166 E161:G162 E170 E176 E187:E195">
    <cfRule type="expression" dxfId="1770" priority="8146">
      <formula>AND($Q9="X",OR($B9&lt;&gt;"",$C9&lt;&gt;"",$D9&lt;&gt;""))</formula>
    </cfRule>
  </conditionalFormatting>
  <conditionalFormatting sqref="E96">
    <cfRule type="expression" dxfId="1769" priority="2065">
      <formula>AND($Q96="X",OR($B96&lt;&gt;"",#REF!&lt;&gt;"",$C96&lt;&gt;""))</formula>
    </cfRule>
    <cfRule type="expression" dxfId="1768" priority="2069">
      <formula>AND($Q96="X",OR($B96&lt;&gt;"",$C96&lt;&gt;"",$D96&lt;&gt;""))</formula>
    </cfRule>
    <cfRule type="expression" dxfId="1767" priority="2072">
      <formula>AND($Q96="X",OR($B96&lt;&gt;"",$C96&lt;&gt;"",$D96&lt;&gt;"",$E96&lt;&gt;""))</formula>
    </cfRule>
    <cfRule type="expression" dxfId="1766" priority="2073">
      <formula>AND($Q96="X",OR($B96&lt;&gt;"",$C96&lt;&gt;"",$E96&lt;&gt;"",#REF!&lt;&gt;""))</formula>
    </cfRule>
    <cfRule type="expression" dxfId="1765" priority="2074">
      <formula>$AC96=1</formula>
    </cfRule>
    <cfRule type="expression" dxfId="1764" priority="2075">
      <formula>AND($Q96="X",OR($B96&lt;&gt;"",$C96&lt;&gt;"",$D96&lt;&gt;""))</formula>
    </cfRule>
    <cfRule type="expression" dxfId="1763" priority="2076">
      <formula>AND($Q96="X",OR($B96&lt;&gt;"",$C96&lt;&gt;"",$D96&lt;&gt;"",$E96&lt;&gt;""))</formula>
    </cfRule>
    <cfRule type="expression" dxfId="1762" priority="2077">
      <formula>AND($AD96=1,$AC96=1)</formula>
    </cfRule>
    <cfRule type="expression" dxfId="1761" priority="2078">
      <formula>$AD96=1</formula>
    </cfRule>
    <cfRule type="expression" dxfId="1760" priority="2079">
      <formula>$AC96=1</formula>
    </cfRule>
    <cfRule type="expression" dxfId="1759" priority="2080">
      <formula>AND($Q96="X",OR($B96&lt;&gt;"",$C96&lt;&gt;"",$E96&lt;&gt;"",#REF!&lt;&gt;""))</formula>
    </cfRule>
    <cfRule type="expression" dxfId="1758" priority="2083">
      <formula>AND($Q96="X",OR($B96&lt;&gt;"",$C96&lt;&gt;""))</formula>
    </cfRule>
    <cfRule type="expression" dxfId="1757" priority="8167">
      <formula>AND($Q96="X",OR($B96&lt;&gt;"",$C96&lt;&gt;"",$D96&lt;&gt;"",$E96&lt;&gt;""))</formula>
    </cfRule>
    <cfRule type="expression" dxfId="1756" priority="8168">
      <formula>AND($AD96=1,$AC96=1)</formula>
    </cfRule>
    <cfRule type="expression" dxfId="1755" priority="8169">
      <formula>$AD96=1</formula>
    </cfRule>
    <cfRule type="expression" dxfId="1754" priority="8170">
      <formula>$AC96=1</formula>
    </cfRule>
    <cfRule type="expression" dxfId="1753" priority="8171">
      <formula>AND($Q96="X",OR($B96&lt;&gt;"",$C96&lt;&gt;"",$E96&lt;&gt;"",#REF!&lt;&gt;""))</formula>
    </cfRule>
    <cfRule type="expression" dxfId="1752" priority="8172">
      <formula>$AC96=1</formula>
    </cfRule>
  </conditionalFormatting>
  <conditionalFormatting sqref="E101">
    <cfRule type="expression" dxfId="1751" priority="2124">
      <formula>AND($Q101="X",OR($B101&lt;&gt;"",#REF!&lt;&gt;"",$C101&lt;&gt;""))</formula>
    </cfRule>
    <cfRule type="expression" dxfId="1750" priority="2128">
      <formula>AND($Q101="X",OR($B101&lt;&gt;"",$C101&lt;&gt;"",$D101&lt;&gt;""))</formula>
    </cfRule>
    <cfRule type="expression" dxfId="1749" priority="2131">
      <formula>AND($Q101="X",OR($B101&lt;&gt;"",$C101&lt;&gt;"",$D101&lt;&gt;"",$E101&lt;&gt;""))</formula>
    </cfRule>
    <cfRule type="expression" dxfId="1748" priority="2132">
      <formula>AND($Q101="X",OR($B101&lt;&gt;"",$C101&lt;&gt;"",$E101&lt;&gt;"",#REF!&lt;&gt;""))</formula>
    </cfRule>
    <cfRule type="expression" dxfId="1747" priority="2133">
      <formula>$AC101=1</formula>
    </cfRule>
    <cfRule type="expression" dxfId="1746" priority="2134">
      <formula>AND($Q101="X",OR($B101&lt;&gt;"",$C101&lt;&gt;"",$D101&lt;&gt;""))</formula>
    </cfRule>
    <cfRule type="expression" dxfId="1745" priority="2135">
      <formula>AND($Q101="X",OR($B101&lt;&gt;"",$C101&lt;&gt;"",$D101&lt;&gt;"",$E101&lt;&gt;""))</formula>
    </cfRule>
    <cfRule type="expression" dxfId="1744" priority="2136">
      <formula>AND($AD101=1,$AC101=1)</formula>
    </cfRule>
    <cfRule type="expression" dxfId="1743" priority="2137">
      <formula>$AD101=1</formula>
    </cfRule>
    <cfRule type="expression" dxfId="1742" priority="2138">
      <formula>$AC101=1</formula>
    </cfRule>
    <cfRule type="expression" dxfId="1741" priority="2139">
      <formula>AND($Q101="X",OR($B101&lt;&gt;"",$C101&lt;&gt;"",$E101&lt;&gt;"",#REF!&lt;&gt;""))</formula>
    </cfRule>
    <cfRule type="expression" dxfId="1740" priority="2142">
      <formula>AND($Q101="X",OR($B101&lt;&gt;"",$C101&lt;&gt;""))</formula>
    </cfRule>
  </conditionalFormatting>
  <conditionalFormatting sqref="E105:E107">
    <cfRule type="expression" dxfId="1739" priority="2257">
      <formula>AND($Q105="X",OR($B105&lt;&gt;"",#REF!&lt;&gt;"",$C105&lt;&gt;"",$D105&lt;&gt;""))</formula>
    </cfRule>
    <cfRule type="expression" dxfId="1738" priority="2261">
      <formula>AND($Q105="X",OR($B105&lt;&gt;"",$C105&lt;&gt;"",$D105&lt;&gt;"",$E105&lt;&gt;""))</formula>
    </cfRule>
    <cfRule type="expression" dxfId="1737" priority="2275">
      <formula>AND($Q105="X",OR($B105&lt;&gt;"",$C105&lt;&gt;"",$D105&lt;&gt;"",$E105&lt;&gt;""))</formula>
    </cfRule>
  </conditionalFormatting>
  <conditionalFormatting sqref="E111">
    <cfRule type="expression" dxfId="1736" priority="2312">
      <formula>AND($Q111="X",OR($B111&lt;&gt;"",#REF!&lt;&gt;"",$C111&lt;&gt;""))</formula>
    </cfRule>
    <cfRule type="expression" dxfId="1735" priority="2316">
      <formula>AND($Q111="X",OR($B111&lt;&gt;"",$C111&lt;&gt;"",$D111&lt;&gt;""))</formula>
    </cfRule>
    <cfRule type="expression" dxfId="1734" priority="2322">
      <formula>AND($Q111="X",OR($B111&lt;&gt;"",$C111&lt;&gt;"",$D111&lt;&gt;"",$E111&lt;&gt;""))</formula>
    </cfRule>
    <cfRule type="expression" dxfId="1733" priority="2323">
      <formula>AND($Q111="X",OR($B111&lt;&gt;"",$C111&lt;&gt;"",$E111&lt;&gt;"",#REF!&lt;&gt;""))</formula>
    </cfRule>
    <cfRule type="expression" dxfId="1732" priority="2324">
      <formula>$AC111=1</formula>
    </cfRule>
    <cfRule type="expression" dxfId="1731" priority="8173">
      <formula>AND($Q111="X",OR($B111&lt;&gt;"",$C111&lt;&gt;"",$D111&lt;&gt;"",$E111&lt;&gt;""))</formula>
    </cfRule>
    <cfRule type="expression" dxfId="1730" priority="8174">
      <formula>AND($AD111=1,$AC111=1)</formula>
    </cfRule>
    <cfRule type="expression" dxfId="1729" priority="8175">
      <formula>$AD111=1</formula>
    </cfRule>
    <cfRule type="expression" dxfId="1728" priority="8176">
      <formula>$AC111=1</formula>
    </cfRule>
    <cfRule type="expression" dxfId="1727" priority="8177">
      <formula>AND($Q111="X",OR($B111&lt;&gt;"",$C111&lt;&gt;"",$E111&lt;&gt;"",#REF!&lt;&gt;""))</formula>
    </cfRule>
  </conditionalFormatting>
  <conditionalFormatting sqref="E113">
    <cfRule type="expression" dxfId="1726" priority="2360">
      <formula>AND($Q113="X",OR($B113&lt;&gt;"",#REF!&lt;&gt;"",$C113&lt;&gt;"",$D113&lt;&gt;""))</formula>
    </cfRule>
    <cfRule type="expression" dxfId="1725" priority="2363">
      <formula>AND($Q113="X",OR($B113&lt;&gt;"",$C113&lt;&gt;"",$D113&lt;&gt;"",$E113&lt;&gt;""))</formula>
    </cfRule>
    <cfRule type="expression" dxfId="1724" priority="2376">
      <formula>AND($Q113="X",OR($B113&lt;&gt;"",$C113&lt;&gt;"",$D113&lt;&gt;"",$E113&lt;&gt;""))</formula>
    </cfRule>
    <cfRule type="expression" dxfId="1723" priority="2377">
      <formula>AND($Q113="X",OR($B113&lt;&gt;"",$C113&lt;&gt;"",$E113&lt;&gt;"",#REF!&lt;&gt;""))</formula>
    </cfRule>
    <cfRule type="expression" dxfId="1722" priority="2388">
      <formula>AND($Q113="X",OR($B113&lt;&gt;"",$C113&lt;&gt;"",$D113&lt;&gt;""))</formula>
    </cfRule>
    <cfRule type="expression" dxfId="1721" priority="2401">
      <formula>AND($Q113="X",OR(#REF!&lt;&gt;"",$B113&lt;&gt;"",$C113&lt;&gt;""))</formula>
    </cfRule>
  </conditionalFormatting>
  <conditionalFormatting sqref="E121">
    <cfRule type="expression" dxfId="1720" priority="2613">
      <formula>AND($Q121="X",OR($B121&lt;&gt;"",#REF!&lt;&gt;"",$C121&lt;&gt;"",$D121&lt;&gt;"",$F121&lt;&gt;""))</formula>
    </cfRule>
    <cfRule type="expression" dxfId="1719" priority="2614">
      <formula>AND($Q121="X",OR($B121&lt;&gt;"",#REF!&lt;&gt;"",$C121&lt;&gt;"",$D121&lt;&gt;""))</formula>
    </cfRule>
    <cfRule type="expression" dxfId="1718" priority="2617">
      <formula>AND($Q121="X",OR($B121&lt;&gt;"",$C121&lt;&gt;"",$D121&lt;&gt;"",$E121&lt;&gt;"",$F121&lt;&gt;""))</formula>
    </cfRule>
    <cfRule type="expression" dxfId="1717" priority="2636">
      <formula>AND($Q121="X",OR($B121&lt;&gt;"",$C121&lt;&gt;"",$E121&lt;&gt;"",#REF!&lt;&gt;"",$F121&lt;&gt;""))</formula>
    </cfRule>
    <cfRule type="expression" dxfId="1716" priority="2637">
      <formula>AND($Q121="X",OR($B121&lt;&gt;"",$C121&lt;&gt;"",$E121&lt;&gt;"",#REF!&lt;&gt;""))</formula>
    </cfRule>
    <cfRule type="expression" dxfId="1715" priority="2638">
      <formula>AND($Q121="X",OR($B121&lt;&gt;"",$C121&lt;&gt;"",$D121&lt;&gt;"",$E121&lt;&gt;""))</formula>
    </cfRule>
  </conditionalFormatting>
  <conditionalFormatting sqref="E122">
    <cfRule type="expression" dxfId="1714" priority="8183">
      <formula>AND($Q122="X",OR($B122&lt;&gt;"",$C122&lt;&gt;"",$D122&lt;&gt;"",$E122&lt;&gt;""))</formula>
    </cfRule>
    <cfRule type="expression" dxfId="1713" priority="8184">
      <formula>AND($Q122="X",OR($B122&lt;&gt;"",$C122&lt;&gt;"",$E122&lt;&gt;"",#REF!&lt;&gt;""))</formula>
    </cfRule>
    <cfRule type="expression" dxfId="1712" priority="8185">
      <formula>$AC122=1</formula>
    </cfRule>
    <cfRule type="expression" dxfId="1711" priority="8186">
      <formula>AND($Q122="X",OR($B122&lt;&gt;"",$C122&lt;&gt;"",$D122&lt;&gt;""))</formula>
    </cfRule>
  </conditionalFormatting>
  <conditionalFormatting sqref="E123">
    <cfRule type="expression" dxfId="1710" priority="2691">
      <formula>AND($Q123="X",OR($B123&lt;&gt;"",#REF!&lt;&gt;"",$C123&lt;&gt;"",$D123&lt;&gt;""))</formula>
    </cfRule>
    <cfRule type="expression" dxfId="1709" priority="2695">
      <formula>AND($Q123="X",OR($B123&lt;&gt;"",$C123&lt;&gt;"",$D123&lt;&gt;"",$E123&lt;&gt;""))</formula>
    </cfRule>
    <cfRule type="expression" dxfId="1708" priority="2712">
      <formula>AND($Q123="X",OR($B123&lt;&gt;"",$C123&lt;&gt;"",$D123&lt;&gt;"",$E123&lt;&gt;""))</formula>
    </cfRule>
    <cfRule type="expression" dxfId="1707" priority="2713">
      <formula>AND($Q123="X",OR($B123&lt;&gt;"",$C123&lt;&gt;"",$E123&lt;&gt;"",#REF!&lt;&gt;""))</formula>
    </cfRule>
  </conditionalFormatting>
  <conditionalFormatting sqref="E124">
    <cfRule type="expression" dxfId="1706" priority="2753">
      <formula>AND($Q124="X",OR($B124&lt;&gt;"",#REF!&lt;&gt;"",$C124&lt;&gt;""))</formula>
    </cfRule>
    <cfRule type="expression" dxfId="1705" priority="2757">
      <formula>AND($Q124="X",OR($B124&lt;&gt;"",$C124&lt;&gt;"",$D124&lt;&gt;""))</formula>
    </cfRule>
    <cfRule type="expression" dxfId="1704" priority="2760">
      <formula>AND($Q124="X",OR($B124&lt;&gt;"",$C124&lt;&gt;"",$D124&lt;&gt;"",$E124&lt;&gt;""))</formula>
    </cfRule>
    <cfRule type="expression" dxfId="1703" priority="2761">
      <formula>AND($Q124="X",OR($B124&lt;&gt;"",$C124&lt;&gt;"",$E124&lt;&gt;"",#REF!&lt;&gt;""))</formula>
    </cfRule>
    <cfRule type="expression" dxfId="1702" priority="2762">
      <formula>$AC124=1</formula>
    </cfRule>
  </conditionalFormatting>
  <conditionalFormatting sqref="E127">
    <cfRule type="expression" dxfId="1701" priority="8187">
      <formula>AND($Q127="X",OR($B127&lt;&gt;"",$C127&lt;&gt;"",$D127&lt;&gt;"",$E127&lt;&gt;""))</formula>
    </cfRule>
    <cfRule type="expression" dxfId="1700" priority="8188">
      <formula>AND($Q127="X",OR($B127&lt;&gt;"",$C127&lt;&gt;"",$E127&lt;&gt;"",#REF!&lt;&gt;""))</formula>
    </cfRule>
    <cfRule type="expression" dxfId="1699" priority="8189">
      <formula>$AC127=1</formula>
    </cfRule>
  </conditionalFormatting>
  <conditionalFormatting sqref="E127:E128">
    <cfRule type="expression" dxfId="1698" priority="2804">
      <formula>AND($Q127="X",OR($B127&lt;&gt;"",#REF!&lt;&gt;"",$C127&lt;&gt;""))</formula>
    </cfRule>
    <cfRule type="expression" dxfId="1697" priority="2833">
      <formula>AND($Q127="X",OR($B127&lt;&gt;"",$C127&lt;&gt;"",$D127&lt;&gt;""))</formula>
    </cfRule>
  </conditionalFormatting>
  <conditionalFormatting sqref="E129:E130">
    <cfRule type="expression" dxfId="1696" priority="8193">
      <formula>AND($Q129="X",$B129&lt;&gt;"")</formula>
    </cfRule>
    <cfRule type="expression" dxfId="1695" priority="8194">
      <formula>AND($AD129=1,$AC129=1)</formula>
    </cfRule>
    <cfRule type="expression" dxfId="1694" priority="8195">
      <formula>$AD129=1</formula>
    </cfRule>
    <cfRule type="expression" dxfId="1693" priority="8196">
      <formula>OR($AD129="X",$AC129="X")</formula>
    </cfRule>
    <cfRule type="expression" dxfId="1692" priority="8197">
      <formula>$AC129=1</formula>
    </cfRule>
    <cfRule type="expression" dxfId="1691" priority="8198">
      <formula>AND(NOT(ISBLANK($V129)),ISBLANK($AC129),ISBLANK($AD129))</formula>
    </cfRule>
  </conditionalFormatting>
  <conditionalFormatting sqref="E131">
    <cfRule type="expression" dxfId="1690" priority="2879">
      <formula>AND($Q131="X",OR($B131&lt;&gt;"",#REF!&lt;&gt;"",$C131&lt;&gt;""))</formula>
    </cfRule>
    <cfRule type="expression" dxfId="1689" priority="2908">
      <formula>AND($Q131="X",OR($B131&lt;&gt;"",$C131&lt;&gt;"",$D131&lt;&gt;""))</formula>
    </cfRule>
  </conditionalFormatting>
  <conditionalFormatting sqref="E136">
    <cfRule type="expression" dxfId="1688" priority="2918">
      <formula>AND($Q136="X",OR($B136&lt;&gt;"",#REF!&lt;&gt;"",$C136&lt;&gt;"",$D136&lt;&gt;""))</formula>
    </cfRule>
    <cfRule type="expression" dxfId="1687" priority="2947">
      <formula>AND($Q136="X",OR($B136&lt;&gt;"",$C136&lt;&gt;"",$D136&lt;&gt;"",$E136&lt;&gt;""))</formula>
    </cfRule>
  </conditionalFormatting>
  <conditionalFormatting sqref="E137">
    <cfRule type="expression" dxfId="1686" priority="2955">
      <formula>AND($Q137="X",OR($B137&lt;&gt;"",#REF!&lt;&gt;"",$C137&lt;&gt;""))</formula>
    </cfRule>
  </conditionalFormatting>
  <conditionalFormatting sqref="E140">
    <cfRule type="expression" dxfId="1685" priority="2981">
      <formula>AND($Q140="X",OR($B140&lt;&gt;"",#REF!&lt;&gt;"",$C140&lt;&gt;""))</formula>
    </cfRule>
  </conditionalFormatting>
  <conditionalFormatting sqref="E143">
    <cfRule type="expression" dxfId="1684" priority="2999">
      <formula>AND($Q143="X",OR($B143&lt;&gt;"",#REF!&lt;&gt;"",$C143&lt;&gt;""))</formula>
    </cfRule>
  </conditionalFormatting>
  <conditionalFormatting sqref="E150">
    <cfRule type="expression" dxfId="1683" priority="3009">
      <formula>AND($Q150="X",OR($B150&lt;&gt;"",#REF!&lt;&gt;"",$C150&lt;&gt;""))</formula>
    </cfRule>
  </conditionalFormatting>
  <conditionalFormatting sqref="E154">
    <cfRule type="expression" dxfId="1682" priority="411">
      <formula>AND($Q154="X",OR($B154&lt;&gt;"",#REF!&lt;&gt;"",$C154&lt;&gt;"",$D154&lt;&gt;""))</formula>
    </cfRule>
    <cfRule type="expression" dxfId="1681" priority="418">
      <formula>AND($Q154="X",OR($B154&lt;&gt;"",$C154&lt;&gt;"",$D154&lt;&gt;"",$E154&lt;&gt;""))</formula>
    </cfRule>
  </conditionalFormatting>
  <conditionalFormatting sqref="E155">
    <cfRule type="expression" dxfId="1680" priority="181">
      <formula>AND($Q155="X",OR($B155&lt;&gt;"",$C155&lt;&gt;""))</formula>
    </cfRule>
  </conditionalFormatting>
  <conditionalFormatting sqref="E162">
    <cfRule type="expression" dxfId="1679" priority="8201">
      <formula>$AC162=1</formula>
    </cfRule>
    <cfRule type="expression" dxfId="1678" priority="8202">
      <formula>AND($Q162="X",OR($B162&lt;&gt;"",$C162&lt;&gt;"",$D162&lt;&gt;"",$E162&lt;&gt;""))</formula>
    </cfRule>
    <cfRule type="expression" dxfId="1677" priority="8203">
      <formula>AND($AD162=1,$AC162=1)</formula>
    </cfRule>
    <cfRule type="expression" dxfId="1676" priority="8204">
      <formula>$AD162=1</formula>
    </cfRule>
  </conditionalFormatting>
  <conditionalFormatting sqref="E167">
    <cfRule type="expression" dxfId="1675" priority="3041">
      <formula>AND($Q167="X",$B167&lt;&gt;"")</formula>
    </cfRule>
  </conditionalFormatting>
  <conditionalFormatting sqref="E168:E169">
    <cfRule type="expression" dxfId="1674" priority="8206">
      <formula>AND($Q168="X",OR(#REF!&lt;&gt;"",$B168&lt;&gt;"",$D168&lt;&gt;""))</formula>
    </cfRule>
  </conditionalFormatting>
  <conditionalFormatting sqref="E171:E175">
    <cfRule type="expression" dxfId="1673" priority="8207">
      <formula>OR($AD171="X",$AC171="X")</formula>
    </cfRule>
    <cfRule type="expression" dxfId="1672" priority="8208">
      <formula>AND($AD171=1,$AC171=1)</formula>
    </cfRule>
    <cfRule type="expression" dxfId="1671" priority="8209">
      <formula>$AD171=1</formula>
    </cfRule>
    <cfRule type="expression" dxfId="1670" priority="8210">
      <formula>$AC171=1</formula>
    </cfRule>
    <cfRule type="expression" dxfId="1669" priority="8211">
      <formula>AND(NOT(ISBLANK($V171)),ISBLANK($AC171),ISBLANK($AD171))</formula>
    </cfRule>
    <cfRule type="expression" dxfId="1668" priority="8212">
      <formula>AND($Q171="X",OR(#REF!&lt;&gt;"",$B171&lt;&gt;"",$C171&lt;&gt;"",$D171&lt;&gt;""))</formula>
    </cfRule>
  </conditionalFormatting>
  <conditionalFormatting sqref="E178:E179">
    <cfRule type="expression" dxfId="1667" priority="8213">
      <formula>AND($Q178="X",OR($B178&lt;&gt;"",#REF!&lt;&gt;"",$C178&lt;&gt;"",$D178&lt;&gt;""))</formula>
    </cfRule>
  </conditionalFormatting>
  <conditionalFormatting sqref="E17:F20">
    <cfRule type="expression" dxfId="1666" priority="530">
      <formula>AND($Q17="X",OR($B17&lt;&gt;"",#REF!&lt;&gt;"",$C17&lt;&gt;"",$D17&lt;&gt;""))</formula>
    </cfRule>
    <cfRule type="expression" dxfId="1665" priority="533">
      <formula>AND($Q17="X",OR($B17&lt;&gt;"",$C17&lt;&gt;"",$D17&lt;&gt;"",$E17&lt;&gt;""))</formula>
    </cfRule>
    <cfRule type="expression" dxfId="1664" priority="537">
      <formula>AND($Q17="X",OR($B17&lt;&gt;"",$C17&lt;&gt;"",$D17&lt;&gt;""))</formula>
    </cfRule>
    <cfRule type="expression" dxfId="1663" priority="543">
      <formula>AND($Q17="X",OR($B17&lt;&gt;"",$C17&lt;&gt;""))</formula>
    </cfRule>
  </conditionalFormatting>
  <conditionalFormatting sqref="E21:F21">
    <cfRule type="expression" dxfId="1662" priority="593">
      <formula>AND($Q21="X",OR($B21&lt;&gt;"",#REF!&lt;&gt;"",$C21&lt;&gt;"",$D21&lt;&gt;""))</formula>
    </cfRule>
    <cfRule type="expression" dxfId="1661" priority="596">
      <formula>AND($Q21="X",OR($B21&lt;&gt;"",$C21&lt;&gt;"",$D21&lt;&gt;"",$E21&lt;&gt;""))</formula>
    </cfRule>
    <cfRule type="expression" dxfId="1660" priority="600">
      <formula>AND($Q21="X",OR($B21&lt;&gt;"",$C21&lt;&gt;"",$D21&lt;&gt;""))</formula>
    </cfRule>
    <cfRule type="expression" dxfId="1659" priority="606">
      <formula>AND($Q21="X",OR($B21&lt;&gt;"",$C21&lt;&gt;""))</formula>
    </cfRule>
  </conditionalFormatting>
  <conditionalFormatting sqref="E22:F22">
    <cfRule type="expression" dxfId="1658" priority="661">
      <formula>AND($Q22="X",OR($B22&lt;&gt;"",#REF!&lt;&gt;"",$C22&lt;&gt;"",$D22&lt;&gt;""))</formula>
    </cfRule>
    <cfRule type="expression" dxfId="1657" priority="665">
      <formula>AND($Q22="X",OR($B22&lt;&gt;"",$C22&lt;&gt;"",$D22&lt;&gt;"",$E22&lt;&gt;""))</formula>
    </cfRule>
    <cfRule type="expression" dxfId="1656" priority="676">
      <formula>AND($Q22="X",OR($B22&lt;&gt;"",$C22&lt;&gt;"",$D22&lt;&gt;"",$E22&lt;&gt;""))</formula>
    </cfRule>
    <cfRule type="expression" dxfId="1655" priority="679">
      <formula>AND($Q22="X",OR($B22&lt;&gt;"",$C22&lt;&gt;"",$D22&lt;&gt;""))</formula>
    </cfRule>
    <cfRule type="expression" dxfId="1654" priority="692">
      <formula>AND($Q22="X",OR($B22&lt;&gt;"",$C22&lt;&gt;"",$D22&lt;&gt;"",$E22&lt;&gt;""))</formula>
    </cfRule>
    <cfRule type="expression" dxfId="1653" priority="695">
      <formula>AND($Q22="X",OR($B22&lt;&gt;"",$C22&lt;&gt;"",$D22&lt;&gt;""))</formula>
    </cfRule>
    <cfRule type="expression" dxfId="1652" priority="698">
      <formula>AND($Q22="X",OR($B22&lt;&gt;"",$C22&lt;&gt;""))</formula>
    </cfRule>
  </conditionalFormatting>
  <conditionalFormatting sqref="E23:F23">
    <cfRule type="expression" dxfId="1651" priority="861">
      <formula>AND($Q23="X",OR($B23&lt;&gt;"",#REF!&lt;&gt;"",$C23&lt;&gt;"",$D23&lt;&gt;""))</formula>
    </cfRule>
    <cfRule type="expression" dxfId="1650" priority="865">
      <formula>AND($Q23="X",OR($B23&lt;&gt;"",$C23&lt;&gt;"",$D23&lt;&gt;"",$E23&lt;&gt;""))</formula>
    </cfRule>
    <cfRule type="expression" dxfId="1649" priority="876">
      <formula>AND($Q23="X",OR($B23&lt;&gt;"",$C23&lt;&gt;"",$D23&lt;&gt;"",$E23&lt;&gt;""))</formula>
    </cfRule>
    <cfRule type="expression" dxfId="1648" priority="879">
      <formula>AND($Q23="X",OR($B23&lt;&gt;"",$C23&lt;&gt;"",$D23&lt;&gt;""))</formula>
    </cfRule>
    <cfRule type="expression" dxfId="1647" priority="892">
      <formula>AND($Q23="X",OR($B23&lt;&gt;"",$C23&lt;&gt;"",$D23&lt;&gt;"",$E23&lt;&gt;""))</formula>
    </cfRule>
    <cfRule type="expression" dxfId="1646" priority="895">
      <formula>AND($Q23="X",OR($B23&lt;&gt;"",$C23&lt;&gt;"",$D23&lt;&gt;""))</formula>
    </cfRule>
    <cfRule type="expression" dxfId="1645" priority="898">
      <formula>AND($Q23="X",OR($B23&lt;&gt;"",$C23&lt;&gt;""))</formula>
    </cfRule>
  </conditionalFormatting>
  <conditionalFormatting sqref="E29:F29">
    <cfRule type="expression" dxfId="1644" priority="761">
      <formula>AND($Q29="X",OR($B29&lt;&gt;"",#REF!&lt;&gt;"",$C29&lt;&gt;"",$D29&lt;&gt;""))</formula>
    </cfRule>
    <cfRule type="expression" dxfId="1643" priority="765">
      <formula>AND($Q29="X",OR($B29&lt;&gt;"",$C29&lt;&gt;"",$D29&lt;&gt;"",$E29&lt;&gt;""))</formula>
    </cfRule>
    <cfRule type="expression" dxfId="1642" priority="776">
      <formula>AND($Q29="X",OR($B29&lt;&gt;"",$C29&lt;&gt;"",$D29&lt;&gt;"",$E29&lt;&gt;""))</formula>
    </cfRule>
    <cfRule type="expression" dxfId="1641" priority="779">
      <formula>AND($Q29="X",OR($B29&lt;&gt;"",$C29&lt;&gt;"",$D29&lt;&gt;""))</formula>
    </cfRule>
    <cfRule type="expression" dxfId="1640" priority="792">
      <formula>AND($Q29="X",OR($B29&lt;&gt;"",$C29&lt;&gt;"",$D29&lt;&gt;"",$E29&lt;&gt;""))</formula>
    </cfRule>
    <cfRule type="expression" dxfId="1639" priority="795">
      <formula>AND($Q29="X",OR($B29&lt;&gt;"",$C29&lt;&gt;"",$D29&lt;&gt;""))</formula>
    </cfRule>
    <cfRule type="expression" dxfId="1638" priority="798">
      <formula>AND($Q29="X",OR($B29&lt;&gt;"",$C29&lt;&gt;""))</formula>
    </cfRule>
  </conditionalFormatting>
  <conditionalFormatting sqref="E33:F33">
    <cfRule type="expression" dxfId="1637" priority="962">
      <formula>AND($Q33="X",OR($B33&lt;&gt;"",#REF!&lt;&gt;"",$C33&lt;&gt;"",$D33&lt;&gt;"",$F33&lt;&gt;""))</formula>
    </cfRule>
    <cfRule type="expression" dxfId="1636" priority="963">
      <formula>AND($Q33="X",OR($B33&lt;&gt;"",#REF!&lt;&gt;"",$C33&lt;&gt;"",$D33&lt;&gt;""))</formula>
    </cfRule>
    <cfRule type="expression" dxfId="1635" priority="966">
      <formula>AND($Q33="X",OR($B33&lt;&gt;"",$C33&lt;&gt;"",$D33&lt;&gt;"",$E33&lt;&gt;"",$F33&lt;&gt;""))</formula>
    </cfRule>
    <cfRule type="expression" dxfId="1634" priority="977">
      <formula>AND($Q33="X",OR($B33&lt;&gt;"",$C33&lt;&gt;"",$D33&lt;&gt;"",$E33&lt;&gt;"",$F33&lt;&gt;""))</formula>
    </cfRule>
    <cfRule type="expression" dxfId="1633" priority="980">
      <formula>AND($Q33="X",OR($B33&lt;&gt;"",$C33&lt;&gt;"",$D33&lt;&gt;"",$E33&lt;&gt;""))</formula>
    </cfRule>
    <cfRule type="expression" dxfId="1632" priority="993">
      <formula>AND($Q33="X",OR($B33&lt;&gt;"",$C33&lt;&gt;"",$D33&lt;&gt;"",$E33&lt;&gt;"",$F33&lt;&gt;""))</formula>
    </cfRule>
    <cfRule type="expression" dxfId="1631" priority="996">
      <formula>AND($Q33="X",OR($B33&lt;&gt;"",$C33&lt;&gt;"",$D33&lt;&gt;"",$E33&lt;&gt;""))</formula>
    </cfRule>
    <cfRule type="expression" dxfId="1630" priority="999">
      <formula>AND($Q33="X",OR($B33&lt;&gt;"",$C33&lt;&gt;"",$D33&lt;&gt;""))</formula>
    </cfRule>
  </conditionalFormatting>
  <conditionalFormatting sqref="E51:F51">
    <cfRule type="expression" dxfId="1629" priority="1230">
      <formula>AND($Q51="X",OR($B51&lt;&gt;"",#REF!&lt;&gt;"",$C51&lt;&gt;""))</formula>
    </cfRule>
  </conditionalFormatting>
  <conditionalFormatting sqref="E55:F55">
    <cfRule type="expression" dxfId="1628" priority="1316">
      <formula>AND($Q55="X",OR($B55&lt;&gt;"",#REF!&lt;&gt;"",$C55&lt;&gt;""))</formula>
    </cfRule>
  </conditionalFormatting>
  <conditionalFormatting sqref="E65:F65">
    <cfRule type="expression" dxfId="1627" priority="1402">
      <formula>AND($Q65="X",OR($B65&lt;&gt;"",#REF!&lt;&gt;"",$C65&lt;&gt;""))</formula>
    </cfRule>
  </conditionalFormatting>
  <conditionalFormatting sqref="E91:F91">
    <cfRule type="expression" dxfId="1626" priority="1890">
      <formula>AND($Q91="X",OR($B91&lt;&gt;"",#REF!&lt;&gt;"",$C91&lt;&gt;""))</formula>
    </cfRule>
  </conditionalFormatting>
  <conditionalFormatting sqref="E105:F107">
    <cfRule type="expression" dxfId="1625" priority="2145">
      <formula>AND($Q105="X",OR($B105&lt;&gt;"",#REF!&lt;&gt;"",$C105&lt;&gt;""))</formula>
    </cfRule>
  </conditionalFormatting>
  <conditionalFormatting sqref="E113:F113">
    <cfRule type="expression" dxfId="1624" priority="2325">
      <formula>AND($Q113="X",OR($B113&lt;&gt;"",#REF!&lt;&gt;"",$C113&lt;&gt;""))</formula>
    </cfRule>
    <cfRule type="expression" dxfId="1623" priority="2378">
      <formula>AND($Q113="X",OR($B113&lt;&gt;"",$C113&lt;&gt;""))</formula>
    </cfRule>
    <cfRule type="expression" dxfId="1622" priority="2402">
      <formula>AND($Q113="X",OR($B113&lt;&gt;"",$C113&lt;&gt;"",$D113&lt;&gt;""))</formula>
    </cfRule>
  </conditionalFormatting>
  <conditionalFormatting sqref="E121:F121">
    <cfRule type="expression" dxfId="1621" priority="2647">
      <formula>AND($Q121="X",OR($B121&lt;&gt;"",$C121&lt;&gt;"",$D121&lt;&gt;"",$E121&lt;&gt;""))</formula>
    </cfRule>
    <cfRule type="expression" dxfId="1620" priority="2648">
      <formula>AND($Q121="X",OR($B121&lt;&gt;"",$C121&lt;&gt;"",$E121&lt;&gt;"",#REF!&lt;&gt;""))</formula>
    </cfRule>
    <cfRule type="expression" dxfId="1619" priority="2649">
      <formula>$AC121=1</formula>
    </cfRule>
    <cfRule type="expression" dxfId="1618" priority="2650">
      <formula>AND($Q121="X",OR($B121&lt;&gt;"",$C121&lt;&gt;"",$D121&lt;&gt;""))</formula>
    </cfRule>
    <cfRule type="expression" dxfId="1617" priority="2651">
      <formula>AND($AD121=1,$AC121=1)</formula>
    </cfRule>
    <cfRule type="expression" dxfId="1616" priority="2652">
      <formula>$AD121=1</formula>
    </cfRule>
    <cfRule type="expression" dxfId="1615" priority="2654">
      <formula>AND($Q121="X",OR($B121&lt;&gt;"",$C121&lt;&gt;"",$D121&lt;&gt;"",$E121&lt;&gt;"",$F121&lt;&gt;""))</formula>
    </cfRule>
  </conditionalFormatting>
  <conditionalFormatting sqref="E123:F123 F123:G124">
    <cfRule type="expression" dxfId="1614" priority="8274">
      <formula>AND($Q123="X",OR($B123&lt;&gt;"",$C123&lt;&gt;"",$D123&lt;&gt;""))</formula>
    </cfRule>
  </conditionalFormatting>
  <conditionalFormatting sqref="E123:F123">
    <cfRule type="expression" dxfId="1613" priority="2655">
      <formula>AND($Q123="X",OR($B123&lt;&gt;"",#REF!&lt;&gt;"",$C123&lt;&gt;""))</formula>
    </cfRule>
    <cfRule type="expression" dxfId="1612" priority="2714">
      <formula>AND($Q123="X",OR($B123&lt;&gt;"",$C123&lt;&gt;""))</formula>
    </cfRule>
  </conditionalFormatting>
  <conditionalFormatting sqref="E136:F136">
    <cfRule type="expression" dxfId="1611" priority="2911">
      <formula>AND($Q136="X",OR($B136&lt;&gt;"",#REF!&lt;&gt;"",$C136&lt;&gt;""))</formula>
    </cfRule>
  </conditionalFormatting>
  <conditionalFormatting sqref="E166:F166 E170:F170 E177:F177">
    <cfRule type="expression" dxfId="1610" priority="8217">
      <formula>AND($Q166="X",OR($B166&lt;&gt;"",$C166&lt;&gt;"",$D166&lt;&gt;"",#REF!&lt;&gt;""))</formula>
    </cfRule>
  </conditionalFormatting>
  <conditionalFormatting sqref="E17:G23">
    <cfRule type="expression" dxfId="1609" priority="490">
      <formula>AND($Q17="X",OR($B17&lt;&gt;"",#REF!&lt;&gt;"",$C17&lt;&gt;""))</formula>
    </cfRule>
  </conditionalFormatting>
  <conditionalFormatting sqref="E29:G29">
    <cfRule type="expression" dxfId="1608" priority="720">
      <formula>AND($Q29="X",OR($B29&lt;&gt;"",#REF!&lt;&gt;"",$C29&lt;&gt;""))</formula>
    </cfRule>
  </conditionalFormatting>
  <conditionalFormatting sqref="E41:G41">
    <cfRule type="expression" dxfId="1607" priority="1053">
      <formula>AND($Q41="X",OR($B41&lt;&gt;"",$C41&lt;&gt;"",$D41&lt;&gt;"",$E41&lt;&gt;""))</formula>
    </cfRule>
    <cfRule type="expression" dxfId="1606" priority="1054">
      <formula>AND($Q41="X",OR($B41&lt;&gt;"",#REF!&lt;&gt;"",$C41&lt;&gt;"",$D41&lt;&gt;""))</formula>
    </cfRule>
    <cfRule type="expression" dxfId="1605" priority="1055">
      <formula>AND($AD41=1,$AC41=1)</formula>
    </cfRule>
    <cfRule type="expression" dxfId="1604" priority="1056">
      <formula>$AD41=1</formula>
    </cfRule>
    <cfRule type="expression" dxfId="1603" priority="1057">
      <formula>$AC41=1</formula>
    </cfRule>
    <cfRule type="expression" dxfId="1602" priority="1058">
      <formula>AND($Q41="X",OR($B41&lt;&gt;"",$C41&lt;&gt;""))</formula>
    </cfRule>
    <cfRule type="expression" dxfId="1601" priority="1059">
      <formula>AND($AD41=1,$AC41=1)</formula>
    </cfRule>
    <cfRule type="expression" dxfId="1600" priority="1060">
      <formula>$AD41=1</formula>
    </cfRule>
    <cfRule type="expression" dxfId="1599" priority="1061">
      <formula>$AC41=1</formula>
    </cfRule>
    <cfRule type="expression" dxfId="1598" priority="1062">
      <formula>AND($Q41="X",OR($B41&lt;&gt;"",$C41&lt;&gt;""))</formula>
    </cfRule>
    <cfRule type="expression" dxfId="1597" priority="1063">
      <formula>AND($AD41=1,$AC41=1)</formula>
    </cfRule>
    <cfRule type="expression" dxfId="1596" priority="1064">
      <formula>$AD41=1</formula>
    </cfRule>
    <cfRule type="expression" dxfId="1595" priority="1065">
      <formula>$AC41=1</formula>
    </cfRule>
    <cfRule type="expression" dxfId="1594" priority="1066">
      <formula>AND($Q41="X",OR($B41&lt;&gt;"",$C41&lt;&gt;""))</formula>
    </cfRule>
    <cfRule type="expression" dxfId="1593" priority="1067">
      <formula>AND($AD41=1,$AC41=1)</formula>
    </cfRule>
    <cfRule type="expression" dxfId="1592" priority="1068">
      <formula>$AD41=1</formula>
    </cfRule>
    <cfRule type="expression" dxfId="1591" priority="1069">
      <formula>$AC41=1</formula>
    </cfRule>
    <cfRule type="expression" dxfId="1590" priority="1070">
      <formula>AND($Q41="X",OR($B41&lt;&gt;"",$C41&lt;&gt;""))</formula>
    </cfRule>
    <cfRule type="expression" dxfId="1589" priority="1071">
      <formula>AND($AD41=1,$AC41=1)</formula>
    </cfRule>
    <cfRule type="expression" dxfId="1588" priority="1072">
      <formula>$AD41=1</formula>
    </cfRule>
    <cfRule type="expression" dxfId="1587" priority="1073">
      <formula>$AC41=1</formula>
    </cfRule>
    <cfRule type="expression" dxfId="1586" priority="1074">
      <formula>AND($Q41="X",OR($B41&lt;&gt;"",$C41&lt;&gt;""))</formula>
    </cfRule>
    <cfRule type="expression" dxfId="1585" priority="1075">
      <formula>AND($AD41=1,$AC41=1)</formula>
    </cfRule>
    <cfRule type="expression" dxfId="1584" priority="1076">
      <formula>$AD41=1</formula>
    </cfRule>
    <cfRule type="expression" dxfId="1583" priority="1077">
      <formula>$AC41=1</formula>
    </cfRule>
    <cfRule type="expression" dxfId="1582" priority="1078">
      <formula>AND($Q41="X",OR($B41&lt;&gt;"",$C41&lt;&gt;""))</formula>
    </cfRule>
    <cfRule type="expression" dxfId="1581" priority="1079">
      <formula>AND($AD41=1,$AC41=1)</formula>
    </cfRule>
    <cfRule type="expression" dxfId="1580" priority="1080">
      <formula>$AD41=1</formula>
    </cfRule>
    <cfRule type="expression" dxfId="1579" priority="1081">
      <formula>$AC41=1</formula>
    </cfRule>
    <cfRule type="expression" dxfId="1578" priority="1082">
      <formula>AND(NOT(ISBLANK($V41)),ISBLANK($AC41),ISBLANK($AD41))</formula>
    </cfRule>
    <cfRule type="expression" dxfId="1577" priority="1083">
      <formula>OR($AD41="X",$AC41="X")</formula>
    </cfRule>
    <cfRule type="expression" dxfId="1576" priority="1084">
      <formula>AND($AD41=1,$AC41=1)</formula>
    </cfRule>
    <cfRule type="expression" dxfId="1575" priority="1085">
      <formula>$AD41=1</formula>
    </cfRule>
    <cfRule type="expression" dxfId="1574" priority="1086">
      <formula>$AC41=1</formula>
    </cfRule>
    <cfRule type="expression" dxfId="1573" priority="1087">
      <formula>OR($AD41="X",$AC41="X")</formula>
    </cfRule>
    <cfRule type="expression" dxfId="1572" priority="1088">
      <formula>AND($AD41=1,$AC41=1)</formula>
    </cfRule>
    <cfRule type="expression" dxfId="1571" priority="1089">
      <formula>$AD41=1</formula>
    </cfRule>
    <cfRule type="expression" dxfId="1570" priority="1124">
      <formula>AND($AD41=1,$AC41=1)</formula>
    </cfRule>
    <cfRule type="expression" dxfId="1569" priority="1125">
      <formula>$AD41=1</formula>
    </cfRule>
  </conditionalFormatting>
  <conditionalFormatting sqref="E47:G47">
    <cfRule type="expression" dxfId="1568" priority="1142">
      <formula>AND($Q47="X",OR($B47&lt;&gt;"",$C47&lt;&gt;"",$D47&lt;&gt;"",$E47&lt;&gt;""))</formula>
    </cfRule>
    <cfRule type="expression" dxfId="1567" priority="1143">
      <formula>AND($Q47="X",OR($B47&lt;&gt;"",#REF!&lt;&gt;"",$C47&lt;&gt;"",$D47&lt;&gt;""))</formula>
    </cfRule>
    <cfRule type="expression" dxfId="1566" priority="1144">
      <formula>AND($AD47=1,$AC47=1)</formula>
    </cfRule>
    <cfRule type="expression" dxfId="1565" priority="1145">
      <formula>$AD47=1</formula>
    </cfRule>
    <cfRule type="expression" dxfId="1564" priority="1146">
      <formula>$AC47=1</formula>
    </cfRule>
    <cfRule type="expression" dxfId="1563" priority="1147">
      <formula>AND($Q47="X",OR($B47&lt;&gt;"",$C47&lt;&gt;""))</formula>
    </cfRule>
    <cfRule type="expression" dxfId="1562" priority="1148">
      <formula>AND($AD47=1,$AC47=1)</formula>
    </cfRule>
    <cfRule type="expression" dxfId="1561" priority="1149">
      <formula>$AD47=1</formula>
    </cfRule>
    <cfRule type="expression" dxfId="1560" priority="1150">
      <formula>$AC47=1</formula>
    </cfRule>
    <cfRule type="expression" dxfId="1559" priority="1151">
      <formula>AND($Q47="X",OR($B47&lt;&gt;"",$C47&lt;&gt;""))</formula>
    </cfRule>
    <cfRule type="expression" dxfId="1558" priority="1152">
      <formula>AND($AD47=1,$AC47=1)</formula>
    </cfRule>
    <cfRule type="expression" dxfId="1557" priority="1153">
      <formula>$AD47=1</formula>
    </cfRule>
    <cfRule type="expression" dxfId="1556" priority="1154">
      <formula>$AC47=1</formula>
    </cfRule>
    <cfRule type="expression" dxfId="1555" priority="1155">
      <formula>AND($Q47="X",OR($B47&lt;&gt;"",$C47&lt;&gt;""))</formula>
    </cfRule>
    <cfRule type="expression" dxfId="1554" priority="1156">
      <formula>AND($AD47=1,$AC47=1)</formula>
    </cfRule>
    <cfRule type="expression" dxfId="1553" priority="1157">
      <formula>$AD47=1</formula>
    </cfRule>
    <cfRule type="expression" dxfId="1552" priority="1158">
      <formula>$AC47=1</formula>
    </cfRule>
    <cfRule type="expression" dxfId="1551" priority="1159">
      <formula>AND($Q47="X",OR($B47&lt;&gt;"",$C47&lt;&gt;""))</formula>
    </cfRule>
    <cfRule type="expression" dxfId="1550" priority="1160">
      <formula>AND($AD47=1,$AC47=1)</formula>
    </cfRule>
    <cfRule type="expression" dxfId="1549" priority="1161">
      <formula>$AD47=1</formula>
    </cfRule>
    <cfRule type="expression" dxfId="1548" priority="1162">
      <formula>$AC47=1</formula>
    </cfRule>
    <cfRule type="expression" dxfId="1547" priority="1163">
      <formula>AND($Q47="X",OR($B47&lt;&gt;"",$C47&lt;&gt;""))</formula>
    </cfRule>
    <cfRule type="expression" dxfId="1546" priority="1164">
      <formula>AND($AD47=1,$AC47=1)</formula>
    </cfRule>
    <cfRule type="expression" dxfId="1545" priority="1165">
      <formula>$AD47=1</formula>
    </cfRule>
    <cfRule type="expression" dxfId="1544" priority="1166">
      <formula>$AC47=1</formula>
    </cfRule>
    <cfRule type="expression" dxfId="1543" priority="1167">
      <formula>AND($Q47="X",OR($B47&lt;&gt;"",$C47&lt;&gt;""))</formula>
    </cfRule>
    <cfRule type="expression" dxfId="1542" priority="1168">
      <formula>AND($AD47=1,$AC47=1)</formula>
    </cfRule>
    <cfRule type="expression" dxfId="1541" priority="1169">
      <formula>$AD47=1</formula>
    </cfRule>
    <cfRule type="expression" dxfId="1540" priority="1170">
      <formula>$AC47=1</formula>
    </cfRule>
    <cfRule type="expression" dxfId="1539" priority="1171">
      <formula>AND(NOT(ISBLANK($V47)),ISBLANK($AC47),ISBLANK($AD47))</formula>
    </cfRule>
    <cfRule type="expression" dxfId="1538" priority="1172">
      <formula>OR($AD47="X",$AC47="X")</formula>
    </cfRule>
    <cfRule type="expression" dxfId="1537" priority="1173">
      <formula>AND($AD47=1,$AC47=1)</formula>
    </cfRule>
    <cfRule type="expression" dxfId="1536" priority="1174">
      <formula>$AD47=1</formula>
    </cfRule>
    <cfRule type="expression" dxfId="1535" priority="1175">
      <formula>$AC47=1</formula>
    </cfRule>
    <cfRule type="expression" dxfId="1534" priority="1176">
      <formula>OR($AD47="X",$AC47="X")</formula>
    </cfRule>
    <cfRule type="expression" dxfId="1533" priority="1177">
      <formula>AND($AD47=1,$AC47=1)</formula>
    </cfRule>
    <cfRule type="expression" dxfId="1532" priority="1178">
      <formula>$AD47=1</formula>
    </cfRule>
    <cfRule type="expression" dxfId="1531" priority="1213">
      <formula>AND($AD47=1,$AC47=1)</formula>
    </cfRule>
    <cfRule type="expression" dxfId="1530" priority="1214">
      <formula>$AD47=1</formula>
    </cfRule>
  </conditionalFormatting>
  <conditionalFormatting sqref="E67:G67">
    <cfRule type="expression" dxfId="1529" priority="1489">
      <formula>AND($Q67="X",OR($B67&lt;&gt;"",$C67&lt;&gt;"",$D67&lt;&gt;"",$E67&lt;&gt;""))</formula>
    </cfRule>
    <cfRule type="expression" dxfId="1528" priority="1490">
      <formula>AND($Q67="X",OR($B67&lt;&gt;"",#REF!&lt;&gt;"",$C67&lt;&gt;"",$D67&lt;&gt;""))</formula>
    </cfRule>
    <cfRule type="expression" dxfId="1527" priority="1491">
      <formula>AND($AD67=1,$AC67=1)</formula>
    </cfRule>
    <cfRule type="expression" dxfId="1526" priority="1492">
      <formula>$AD67=1</formula>
    </cfRule>
    <cfRule type="expression" dxfId="1525" priority="1493">
      <formula>$AC67=1</formula>
    </cfRule>
    <cfRule type="expression" dxfId="1524" priority="1494">
      <formula>AND($Q67="X",OR($B67&lt;&gt;"",$C67&lt;&gt;""))</formula>
    </cfRule>
    <cfRule type="expression" dxfId="1523" priority="1495">
      <formula>AND($AD67=1,$AC67=1)</formula>
    </cfRule>
    <cfRule type="expression" dxfId="1522" priority="1496">
      <formula>$AD67=1</formula>
    </cfRule>
    <cfRule type="expression" dxfId="1521" priority="1497">
      <formula>$AC67=1</formula>
    </cfRule>
    <cfRule type="expression" dxfId="1520" priority="1498">
      <formula>AND($Q67="X",OR($B67&lt;&gt;"",$C67&lt;&gt;""))</formula>
    </cfRule>
    <cfRule type="expression" dxfId="1519" priority="1499">
      <formula>AND($AD67=1,$AC67=1)</formula>
    </cfRule>
    <cfRule type="expression" dxfId="1518" priority="1500">
      <formula>$AD67=1</formula>
    </cfRule>
    <cfRule type="expression" dxfId="1517" priority="1501">
      <formula>$AC67=1</formula>
    </cfRule>
    <cfRule type="expression" dxfId="1516" priority="1502">
      <formula>AND($Q67="X",OR($B67&lt;&gt;"",$C67&lt;&gt;""))</formula>
    </cfRule>
    <cfRule type="expression" dxfId="1515" priority="1503">
      <formula>AND($AD67=1,$AC67=1)</formula>
    </cfRule>
    <cfRule type="expression" dxfId="1514" priority="1504">
      <formula>$AD67=1</formula>
    </cfRule>
    <cfRule type="expression" dxfId="1513" priority="1505">
      <formula>$AC67=1</formula>
    </cfRule>
    <cfRule type="expression" dxfId="1512" priority="1506">
      <formula>AND($Q67="X",OR($B67&lt;&gt;"",$C67&lt;&gt;""))</formula>
    </cfRule>
    <cfRule type="expression" dxfId="1511" priority="1507">
      <formula>AND($AD67=1,$AC67=1)</formula>
    </cfRule>
    <cfRule type="expression" dxfId="1510" priority="1508">
      <formula>$AD67=1</formula>
    </cfRule>
    <cfRule type="expression" dxfId="1509" priority="1509">
      <formula>$AC67=1</formula>
    </cfRule>
    <cfRule type="expression" dxfId="1508" priority="1510">
      <formula>AND($Q67="X",OR($B67&lt;&gt;"",$C67&lt;&gt;""))</formula>
    </cfRule>
    <cfRule type="expression" dxfId="1507" priority="1511">
      <formula>AND($AD67=1,$AC67=1)</formula>
    </cfRule>
    <cfRule type="expression" dxfId="1506" priority="1512">
      <formula>$AD67=1</formula>
    </cfRule>
    <cfRule type="expression" dxfId="1505" priority="1513">
      <formula>$AC67=1</formula>
    </cfRule>
    <cfRule type="expression" dxfId="1504" priority="1514">
      <formula>AND($Q67="X",OR($B67&lt;&gt;"",$C67&lt;&gt;""))</formula>
    </cfRule>
    <cfRule type="expression" dxfId="1503" priority="1515">
      <formula>AND($AD67=1,$AC67=1)</formula>
    </cfRule>
    <cfRule type="expression" dxfId="1502" priority="1516">
      <formula>$AD67=1</formula>
    </cfRule>
    <cfRule type="expression" dxfId="1501" priority="1517">
      <formula>$AC67=1</formula>
    </cfRule>
    <cfRule type="expression" dxfId="1500" priority="1518">
      <formula>AND(NOT(ISBLANK($V67)),ISBLANK($AC67),ISBLANK($AD67))</formula>
    </cfRule>
    <cfRule type="expression" dxfId="1499" priority="1519">
      <formula>OR($AD67="X",$AC67="X")</formula>
    </cfRule>
    <cfRule type="expression" dxfId="1498" priority="1520">
      <formula>AND($AD67=1,$AC67=1)</formula>
    </cfRule>
    <cfRule type="expression" dxfId="1497" priority="1521">
      <formula>$AD67=1</formula>
    </cfRule>
    <cfRule type="expression" dxfId="1496" priority="1522">
      <formula>$AC67=1</formula>
    </cfRule>
    <cfRule type="expression" dxfId="1495" priority="1523">
      <formula>OR($AD67="X",$AC67="X")</formula>
    </cfRule>
    <cfRule type="expression" dxfId="1494" priority="1524">
      <formula>AND($AD67=1,$AC67=1)</formula>
    </cfRule>
    <cfRule type="expression" dxfId="1493" priority="1525">
      <formula>$AD67=1</formula>
    </cfRule>
    <cfRule type="expression" dxfId="1492" priority="1560">
      <formula>AND($AD67=1,$AC67=1)</formula>
    </cfRule>
    <cfRule type="expression" dxfId="1491" priority="1561">
      <formula>$AD67=1</formula>
    </cfRule>
  </conditionalFormatting>
  <conditionalFormatting sqref="E78:G78">
    <cfRule type="expression" dxfId="1490" priority="1655">
      <formula>AND($Q78="X",OR($B78&lt;&gt;"",$C78&lt;&gt;"",$D78&lt;&gt;"",$E78&lt;&gt;""))</formula>
    </cfRule>
    <cfRule type="expression" dxfId="1489" priority="1656">
      <formula>AND($Q78="X",OR($B78&lt;&gt;"",#REF!&lt;&gt;"",$C78&lt;&gt;"",$D78&lt;&gt;""))</formula>
    </cfRule>
    <cfRule type="expression" dxfId="1488" priority="1657">
      <formula>AND($AD78=1,$AC78=1)</formula>
    </cfRule>
    <cfRule type="expression" dxfId="1487" priority="1658">
      <formula>$AD78=1</formula>
    </cfRule>
    <cfRule type="expression" dxfId="1486" priority="1659">
      <formula>$AC78=1</formula>
    </cfRule>
    <cfRule type="expression" dxfId="1485" priority="1660">
      <formula>AND($Q78="X",OR($B78&lt;&gt;"",$C78&lt;&gt;""))</formula>
    </cfRule>
    <cfRule type="expression" dxfId="1484" priority="1661">
      <formula>AND($AD78=1,$AC78=1)</formula>
    </cfRule>
    <cfRule type="expression" dxfId="1483" priority="1662">
      <formula>$AD78=1</formula>
    </cfRule>
    <cfRule type="expression" dxfId="1482" priority="1663">
      <formula>$AC78=1</formula>
    </cfRule>
    <cfRule type="expression" dxfId="1481" priority="1664">
      <formula>AND($Q78="X",OR($B78&lt;&gt;"",$C78&lt;&gt;""))</formula>
    </cfRule>
    <cfRule type="expression" dxfId="1480" priority="1665">
      <formula>AND($AD78=1,$AC78=1)</formula>
    </cfRule>
    <cfRule type="expression" dxfId="1479" priority="1666">
      <formula>$AD78=1</formula>
    </cfRule>
    <cfRule type="expression" dxfId="1478" priority="1667">
      <formula>$AC78=1</formula>
    </cfRule>
    <cfRule type="expression" dxfId="1477" priority="1668">
      <formula>AND($Q78="X",OR($B78&lt;&gt;"",$C78&lt;&gt;""))</formula>
    </cfRule>
    <cfRule type="expression" dxfId="1476" priority="1669">
      <formula>AND($AD78=1,$AC78=1)</formula>
    </cfRule>
    <cfRule type="expression" dxfId="1475" priority="1670">
      <formula>$AD78=1</formula>
    </cfRule>
    <cfRule type="expression" dxfId="1474" priority="1671">
      <formula>$AC78=1</formula>
    </cfRule>
    <cfRule type="expression" dxfId="1473" priority="1672">
      <formula>AND($Q78="X",OR($B78&lt;&gt;"",$C78&lt;&gt;""))</formula>
    </cfRule>
    <cfRule type="expression" dxfId="1472" priority="1673">
      <formula>AND($AD78=1,$AC78=1)</formula>
    </cfRule>
    <cfRule type="expression" dxfId="1471" priority="1674">
      <formula>$AD78=1</formula>
    </cfRule>
    <cfRule type="expression" dxfId="1470" priority="1675">
      <formula>$AC78=1</formula>
    </cfRule>
    <cfRule type="expression" dxfId="1469" priority="1676">
      <formula>AND($Q78="X",OR($B78&lt;&gt;"",$C78&lt;&gt;""))</formula>
    </cfRule>
    <cfRule type="expression" dxfId="1468" priority="1677">
      <formula>AND($AD78=1,$AC78=1)</formula>
    </cfRule>
    <cfRule type="expression" dxfId="1467" priority="1678">
      <formula>$AD78=1</formula>
    </cfRule>
    <cfRule type="expression" dxfId="1466" priority="1679">
      <formula>$AC78=1</formula>
    </cfRule>
    <cfRule type="expression" dxfId="1465" priority="1680">
      <formula>AND($Q78="X",OR($B78&lt;&gt;"",$C78&lt;&gt;""))</formula>
    </cfRule>
    <cfRule type="expression" dxfId="1464" priority="1681">
      <formula>AND($AD78=1,$AC78=1)</formula>
    </cfRule>
    <cfRule type="expression" dxfId="1463" priority="1682">
      <formula>$AD78=1</formula>
    </cfRule>
    <cfRule type="expression" dxfId="1462" priority="1683">
      <formula>$AC78=1</formula>
    </cfRule>
    <cfRule type="expression" dxfId="1461" priority="1684">
      <formula>AND(NOT(ISBLANK($V78)),ISBLANK($AC78),ISBLANK($AD78))</formula>
    </cfRule>
    <cfRule type="expression" dxfId="1460" priority="1685">
      <formula>OR($AD78="X",$AC78="X")</formula>
    </cfRule>
    <cfRule type="expression" dxfId="1459" priority="1686">
      <formula>AND($AD78=1,$AC78=1)</formula>
    </cfRule>
    <cfRule type="expression" dxfId="1458" priority="1687">
      <formula>$AD78=1</formula>
    </cfRule>
    <cfRule type="expression" dxfId="1457" priority="1688">
      <formula>$AC78=1</formula>
    </cfRule>
    <cfRule type="expression" dxfId="1456" priority="1689">
      <formula>OR($AD78="X",$AC78="X")</formula>
    </cfRule>
    <cfRule type="expression" dxfId="1455" priority="1690">
      <formula>AND($AD78=1,$AC78=1)</formula>
    </cfRule>
    <cfRule type="expression" dxfId="1454" priority="1691">
      <formula>$AD78=1</formula>
    </cfRule>
    <cfRule type="expression" dxfId="1453" priority="1726">
      <formula>AND($AD78=1,$AC78=1)</formula>
    </cfRule>
    <cfRule type="expression" dxfId="1452" priority="1727">
      <formula>$AD78=1</formula>
    </cfRule>
  </conditionalFormatting>
  <conditionalFormatting sqref="E88:G88">
    <cfRule type="expression" dxfId="1451" priority="1813">
      <formula>AND($Q88="X",OR($B88&lt;&gt;"",$C88&lt;&gt;"",$D88&lt;&gt;"",$E88&lt;&gt;""))</formula>
    </cfRule>
    <cfRule type="expression" dxfId="1450" priority="1814">
      <formula>AND($Q88="X",OR($B88&lt;&gt;"",#REF!&lt;&gt;"",$C88&lt;&gt;"",$D88&lt;&gt;""))</formula>
    </cfRule>
    <cfRule type="expression" dxfId="1449" priority="1815">
      <formula>AND($AD88=1,$AC88=1)</formula>
    </cfRule>
    <cfRule type="expression" dxfId="1448" priority="1816">
      <formula>$AD88=1</formula>
    </cfRule>
    <cfRule type="expression" dxfId="1447" priority="1817">
      <formula>$AC88=1</formula>
    </cfRule>
    <cfRule type="expression" dxfId="1446" priority="1818">
      <formula>AND($Q88="X",OR($B88&lt;&gt;"",$C88&lt;&gt;""))</formula>
    </cfRule>
    <cfRule type="expression" dxfId="1445" priority="1819">
      <formula>AND($AD88=1,$AC88=1)</formula>
    </cfRule>
    <cfRule type="expression" dxfId="1444" priority="1820">
      <formula>$AD88=1</formula>
    </cfRule>
    <cfRule type="expression" dxfId="1443" priority="1821">
      <formula>$AC88=1</formula>
    </cfRule>
    <cfRule type="expression" dxfId="1442" priority="1822">
      <formula>AND($Q88="X",OR($B88&lt;&gt;"",$C88&lt;&gt;""))</formula>
    </cfRule>
    <cfRule type="expression" dxfId="1441" priority="1823">
      <formula>AND($AD88=1,$AC88=1)</formula>
    </cfRule>
    <cfRule type="expression" dxfId="1440" priority="1824">
      <formula>$AD88=1</formula>
    </cfRule>
    <cfRule type="expression" dxfId="1439" priority="1825">
      <formula>$AC88=1</formula>
    </cfRule>
    <cfRule type="expression" dxfId="1438" priority="1826">
      <formula>AND($Q88="X",OR($B88&lt;&gt;"",$C88&lt;&gt;""))</formula>
    </cfRule>
    <cfRule type="expression" dxfId="1437" priority="1827">
      <formula>AND($AD88=1,$AC88=1)</formula>
    </cfRule>
    <cfRule type="expression" dxfId="1436" priority="1828">
      <formula>$AD88=1</formula>
    </cfRule>
    <cfRule type="expression" dxfId="1435" priority="1829">
      <formula>$AC88=1</formula>
    </cfRule>
    <cfRule type="expression" dxfId="1434" priority="1830">
      <formula>AND($Q88="X",OR($B88&lt;&gt;"",$C88&lt;&gt;""))</formula>
    </cfRule>
    <cfRule type="expression" dxfId="1433" priority="1831">
      <formula>AND($AD88=1,$AC88=1)</formula>
    </cfRule>
    <cfRule type="expression" dxfId="1432" priority="1832">
      <formula>$AD88=1</formula>
    </cfRule>
    <cfRule type="expression" dxfId="1431" priority="1833">
      <formula>$AC88=1</formula>
    </cfRule>
    <cfRule type="expression" dxfId="1430" priority="1834">
      <formula>AND($Q88="X",OR($B88&lt;&gt;"",$C88&lt;&gt;""))</formula>
    </cfRule>
    <cfRule type="expression" dxfId="1429" priority="1835">
      <formula>AND($AD88=1,$AC88=1)</formula>
    </cfRule>
    <cfRule type="expression" dxfId="1428" priority="1836">
      <formula>$AD88=1</formula>
    </cfRule>
    <cfRule type="expression" dxfId="1427" priority="1837">
      <formula>$AC88=1</formula>
    </cfRule>
    <cfRule type="expression" dxfId="1426" priority="1838">
      <formula>AND($Q88="X",OR($B88&lt;&gt;"",$C88&lt;&gt;""))</formula>
    </cfRule>
    <cfRule type="expression" dxfId="1425" priority="1839">
      <formula>AND($AD88=1,$AC88=1)</formula>
    </cfRule>
    <cfRule type="expression" dxfId="1424" priority="1840">
      <formula>$AD88=1</formula>
    </cfRule>
    <cfRule type="expression" dxfId="1423" priority="1841">
      <formula>$AC88=1</formula>
    </cfRule>
    <cfRule type="expression" dxfId="1422" priority="1842">
      <formula>AND(NOT(ISBLANK($V88)),ISBLANK($AC88),ISBLANK($AD88))</formula>
    </cfRule>
    <cfRule type="expression" dxfId="1421" priority="1843">
      <formula>OR($AD88="X",$AC88="X")</formula>
    </cfRule>
    <cfRule type="expression" dxfId="1420" priority="1844">
      <formula>AND($AD88=1,$AC88=1)</formula>
    </cfRule>
    <cfRule type="expression" dxfId="1419" priority="1845">
      <formula>$AD88=1</formula>
    </cfRule>
    <cfRule type="expression" dxfId="1418" priority="1846">
      <formula>$AC88=1</formula>
    </cfRule>
    <cfRule type="expression" dxfId="1417" priority="1847">
      <formula>OR($AD88="X",$AC88="X")</formula>
    </cfRule>
    <cfRule type="expression" dxfId="1416" priority="1848">
      <formula>AND($AD88=1,$AC88=1)</formula>
    </cfRule>
    <cfRule type="expression" dxfId="1415" priority="1849">
      <formula>$AD88=1</formula>
    </cfRule>
    <cfRule type="expression" dxfId="1414" priority="1884">
      <formula>AND($AD88=1,$AC88=1)</formula>
    </cfRule>
    <cfRule type="expression" dxfId="1413" priority="1885">
      <formula>$AD88=1</formula>
    </cfRule>
  </conditionalFormatting>
  <conditionalFormatting sqref="E92:G92">
    <cfRule type="expression" dxfId="1412" priority="1963">
      <formula>AND($Q92="X",OR($B92&lt;&gt;"",$C92&lt;&gt;"",$D92&lt;&gt;"",$E92&lt;&gt;""))</formula>
    </cfRule>
    <cfRule type="expression" dxfId="1411" priority="1964">
      <formula>AND($Q92="X",OR($B92&lt;&gt;"",#REF!&lt;&gt;"",$C92&lt;&gt;"",$D92&lt;&gt;""))</formula>
    </cfRule>
    <cfRule type="expression" dxfId="1410" priority="1965">
      <formula>AND($AD92=1,$AC92=1)</formula>
    </cfRule>
    <cfRule type="expression" dxfId="1409" priority="1966">
      <formula>$AD92=1</formula>
    </cfRule>
    <cfRule type="expression" dxfId="1408" priority="1967">
      <formula>$AC92=1</formula>
    </cfRule>
    <cfRule type="expression" dxfId="1407" priority="1968">
      <formula>AND($Q92="X",OR($B92&lt;&gt;"",$C92&lt;&gt;""))</formula>
    </cfRule>
    <cfRule type="expression" dxfId="1406" priority="1969">
      <formula>AND($AD92=1,$AC92=1)</formula>
    </cfRule>
    <cfRule type="expression" dxfId="1405" priority="1970">
      <formula>$AD92=1</formula>
    </cfRule>
    <cfRule type="expression" dxfId="1404" priority="1971">
      <formula>$AC92=1</formula>
    </cfRule>
    <cfRule type="expression" dxfId="1403" priority="1972">
      <formula>AND($Q92="X",OR($B92&lt;&gt;"",$C92&lt;&gt;""))</formula>
    </cfRule>
    <cfRule type="expression" dxfId="1402" priority="1973">
      <formula>AND($AD92=1,$AC92=1)</formula>
    </cfRule>
    <cfRule type="expression" dxfId="1401" priority="1974">
      <formula>$AD92=1</formula>
    </cfRule>
    <cfRule type="expression" dxfId="1400" priority="1975">
      <formula>$AC92=1</formula>
    </cfRule>
    <cfRule type="expression" dxfId="1399" priority="1976">
      <formula>AND($Q92="X",OR($B92&lt;&gt;"",$C92&lt;&gt;""))</formula>
    </cfRule>
    <cfRule type="expression" dxfId="1398" priority="1977">
      <formula>AND($AD92=1,$AC92=1)</formula>
    </cfRule>
    <cfRule type="expression" dxfId="1397" priority="1978">
      <formula>$AD92=1</formula>
    </cfRule>
    <cfRule type="expression" dxfId="1396" priority="1979">
      <formula>$AC92=1</formula>
    </cfRule>
    <cfRule type="expression" dxfId="1395" priority="1980">
      <formula>AND($Q92="X",OR($B92&lt;&gt;"",$C92&lt;&gt;""))</formula>
    </cfRule>
    <cfRule type="expression" dxfId="1394" priority="1981">
      <formula>AND($AD92=1,$AC92=1)</formula>
    </cfRule>
    <cfRule type="expression" dxfId="1393" priority="1982">
      <formula>$AD92=1</formula>
    </cfRule>
    <cfRule type="expression" dxfId="1392" priority="1983">
      <formula>$AC92=1</formula>
    </cfRule>
    <cfRule type="expression" dxfId="1391" priority="1984">
      <formula>AND($Q92="X",OR($B92&lt;&gt;"",$C92&lt;&gt;""))</formula>
    </cfRule>
    <cfRule type="expression" dxfId="1390" priority="1985">
      <formula>AND($AD92=1,$AC92=1)</formula>
    </cfRule>
    <cfRule type="expression" dxfId="1389" priority="1986">
      <formula>$AD92=1</formula>
    </cfRule>
    <cfRule type="expression" dxfId="1388" priority="1987">
      <formula>$AC92=1</formula>
    </cfRule>
    <cfRule type="expression" dxfId="1387" priority="1988">
      <formula>AND($Q92="X",OR($B92&lt;&gt;"",$C92&lt;&gt;""))</formula>
    </cfRule>
    <cfRule type="expression" dxfId="1386" priority="1989">
      <formula>AND($AD92=1,$AC92=1)</formula>
    </cfRule>
    <cfRule type="expression" dxfId="1385" priority="1990">
      <formula>$AD92=1</formula>
    </cfRule>
    <cfRule type="expression" dxfId="1384" priority="1991">
      <formula>$AC92=1</formula>
    </cfRule>
    <cfRule type="expression" dxfId="1383" priority="1992">
      <formula>AND(NOT(ISBLANK($V92)),ISBLANK($AC92),ISBLANK($AD92))</formula>
    </cfRule>
    <cfRule type="expression" dxfId="1382" priority="1993">
      <formula>OR($AD92="X",$AC92="X")</formula>
    </cfRule>
    <cfRule type="expression" dxfId="1381" priority="1994">
      <formula>AND($AD92=1,$AC92=1)</formula>
    </cfRule>
    <cfRule type="expression" dxfId="1380" priority="1995">
      <formula>$AD92=1</formula>
    </cfRule>
    <cfRule type="expression" dxfId="1379" priority="1996">
      <formula>$AC92=1</formula>
    </cfRule>
    <cfRule type="expression" dxfId="1378" priority="1997">
      <formula>OR($AD92="X",$AC92="X")</formula>
    </cfRule>
    <cfRule type="expression" dxfId="1377" priority="1998">
      <formula>AND($AD92=1,$AC92=1)</formula>
    </cfRule>
    <cfRule type="expression" dxfId="1376" priority="1999">
      <formula>$AD92=1</formula>
    </cfRule>
  </conditionalFormatting>
  <conditionalFormatting sqref="E96:G96">
    <cfRule type="expression" dxfId="1375" priority="2028">
      <formula>AND($Q96="X",OR($B96&lt;&gt;"",$C96&lt;&gt;"",$D96&lt;&gt;"",$E96&lt;&gt;""))</formula>
    </cfRule>
    <cfRule type="expression" dxfId="1374" priority="2029">
      <formula>AND($Q96="X",OR($B96&lt;&gt;"",#REF!&lt;&gt;"",$C96&lt;&gt;"",$D96&lt;&gt;""))</formula>
    </cfRule>
    <cfRule type="expression" dxfId="1373" priority="2030">
      <formula>AND($AD96=1,$AC96=1)</formula>
    </cfRule>
    <cfRule type="expression" dxfId="1372" priority="2031">
      <formula>$AD96=1</formula>
    </cfRule>
    <cfRule type="expression" dxfId="1371" priority="2032">
      <formula>$AC96=1</formula>
    </cfRule>
    <cfRule type="expression" dxfId="1370" priority="2033">
      <formula>AND($Q96="X",OR($B96&lt;&gt;"",$C96&lt;&gt;""))</formula>
    </cfRule>
    <cfRule type="expression" dxfId="1369" priority="2034">
      <formula>AND($AD96=1,$AC96=1)</formula>
    </cfRule>
    <cfRule type="expression" dxfId="1368" priority="2035">
      <formula>$AD96=1</formula>
    </cfRule>
    <cfRule type="expression" dxfId="1367" priority="2036">
      <formula>$AC96=1</formula>
    </cfRule>
    <cfRule type="expression" dxfId="1366" priority="2037">
      <formula>AND($Q96="X",OR($B96&lt;&gt;"",$C96&lt;&gt;""))</formula>
    </cfRule>
    <cfRule type="expression" dxfId="1365" priority="2038">
      <formula>AND($AD96=1,$AC96=1)</formula>
    </cfRule>
    <cfRule type="expression" dxfId="1364" priority="2039">
      <formula>$AD96=1</formula>
    </cfRule>
    <cfRule type="expression" dxfId="1363" priority="2040">
      <formula>$AC96=1</formula>
    </cfRule>
    <cfRule type="expression" dxfId="1362" priority="2041">
      <formula>AND($Q96="X",OR($B96&lt;&gt;"",$C96&lt;&gt;""))</formula>
    </cfRule>
    <cfRule type="expression" dxfId="1361" priority="2042">
      <formula>AND($AD96=1,$AC96=1)</formula>
    </cfRule>
    <cfRule type="expression" dxfId="1360" priority="2043">
      <formula>$AD96=1</formula>
    </cfRule>
    <cfRule type="expression" dxfId="1359" priority="2044">
      <formula>$AC96=1</formula>
    </cfRule>
    <cfRule type="expression" dxfId="1358" priority="2045">
      <formula>AND($Q96="X",OR($B96&lt;&gt;"",$C96&lt;&gt;""))</formula>
    </cfRule>
    <cfRule type="expression" dxfId="1357" priority="2046">
      <formula>AND($AD96=1,$AC96=1)</formula>
    </cfRule>
    <cfRule type="expression" dxfId="1356" priority="2047">
      <formula>$AD96=1</formula>
    </cfRule>
    <cfRule type="expression" dxfId="1355" priority="2048">
      <formula>$AC96=1</formula>
    </cfRule>
    <cfRule type="expression" dxfId="1354" priority="2049">
      <formula>AND($Q96="X",OR($B96&lt;&gt;"",$C96&lt;&gt;""))</formula>
    </cfRule>
    <cfRule type="expression" dxfId="1353" priority="2050">
      <formula>AND($AD96=1,$AC96=1)</formula>
    </cfRule>
    <cfRule type="expression" dxfId="1352" priority="2051">
      <formula>$AD96=1</formula>
    </cfRule>
    <cfRule type="expression" dxfId="1351" priority="2052">
      <formula>$AC96=1</formula>
    </cfRule>
    <cfRule type="expression" dxfId="1350" priority="2053">
      <formula>AND($Q96="X",OR($B96&lt;&gt;"",$C96&lt;&gt;""))</formula>
    </cfRule>
    <cfRule type="expression" dxfId="1349" priority="2054">
      <formula>AND($AD96=1,$AC96=1)</formula>
    </cfRule>
    <cfRule type="expression" dxfId="1348" priority="2055">
      <formula>$AD96=1</formula>
    </cfRule>
    <cfRule type="expression" dxfId="1347" priority="2056">
      <formula>$AC96=1</formula>
    </cfRule>
    <cfRule type="expression" dxfId="1346" priority="2057">
      <formula>AND(NOT(ISBLANK($V96)),ISBLANK($AC96),ISBLANK($AD96))</formula>
    </cfRule>
    <cfRule type="expression" dxfId="1345" priority="2058">
      <formula>OR($AD96="X",$AC96="X")</formula>
    </cfRule>
    <cfRule type="expression" dxfId="1344" priority="2059">
      <formula>AND($AD96=1,$AC96=1)</formula>
    </cfRule>
    <cfRule type="expression" dxfId="1343" priority="2060">
      <formula>$AD96=1</formula>
    </cfRule>
    <cfRule type="expression" dxfId="1342" priority="2061">
      <formula>$AC96=1</formula>
    </cfRule>
    <cfRule type="expression" dxfId="1341" priority="2062">
      <formula>OR($AD96="X",$AC96="X")</formula>
    </cfRule>
    <cfRule type="expression" dxfId="1340" priority="2063">
      <formula>AND($AD96=1,$AC96=1)</formula>
    </cfRule>
    <cfRule type="expression" dxfId="1339" priority="2064">
      <formula>$AD96=1</formula>
    </cfRule>
  </conditionalFormatting>
  <conditionalFormatting sqref="E101:G101">
    <cfRule type="expression" dxfId="1338" priority="2087">
      <formula>AND($Q101="X",OR($B101&lt;&gt;"",$C101&lt;&gt;"",$D101&lt;&gt;"",$E101&lt;&gt;""))</formula>
    </cfRule>
    <cfRule type="expression" dxfId="1337" priority="2088">
      <formula>AND($Q101="X",OR($B101&lt;&gt;"",#REF!&lt;&gt;"",$C101&lt;&gt;"",$D101&lt;&gt;""))</formula>
    </cfRule>
    <cfRule type="expression" dxfId="1336" priority="2089">
      <formula>AND($AD101=1,$AC101=1)</formula>
    </cfRule>
    <cfRule type="expression" dxfId="1335" priority="2090">
      <formula>$AD101=1</formula>
    </cfRule>
    <cfRule type="expression" dxfId="1334" priority="2091">
      <formula>$AC101=1</formula>
    </cfRule>
    <cfRule type="expression" dxfId="1333" priority="2092">
      <formula>AND($Q101="X",OR($B101&lt;&gt;"",$C101&lt;&gt;""))</formula>
    </cfRule>
    <cfRule type="expression" dxfId="1332" priority="2093">
      <formula>AND($AD101=1,$AC101=1)</formula>
    </cfRule>
    <cfRule type="expression" dxfId="1331" priority="2094">
      <formula>$AD101=1</formula>
    </cfRule>
    <cfRule type="expression" dxfId="1330" priority="2095">
      <formula>$AC101=1</formula>
    </cfRule>
    <cfRule type="expression" dxfId="1329" priority="2096">
      <formula>AND($Q101="X",OR($B101&lt;&gt;"",$C101&lt;&gt;""))</formula>
    </cfRule>
    <cfRule type="expression" dxfId="1328" priority="2097">
      <formula>AND($AD101=1,$AC101=1)</formula>
    </cfRule>
    <cfRule type="expression" dxfId="1327" priority="2098">
      <formula>$AD101=1</formula>
    </cfRule>
    <cfRule type="expression" dxfId="1326" priority="2099">
      <formula>$AC101=1</formula>
    </cfRule>
    <cfRule type="expression" dxfId="1325" priority="2100">
      <formula>AND($Q101="X",OR($B101&lt;&gt;"",$C101&lt;&gt;""))</formula>
    </cfRule>
    <cfRule type="expression" dxfId="1324" priority="2101">
      <formula>AND($AD101=1,$AC101=1)</formula>
    </cfRule>
    <cfRule type="expression" dxfId="1323" priority="2102">
      <formula>$AD101=1</formula>
    </cfRule>
    <cfRule type="expression" dxfId="1322" priority="2103">
      <formula>$AC101=1</formula>
    </cfRule>
    <cfRule type="expression" dxfId="1321" priority="2104">
      <formula>AND($Q101="X",OR($B101&lt;&gt;"",$C101&lt;&gt;""))</formula>
    </cfRule>
    <cfRule type="expression" dxfId="1320" priority="2105">
      <formula>AND($AD101=1,$AC101=1)</formula>
    </cfRule>
    <cfRule type="expression" dxfId="1319" priority="2106">
      <formula>$AD101=1</formula>
    </cfRule>
    <cfRule type="expression" dxfId="1318" priority="2107">
      <formula>$AC101=1</formula>
    </cfRule>
    <cfRule type="expression" dxfId="1317" priority="2108">
      <formula>AND($Q101="X",OR($B101&lt;&gt;"",$C101&lt;&gt;""))</formula>
    </cfRule>
    <cfRule type="expression" dxfId="1316" priority="2109">
      <formula>AND($AD101=1,$AC101=1)</formula>
    </cfRule>
    <cfRule type="expression" dxfId="1315" priority="2110">
      <formula>$AD101=1</formula>
    </cfRule>
    <cfRule type="expression" dxfId="1314" priority="2111">
      <formula>$AC101=1</formula>
    </cfRule>
    <cfRule type="expression" dxfId="1313" priority="2112">
      <formula>AND($Q101="X",OR($B101&lt;&gt;"",$C101&lt;&gt;""))</formula>
    </cfRule>
    <cfRule type="expression" dxfId="1312" priority="2113">
      <formula>AND($AD101=1,$AC101=1)</formula>
    </cfRule>
    <cfRule type="expression" dxfId="1311" priority="2114">
      <formula>$AD101=1</formula>
    </cfRule>
    <cfRule type="expression" dxfId="1310" priority="2115">
      <formula>$AC101=1</formula>
    </cfRule>
    <cfRule type="expression" dxfId="1309" priority="2116">
      <formula>AND(NOT(ISBLANK($V101)),ISBLANK($AC101),ISBLANK($AD101))</formula>
    </cfRule>
    <cfRule type="expression" dxfId="1308" priority="2117">
      <formula>OR($AD101="X",$AC101="X")</formula>
    </cfRule>
    <cfRule type="expression" dxfId="1307" priority="2118">
      <formula>AND($AD101=1,$AC101=1)</formula>
    </cfRule>
    <cfRule type="expression" dxfId="1306" priority="2119">
      <formula>$AD101=1</formula>
    </cfRule>
    <cfRule type="expression" dxfId="1305" priority="2120">
      <formula>$AC101=1</formula>
    </cfRule>
    <cfRule type="expression" dxfId="1304" priority="2121">
      <formula>OR($AD101="X",$AC101="X")</formula>
    </cfRule>
    <cfRule type="expression" dxfId="1303" priority="2122">
      <formula>AND($AD101=1,$AC101=1)</formula>
    </cfRule>
    <cfRule type="expression" dxfId="1302" priority="2123">
      <formula>$AD101=1</formula>
    </cfRule>
  </conditionalFormatting>
  <conditionalFormatting sqref="E111:G111">
    <cfRule type="expression" dxfId="1301" priority="2278">
      <formula>AND($Q111="X",OR($B111&lt;&gt;"",$C111&lt;&gt;"",$D111&lt;&gt;"",$E111&lt;&gt;""))</formula>
    </cfRule>
    <cfRule type="expression" dxfId="1300" priority="2279">
      <formula>AND($Q111="X",OR($B111&lt;&gt;"",#REF!&lt;&gt;"",$C111&lt;&gt;"",$D111&lt;&gt;""))</formula>
    </cfRule>
    <cfRule type="expression" dxfId="1299" priority="2280">
      <formula>AND($AD111=1,$AC111=1)</formula>
    </cfRule>
    <cfRule type="expression" dxfId="1298" priority="2281">
      <formula>$AD111=1</formula>
    </cfRule>
    <cfRule type="expression" dxfId="1297" priority="2282">
      <formula>$AC111=1</formula>
    </cfRule>
    <cfRule type="expression" dxfId="1296" priority="2283">
      <formula>AND($Q111="X",OR($B111&lt;&gt;"",$C111&lt;&gt;""))</formula>
    </cfRule>
    <cfRule type="expression" dxfId="1295" priority="2284">
      <formula>AND($AD111=1,$AC111=1)</formula>
    </cfRule>
    <cfRule type="expression" dxfId="1294" priority="2285">
      <formula>$AD111=1</formula>
    </cfRule>
    <cfRule type="expression" dxfId="1293" priority="2286">
      <formula>$AC111=1</formula>
    </cfRule>
    <cfRule type="expression" dxfId="1292" priority="2287">
      <formula>AND($Q111="X",OR($B111&lt;&gt;"",$C111&lt;&gt;""))</formula>
    </cfRule>
    <cfRule type="expression" dxfId="1291" priority="2288">
      <formula>AND($AD111=1,$AC111=1)</formula>
    </cfRule>
    <cfRule type="expression" dxfId="1290" priority="2289">
      <formula>$AD111=1</formula>
    </cfRule>
    <cfRule type="expression" dxfId="1289" priority="2290">
      <formula>$AC111=1</formula>
    </cfRule>
    <cfRule type="expression" dxfId="1288" priority="2291">
      <formula>AND($Q111="X",OR($B111&lt;&gt;"",$C111&lt;&gt;""))</formula>
    </cfRule>
    <cfRule type="expression" dxfId="1287" priority="2292">
      <formula>AND($AD111=1,$AC111=1)</formula>
    </cfRule>
    <cfRule type="expression" dxfId="1286" priority="2293">
      <formula>$AD111=1</formula>
    </cfRule>
    <cfRule type="expression" dxfId="1285" priority="2294">
      <formula>$AC111=1</formula>
    </cfRule>
    <cfRule type="expression" dxfId="1284" priority="2295">
      <formula>AND($Q111="X",OR($B111&lt;&gt;"",$C111&lt;&gt;""))</formula>
    </cfRule>
    <cfRule type="expression" dxfId="1283" priority="2296">
      <formula>AND($AD111=1,$AC111=1)</formula>
    </cfRule>
    <cfRule type="expression" dxfId="1282" priority="2297">
      <formula>$AD111=1</formula>
    </cfRule>
    <cfRule type="expression" dxfId="1281" priority="2298">
      <formula>$AC111=1</formula>
    </cfRule>
    <cfRule type="expression" dxfId="1280" priority="2299">
      <formula>AND($Q111="X",OR($B111&lt;&gt;"",$C111&lt;&gt;""))</formula>
    </cfRule>
    <cfRule type="expression" dxfId="1279" priority="2300">
      <formula>AND($AD111=1,$AC111=1)</formula>
    </cfRule>
    <cfRule type="expression" dxfId="1278" priority="2301">
      <formula>$AD111=1</formula>
    </cfRule>
    <cfRule type="expression" dxfId="1277" priority="2302">
      <formula>$AC111=1</formula>
    </cfRule>
    <cfRule type="expression" dxfId="1276" priority="2303">
      <formula>AND($Q111="X",OR($B111&lt;&gt;"",$C111&lt;&gt;""))</formula>
    </cfRule>
    <cfRule type="expression" dxfId="1275" priority="2304">
      <formula>AND($AD111=1,$AC111=1)</formula>
    </cfRule>
    <cfRule type="expression" dxfId="1274" priority="2305">
      <formula>$AD111=1</formula>
    </cfRule>
    <cfRule type="expression" dxfId="1273" priority="2306">
      <formula>$AC111=1</formula>
    </cfRule>
    <cfRule type="expression" dxfId="1272" priority="2307">
      <formula>AND(NOT(ISBLANK($V111)),ISBLANK($AC111),ISBLANK($AD111))</formula>
    </cfRule>
    <cfRule type="expression" dxfId="1271" priority="2308">
      <formula>OR($AD111="X",$AC111="X")</formula>
    </cfRule>
    <cfRule type="expression" dxfId="1270" priority="2309">
      <formula>AND($AD111=1,$AC111=1)</formula>
    </cfRule>
    <cfRule type="expression" dxfId="1269" priority="2310">
      <formula>$AD111=1</formula>
    </cfRule>
    <cfRule type="expression" dxfId="1268" priority="2311">
      <formula>$AC111=1</formula>
    </cfRule>
    <cfRule type="expression" dxfId="1267" priority="2319">
      <formula>OR($AD111="X",$AC111="X")</formula>
    </cfRule>
    <cfRule type="expression" dxfId="1266" priority="2320">
      <formula>AND($AD111=1,$AC111=1)</formula>
    </cfRule>
    <cfRule type="expression" dxfId="1265" priority="2321">
      <formula>$AD111=1</formula>
    </cfRule>
  </conditionalFormatting>
  <conditionalFormatting sqref="E113:G113">
    <cfRule type="expression" dxfId="1264" priority="2396">
      <formula>AND($Q113="X",OR($B113&lt;&gt;"",$C113&lt;&gt;"",$D113&lt;&gt;""))</formula>
    </cfRule>
  </conditionalFormatting>
  <conditionalFormatting sqref="E122:G122">
    <cfRule type="expression" dxfId="1263" priority="3285">
      <formula>AND($AD122=1,$AC122=1)</formula>
    </cfRule>
    <cfRule type="expression" dxfId="1262" priority="3286">
      <formula>$AD122=1</formula>
    </cfRule>
  </conditionalFormatting>
  <conditionalFormatting sqref="E124:G124">
    <cfRule type="expression" dxfId="1261" priority="2719">
      <formula>AND($Q124="X",OR($B124&lt;&gt;"",$C124&lt;&gt;"",$D124&lt;&gt;"",$E124&lt;&gt;""))</formula>
    </cfRule>
    <cfRule type="expression" dxfId="1260" priority="2720">
      <formula>AND($Q124="X",OR($B124&lt;&gt;"",#REF!&lt;&gt;"",$C124&lt;&gt;"",$D124&lt;&gt;""))</formula>
    </cfRule>
    <cfRule type="expression" dxfId="1259" priority="2721">
      <formula>AND($AD124=1,$AC124=1)</formula>
    </cfRule>
    <cfRule type="expression" dxfId="1258" priority="2722">
      <formula>$AD124=1</formula>
    </cfRule>
    <cfRule type="expression" dxfId="1257" priority="2723">
      <formula>$AC124=1</formula>
    </cfRule>
    <cfRule type="expression" dxfId="1256" priority="2724">
      <formula>AND($Q124="X",OR($B124&lt;&gt;"",$C124&lt;&gt;""))</formula>
    </cfRule>
    <cfRule type="expression" dxfId="1255" priority="2725">
      <formula>AND($AD124=1,$AC124=1)</formula>
    </cfRule>
    <cfRule type="expression" dxfId="1254" priority="2726">
      <formula>$AD124=1</formula>
    </cfRule>
    <cfRule type="expression" dxfId="1253" priority="2727">
      <formula>$AC124=1</formula>
    </cfRule>
    <cfRule type="expression" dxfId="1252" priority="2728">
      <formula>AND($Q124="X",OR($B124&lt;&gt;"",$C124&lt;&gt;""))</formula>
    </cfRule>
    <cfRule type="expression" dxfId="1251" priority="2729">
      <formula>AND($AD124=1,$AC124=1)</formula>
    </cfRule>
    <cfRule type="expression" dxfId="1250" priority="2730">
      <formula>$AD124=1</formula>
    </cfRule>
    <cfRule type="expression" dxfId="1249" priority="2731">
      <formula>$AC124=1</formula>
    </cfRule>
    <cfRule type="expression" dxfId="1248" priority="2732">
      <formula>AND($Q124="X",OR($B124&lt;&gt;"",$C124&lt;&gt;""))</formula>
    </cfRule>
    <cfRule type="expression" dxfId="1247" priority="2733">
      <formula>AND($AD124=1,$AC124=1)</formula>
    </cfRule>
    <cfRule type="expression" dxfId="1246" priority="2734">
      <formula>$AD124=1</formula>
    </cfRule>
    <cfRule type="expression" dxfId="1245" priority="2735">
      <formula>$AC124=1</formula>
    </cfRule>
    <cfRule type="expression" dxfId="1244" priority="2736">
      <formula>AND($Q124="X",OR($B124&lt;&gt;"",$C124&lt;&gt;""))</formula>
    </cfRule>
    <cfRule type="expression" dxfId="1243" priority="2737">
      <formula>AND($AD124=1,$AC124=1)</formula>
    </cfRule>
    <cfRule type="expression" dxfId="1242" priority="2738">
      <formula>$AD124=1</formula>
    </cfRule>
    <cfRule type="expression" dxfId="1241" priority="2739">
      <formula>$AC124=1</formula>
    </cfRule>
    <cfRule type="expression" dxfId="1240" priority="2740">
      <formula>AND($Q124="X",OR($B124&lt;&gt;"",$C124&lt;&gt;""))</formula>
    </cfRule>
    <cfRule type="expression" dxfId="1239" priority="2741">
      <formula>AND($AD124=1,$AC124=1)</formula>
    </cfRule>
    <cfRule type="expression" dxfId="1238" priority="2742">
      <formula>$AD124=1</formula>
    </cfRule>
    <cfRule type="expression" dxfId="1237" priority="2743">
      <formula>$AC124=1</formula>
    </cfRule>
    <cfRule type="expression" dxfId="1236" priority="2744">
      <formula>AND($Q124="X",OR($B124&lt;&gt;"",$C124&lt;&gt;""))</formula>
    </cfRule>
    <cfRule type="expression" dxfId="1235" priority="2745">
      <formula>AND($AD124=1,$AC124=1)</formula>
    </cfRule>
    <cfRule type="expression" dxfId="1234" priority="2746">
      <formula>$AD124=1</formula>
    </cfRule>
    <cfRule type="expression" dxfId="1233" priority="2747">
      <formula>$AC124=1</formula>
    </cfRule>
    <cfRule type="expression" dxfId="1232" priority="2748">
      <formula>AND(NOT(ISBLANK($V124)),ISBLANK($AC124),ISBLANK($AD124))</formula>
    </cfRule>
    <cfRule type="expression" dxfId="1231" priority="2749">
      <formula>OR($AD124="X",$AC124="X")</formula>
    </cfRule>
    <cfRule type="expression" dxfId="1230" priority="2750">
      <formula>AND($AD124=1,$AC124=1)</formula>
    </cfRule>
    <cfRule type="expression" dxfId="1229" priority="2751">
      <formula>$AD124=1</formula>
    </cfRule>
    <cfRule type="expression" dxfId="1228" priority="2752">
      <formula>$AC124=1</formula>
    </cfRule>
    <cfRule type="expression" dxfId="1227" priority="8220">
      <formula>AND($Q124="X",OR($B124&lt;&gt;"",$C124&lt;&gt;"",$D124&lt;&gt;"",$E124&lt;&gt;""))</formula>
    </cfRule>
    <cfRule type="expression" dxfId="1226" priority="8221">
      <formula>AND($Q124="X",OR($B124&lt;&gt;"",$C124&lt;&gt;"",$E124&lt;&gt;"",#REF!&lt;&gt;""))</formula>
    </cfRule>
    <cfRule type="expression" dxfId="1225" priority="8222">
      <formula>$AC124=1</formula>
    </cfRule>
    <cfRule type="expression" dxfId="1224" priority="8223">
      <formula>AND($Q124="X",OR($B124&lt;&gt;"",$C124&lt;&gt;"",$D124&lt;&gt;""))</formula>
    </cfRule>
    <cfRule type="expression" dxfId="1223" priority="8224">
      <formula>AND($AD124=1,$AC124=1)</formula>
    </cfRule>
    <cfRule type="expression" dxfId="1222" priority="8225">
      <formula>$AD124=1</formula>
    </cfRule>
    <cfRule type="expression" dxfId="1221" priority="8226">
      <formula>AND($Q124="X",$B124&lt;&gt;"")</formula>
    </cfRule>
    <cfRule type="expression" dxfId="1220" priority="8227">
      <formula>AND($Q124="X",OR($B124&lt;&gt;"",$C124&lt;&gt;""))</formula>
    </cfRule>
  </conditionalFormatting>
  <conditionalFormatting sqref="E124:G128 B154:G167 B168:B169 B171:D175 A9:G9 A10:A17 B15:G16 B17:C17 D17:G20 A18:C20 A21:G28 B29:G36 A29:A177 B37:D37 D37:D39 B38:B39 F38:G39 B40:G87 B88:D88 B89:B90 F129:G130 D168:G169 B170:G170 F171:G175 B176:G177 A185:G195 E181:G184 A181:C184 A178:G180">
    <cfRule type="expression" dxfId="1219" priority="3994">
      <formula>$AD9=1</formula>
    </cfRule>
  </conditionalFormatting>
  <conditionalFormatting sqref="E124:G128">
    <cfRule type="expression" dxfId="1218" priority="3992">
      <formula>OR($AD124="X",$AC124="X")</formula>
    </cfRule>
    <cfRule type="expression" dxfId="1217" priority="3993">
      <formula>AND($AD124=1,$AC124=1)</formula>
    </cfRule>
  </conditionalFormatting>
  <conditionalFormatting sqref="E127:G127">
    <cfRule type="expression" dxfId="1216" priority="2766">
      <formula>AND($AD127=1,$AC127=1)</formula>
    </cfRule>
    <cfRule type="expression" dxfId="1215" priority="2767">
      <formula>$AD127=1</formula>
    </cfRule>
    <cfRule type="expression" dxfId="1214" priority="2768">
      <formula>$AC127=1</formula>
    </cfRule>
    <cfRule type="expression" dxfId="1213" priority="2769">
      <formula>AND($Q127="X",OR($B127&lt;&gt;"",$C127&lt;&gt;""))</formula>
    </cfRule>
    <cfRule type="expression" dxfId="1212" priority="2770">
      <formula>AND($AD127=1,$AC127=1)</formula>
    </cfRule>
    <cfRule type="expression" dxfId="1211" priority="2771">
      <formula>$AD127=1</formula>
    </cfRule>
    <cfRule type="expression" dxfId="1210" priority="2772">
      <formula>$AC127=1</formula>
    </cfRule>
    <cfRule type="expression" dxfId="1209" priority="2773">
      <formula>AND($Q127="X",OR($B127&lt;&gt;"",$C127&lt;&gt;""))</formula>
    </cfRule>
    <cfRule type="expression" dxfId="1208" priority="2774">
      <formula>AND($AD127=1,$AC127=1)</formula>
    </cfRule>
    <cfRule type="expression" dxfId="1207" priority="2775">
      <formula>$AD127=1</formula>
    </cfRule>
    <cfRule type="expression" dxfId="1206" priority="2776">
      <formula>$AC127=1</formula>
    </cfRule>
    <cfRule type="expression" dxfId="1205" priority="2777">
      <formula>AND($Q127="X",OR($B127&lt;&gt;"",$C127&lt;&gt;""))</formula>
    </cfRule>
    <cfRule type="expression" dxfId="1204" priority="2778">
      <formula>AND($AD127=1,$AC127=1)</formula>
    </cfRule>
    <cfRule type="expression" dxfId="1203" priority="2779">
      <formula>$AD127=1</formula>
    </cfRule>
    <cfRule type="expression" dxfId="1202" priority="2780">
      <formula>$AC127=1</formula>
    </cfRule>
    <cfRule type="expression" dxfId="1201" priority="2781">
      <formula>AND($Q127="X",OR($B127&lt;&gt;"",$C127&lt;&gt;""))</formula>
    </cfRule>
    <cfRule type="expression" dxfId="1200" priority="2782">
      <formula>AND($AD127=1,$AC127=1)</formula>
    </cfRule>
    <cfRule type="expression" dxfId="1199" priority="2783">
      <formula>$AD127=1</formula>
    </cfRule>
    <cfRule type="expression" dxfId="1198" priority="2784">
      <formula>$AC127=1</formula>
    </cfRule>
    <cfRule type="expression" dxfId="1197" priority="2785">
      <formula>AND($Q127="X",OR($B127&lt;&gt;"",$C127&lt;&gt;""))</formula>
    </cfRule>
    <cfRule type="expression" dxfId="1196" priority="2786">
      <formula>AND($AD127=1,$AC127=1)</formula>
    </cfRule>
    <cfRule type="expression" dxfId="1195" priority="2787">
      <formula>$AD127=1</formula>
    </cfRule>
    <cfRule type="expression" dxfId="1194" priority="2788">
      <formula>$AC127=1</formula>
    </cfRule>
    <cfRule type="expression" dxfId="1193" priority="2789">
      <formula>AND($Q127="X",OR($B127&lt;&gt;"",$C127&lt;&gt;""))</formula>
    </cfRule>
    <cfRule type="expression" dxfId="1192" priority="2790">
      <formula>AND($AD127=1,$AC127=1)</formula>
    </cfRule>
    <cfRule type="expression" dxfId="1191" priority="2791">
      <formula>$AD127=1</formula>
    </cfRule>
    <cfRule type="expression" dxfId="1190" priority="2792">
      <formula>$AC127=1</formula>
    </cfRule>
    <cfRule type="expression" dxfId="1189" priority="2793">
      <formula>AND(NOT(ISBLANK($V127)),ISBLANK($AC127),ISBLANK($AD127))</formula>
    </cfRule>
    <cfRule type="expression" dxfId="1188" priority="2794">
      <formula>OR($AD127="X",$AC127="X")</formula>
    </cfRule>
  </conditionalFormatting>
  <conditionalFormatting sqref="E127:G128">
    <cfRule type="expression" dxfId="1187" priority="2764">
      <formula>AND($Q127="X",OR($B127&lt;&gt;"",$C127&lt;&gt;"",$D127&lt;&gt;"",$E127&lt;&gt;""))</formula>
    </cfRule>
    <cfRule type="expression" dxfId="1186" priority="2765">
      <formula>AND($Q127="X",OR($B127&lt;&gt;"",#REF!&lt;&gt;"",$C127&lt;&gt;"",$D127&lt;&gt;""))</formula>
    </cfRule>
    <cfRule type="expression" dxfId="1185" priority="2795">
      <formula>AND($AD127=1,$AC127=1)</formula>
    </cfRule>
    <cfRule type="expression" dxfId="1184" priority="2796">
      <formula>$AD127=1</formula>
    </cfRule>
    <cfRule type="expression" dxfId="1183" priority="2797">
      <formula>$AC127=1</formula>
    </cfRule>
  </conditionalFormatting>
  <conditionalFormatting sqref="E128:G128">
    <cfRule type="expression" dxfId="1182" priority="2808">
      <formula>AND($Q128="X",OR($B128&lt;&gt;"",$C128&lt;&gt;""))</formula>
    </cfRule>
    <cfRule type="expression" dxfId="1181" priority="2809">
      <formula>AND($AD128=1,$AC128=1)</formula>
    </cfRule>
    <cfRule type="expression" dxfId="1180" priority="2810">
      <formula>$AD128=1</formula>
    </cfRule>
    <cfRule type="expression" dxfId="1179" priority="2811">
      <formula>$AC128=1</formula>
    </cfRule>
    <cfRule type="expression" dxfId="1178" priority="2812">
      <formula>AND($Q128="X",OR($B128&lt;&gt;"",$C128&lt;&gt;""))</formula>
    </cfRule>
    <cfRule type="expression" dxfId="1177" priority="2813">
      <formula>AND($AD128=1,$AC128=1)</formula>
    </cfRule>
    <cfRule type="expression" dxfId="1176" priority="2814">
      <formula>$AD128=1</formula>
    </cfRule>
    <cfRule type="expression" dxfId="1175" priority="2815">
      <formula>$AC128=1</formula>
    </cfRule>
    <cfRule type="expression" dxfId="1174" priority="2816">
      <formula>AND($Q128="X",OR($B128&lt;&gt;"",$C128&lt;&gt;""))</formula>
    </cfRule>
    <cfRule type="expression" dxfId="1173" priority="2817">
      <formula>AND($AD128=1,$AC128=1)</formula>
    </cfRule>
    <cfRule type="expression" dxfId="1172" priority="2818">
      <formula>$AD128=1</formula>
    </cfRule>
    <cfRule type="expression" dxfId="1171" priority="2819">
      <formula>$AC128=1</formula>
    </cfRule>
    <cfRule type="expression" dxfId="1170" priority="2820">
      <formula>AND($Q128="X",OR($B128&lt;&gt;"",$C128&lt;&gt;""))</formula>
    </cfRule>
    <cfRule type="expression" dxfId="1169" priority="2821">
      <formula>AND($AD128=1,$AC128=1)</formula>
    </cfRule>
    <cfRule type="expression" dxfId="1168" priority="2822">
      <formula>$AD128=1</formula>
    </cfRule>
    <cfRule type="expression" dxfId="1167" priority="2823">
      <formula>$AC128=1</formula>
    </cfRule>
    <cfRule type="expression" dxfId="1166" priority="2824">
      <formula>AND($Q128="X",OR($B128&lt;&gt;"",$C128&lt;&gt;""))</formula>
    </cfRule>
    <cfRule type="expression" dxfId="1165" priority="2825">
      <formula>AND($AD128=1,$AC128=1)</formula>
    </cfRule>
    <cfRule type="expression" dxfId="1164" priority="2826">
      <formula>$AD128=1</formula>
    </cfRule>
    <cfRule type="expression" dxfId="1163" priority="2827">
      <formula>$AC128=1</formula>
    </cfRule>
    <cfRule type="expression" dxfId="1162" priority="2828">
      <formula>AND($Q128="X",OR($B128&lt;&gt;"",$C128&lt;&gt;""))</formula>
    </cfRule>
    <cfRule type="expression" dxfId="1161" priority="2829">
      <formula>AND($AD128=1,$AC128=1)</formula>
    </cfRule>
    <cfRule type="expression" dxfId="1160" priority="2830">
      <formula>$AD128=1</formula>
    </cfRule>
    <cfRule type="expression" dxfId="1159" priority="2831">
      <formula>$AC128=1</formula>
    </cfRule>
    <cfRule type="expression" dxfId="1158" priority="2832">
      <formula>AND(NOT(ISBLANK($V128)),ISBLANK($AC128),ISBLANK($AD128))</formula>
    </cfRule>
    <cfRule type="expression" dxfId="1157" priority="2836">
      <formula>OR($AD128="X",$AC128="X")</formula>
    </cfRule>
    <cfRule type="expression" dxfId="1156" priority="2837">
      <formula>AND($AD128=1,$AC128=1)</formula>
    </cfRule>
    <cfRule type="expression" dxfId="1155" priority="2838">
      <formula>$AD128=1</formula>
    </cfRule>
    <cfRule type="expression" dxfId="1154" priority="2839">
      <formula>$AC128=1</formula>
    </cfRule>
  </conditionalFormatting>
  <conditionalFormatting sqref="E131:G131">
    <cfRule type="expression" dxfId="1153" priority="2874">
      <formula>AND($Q131="X",OR($B131&lt;&gt;"",$C131&lt;&gt;"",$D131&lt;&gt;"",$E131&lt;&gt;""))</formula>
    </cfRule>
    <cfRule type="expression" dxfId="1152" priority="2875">
      <formula>AND($Q131="X",OR($B131&lt;&gt;"",#REF!&lt;&gt;"",$C131&lt;&gt;"",$D131&lt;&gt;""))</formula>
    </cfRule>
    <cfRule type="expression" dxfId="1151" priority="2876">
      <formula>AND($AD131=1,$AC131=1)</formula>
    </cfRule>
    <cfRule type="expression" dxfId="1150" priority="2877">
      <formula>$AD131=1</formula>
    </cfRule>
    <cfRule type="expression" dxfId="1149" priority="2878">
      <formula>$AC131=1</formula>
    </cfRule>
    <cfRule type="expression" dxfId="1148" priority="2883">
      <formula>AND($Q131="X",OR($B131&lt;&gt;"",$C131&lt;&gt;""))</formula>
    </cfRule>
    <cfRule type="expression" dxfId="1147" priority="2884">
      <formula>AND($AD131=1,$AC131=1)</formula>
    </cfRule>
    <cfRule type="expression" dxfId="1146" priority="2885">
      <formula>$AD131=1</formula>
    </cfRule>
    <cfRule type="expression" dxfId="1145" priority="2886">
      <formula>$AC131=1</formula>
    </cfRule>
    <cfRule type="expression" dxfId="1144" priority="2887">
      <formula>AND($Q131="X",OR($B131&lt;&gt;"",$C131&lt;&gt;""))</formula>
    </cfRule>
    <cfRule type="expression" dxfId="1143" priority="2888">
      <formula>AND($AD131=1,$AC131=1)</formula>
    </cfRule>
    <cfRule type="expression" dxfId="1142" priority="2889">
      <formula>$AD131=1</formula>
    </cfRule>
    <cfRule type="expression" dxfId="1141" priority="2890">
      <formula>$AC131=1</formula>
    </cfRule>
    <cfRule type="expression" dxfId="1140" priority="2891">
      <formula>AND($Q131="X",OR($B131&lt;&gt;"",$C131&lt;&gt;""))</formula>
    </cfRule>
    <cfRule type="expression" dxfId="1139" priority="2892">
      <formula>AND($AD131=1,$AC131=1)</formula>
    </cfRule>
    <cfRule type="expression" dxfId="1138" priority="2893">
      <formula>$AD131=1</formula>
    </cfRule>
    <cfRule type="expression" dxfId="1137" priority="2894">
      <formula>$AC131=1</formula>
    </cfRule>
    <cfRule type="expression" dxfId="1136" priority="2895">
      <formula>AND($Q131="X",OR($B131&lt;&gt;"",$C131&lt;&gt;""))</formula>
    </cfRule>
    <cfRule type="expression" dxfId="1135" priority="2896">
      <formula>AND($AD131=1,$AC131=1)</formula>
    </cfRule>
    <cfRule type="expression" dxfId="1134" priority="2897">
      <formula>$AD131=1</formula>
    </cfRule>
    <cfRule type="expression" dxfId="1133" priority="2898">
      <formula>$AC131=1</formula>
    </cfRule>
    <cfRule type="expression" dxfId="1132" priority="2899">
      <formula>AND($Q131="X",OR($B131&lt;&gt;"",$C131&lt;&gt;""))</formula>
    </cfRule>
    <cfRule type="expression" dxfId="1131" priority="2900">
      <formula>AND($AD131=1,$AC131=1)</formula>
    </cfRule>
    <cfRule type="expression" dxfId="1130" priority="2901">
      <formula>$AD131=1</formula>
    </cfRule>
    <cfRule type="expression" dxfId="1129" priority="2902">
      <formula>$AC131=1</formula>
    </cfRule>
    <cfRule type="expression" dxfId="1128" priority="2903">
      <formula>AND($Q131="X",OR($B131&lt;&gt;"",$C131&lt;&gt;""))</formula>
    </cfRule>
    <cfRule type="expression" dxfId="1127" priority="2904">
      <formula>AND($AD131=1,$AC131=1)</formula>
    </cfRule>
    <cfRule type="expression" dxfId="1126" priority="2905">
      <formula>$AD131=1</formula>
    </cfRule>
    <cfRule type="expression" dxfId="1125" priority="2906">
      <formula>$AC131=1</formula>
    </cfRule>
    <cfRule type="expression" dxfId="1124" priority="2907">
      <formula>AND(NOT(ISBLANK($V131)),ISBLANK($AC131),ISBLANK($AD131))</formula>
    </cfRule>
  </conditionalFormatting>
  <conditionalFormatting sqref="E131:G135 D136:G136 E137:G150 B125:C150">
    <cfRule type="expression" dxfId="1123" priority="3346">
      <formula>$AD125=1</formula>
    </cfRule>
  </conditionalFormatting>
  <conditionalFormatting sqref="E131:G135 D136:G136 E137:G150">
    <cfRule type="expression" dxfId="1122" priority="3345">
      <formula>AND($AD131=1,$AC131=1)</formula>
    </cfRule>
  </conditionalFormatting>
  <conditionalFormatting sqref="E137:G137">
    <cfRule type="expression" dxfId="1121" priority="2950">
      <formula>AND($Q137="X",OR($B137&lt;&gt;"",$C137&lt;&gt;"",$D137&lt;&gt;"",$E137&lt;&gt;""))</formula>
    </cfRule>
    <cfRule type="expression" dxfId="1120" priority="2951">
      <formula>AND($Q137="X",OR($B137&lt;&gt;"",#REF!&lt;&gt;"",$C137&lt;&gt;"",$D137&lt;&gt;""))</formula>
    </cfRule>
    <cfRule type="expression" dxfId="1119" priority="2952">
      <formula>AND($AD137=1,$AC137=1)</formula>
    </cfRule>
    <cfRule type="expression" dxfId="1118" priority="2953">
      <formula>$AD137=1</formula>
    </cfRule>
    <cfRule type="expression" dxfId="1117" priority="2954">
      <formula>$AC137=1</formula>
    </cfRule>
    <cfRule type="expression" dxfId="1116" priority="2959">
      <formula>AND($Q137="X",OR($B137&lt;&gt;"",$C137&lt;&gt;""))</formula>
    </cfRule>
    <cfRule type="expression" dxfId="1115" priority="2960">
      <formula>AND($AD137=1,$AC137=1)</formula>
    </cfRule>
    <cfRule type="expression" dxfId="1114" priority="2961">
      <formula>$AD137=1</formula>
    </cfRule>
    <cfRule type="expression" dxfId="1113" priority="2962">
      <formula>$AC137=1</formula>
    </cfRule>
    <cfRule type="expression" dxfId="1112" priority="2963">
      <formula>AND($Q137="X",OR($B137&lt;&gt;"",$C137&lt;&gt;""))</formula>
    </cfRule>
    <cfRule type="expression" dxfId="1111" priority="2964">
      <formula>AND($AD137=1,$AC137=1)</formula>
    </cfRule>
    <cfRule type="expression" dxfId="1110" priority="2965">
      <formula>$AD137=1</formula>
    </cfRule>
    <cfRule type="expression" dxfId="1109" priority="2966">
      <formula>$AC137=1</formula>
    </cfRule>
    <cfRule type="expression" dxfId="1108" priority="2967">
      <formula>AND($Q137="X",OR($B137&lt;&gt;"",$C137&lt;&gt;""))</formula>
    </cfRule>
    <cfRule type="expression" dxfId="1107" priority="2968">
      <formula>AND($AD137=1,$AC137=1)</formula>
    </cfRule>
    <cfRule type="expression" dxfId="1106" priority="2969">
      <formula>$AD137=1</formula>
    </cfRule>
    <cfRule type="expression" dxfId="1105" priority="2970">
      <formula>$AC137=1</formula>
    </cfRule>
    <cfRule type="expression" dxfId="1104" priority="2971">
      <formula>AND($Q137="X",OR($B137&lt;&gt;"",$C137&lt;&gt;""))</formula>
    </cfRule>
    <cfRule type="expression" dxfId="1103" priority="2972">
      <formula>AND($AD137=1,$AC137=1)</formula>
    </cfRule>
    <cfRule type="expression" dxfId="1102" priority="2973">
      <formula>$AD137=1</formula>
    </cfRule>
    <cfRule type="expression" dxfId="1101" priority="2974">
      <formula>$AC137=1</formula>
    </cfRule>
    <cfRule type="expression" dxfId="1100" priority="3029">
      <formula>AND($Q137="X",OR($B137&lt;&gt;"",$C137&lt;&gt;""))</formula>
    </cfRule>
    <cfRule type="expression" dxfId="1099" priority="3030">
      <formula>AND($AD137=1,$AC137=1)</formula>
    </cfRule>
    <cfRule type="expression" dxfId="1098" priority="3031">
      <formula>$AD137=1</formula>
    </cfRule>
    <cfRule type="expression" dxfId="1097" priority="3032">
      <formula>$AC137=1</formula>
    </cfRule>
    <cfRule type="expression" dxfId="1096" priority="3033">
      <formula>AND($Q137="X",OR($B137&lt;&gt;"",$C137&lt;&gt;""))</formula>
    </cfRule>
    <cfRule type="expression" dxfId="1095" priority="3034">
      <formula>AND($AD137=1,$AC137=1)</formula>
    </cfRule>
    <cfRule type="expression" dxfId="1094" priority="3035">
      <formula>$AD137=1</formula>
    </cfRule>
    <cfRule type="expression" dxfId="1093" priority="3036">
      <formula>$AC137=1</formula>
    </cfRule>
  </conditionalFormatting>
  <conditionalFormatting sqref="E140:G140">
    <cfRule type="expression" dxfId="1092" priority="2976">
      <formula>AND($Q140="X",OR($B140&lt;&gt;"",$C140&lt;&gt;"",$D140&lt;&gt;"",$E140&lt;&gt;""))</formula>
    </cfRule>
    <cfRule type="expression" dxfId="1091" priority="2977">
      <formula>AND($Q140="X",OR($B140&lt;&gt;"",#REF!&lt;&gt;"",$C140&lt;&gt;"",$D140&lt;&gt;""))</formula>
    </cfRule>
    <cfRule type="expression" dxfId="1090" priority="2978">
      <formula>AND($AD140=1,$AC140=1)</formula>
    </cfRule>
    <cfRule type="expression" dxfId="1089" priority="2979">
      <formula>$AD140=1</formula>
    </cfRule>
    <cfRule type="expression" dxfId="1088" priority="2980">
      <formula>$AC140=1</formula>
    </cfRule>
    <cfRule type="expression" dxfId="1087" priority="2985">
      <formula>AND($Q140="X",OR($B140&lt;&gt;"",$C140&lt;&gt;""))</formula>
    </cfRule>
    <cfRule type="expression" dxfId="1086" priority="2986">
      <formula>AND($AD140=1,$AC140=1)</formula>
    </cfRule>
    <cfRule type="expression" dxfId="1085" priority="2987">
      <formula>$AD140=1</formula>
    </cfRule>
    <cfRule type="expression" dxfId="1084" priority="2988">
      <formula>$AC140=1</formula>
    </cfRule>
    <cfRule type="expression" dxfId="1083" priority="2989">
      <formula>AND($Q140="X",OR($B140&lt;&gt;"",$C140&lt;&gt;""))</formula>
    </cfRule>
    <cfRule type="expression" dxfId="1082" priority="2990">
      <formula>AND($AD140=1,$AC140=1)</formula>
    </cfRule>
    <cfRule type="expression" dxfId="1081" priority="2991">
      <formula>$AD140=1</formula>
    </cfRule>
    <cfRule type="expression" dxfId="1080" priority="2992">
      <formula>$AC140=1</formula>
    </cfRule>
    <cfRule type="expression" dxfId="1079" priority="3021">
      <formula>AND($Q140="X",OR($B140&lt;&gt;"",$C140&lt;&gt;""))</formula>
    </cfRule>
    <cfRule type="expression" dxfId="1078" priority="3022">
      <formula>AND($AD140=1,$AC140=1)</formula>
    </cfRule>
    <cfRule type="expression" dxfId="1077" priority="3023">
      <formula>$AD140=1</formula>
    </cfRule>
    <cfRule type="expression" dxfId="1076" priority="3024">
      <formula>$AC140=1</formula>
    </cfRule>
    <cfRule type="expression" dxfId="1075" priority="3025">
      <formula>AND($Q140="X",OR($B140&lt;&gt;"",$C140&lt;&gt;""))</formula>
    </cfRule>
    <cfRule type="expression" dxfId="1074" priority="3026">
      <formula>AND($AD140=1,$AC140=1)</formula>
    </cfRule>
    <cfRule type="expression" dxfId="1073" priority="3027">
      <formula>$AD140=1</formula>
    </cfRule>
    <cfRule type="expression" dxfId="1072" priority="3028">
      <formula>$AC140=1</formula>
    </cfRule>
  </conditionalFormatting>
  <conditionalFormatting sqref="E143:G143">
    <cfRule type="expression" dxfId="1071" priority="2994">
      <formula>AND($Q143="X",OR($B143&lt;&gt;"",$C143&lt;&gt;"",$D143&lt;&gt;"",$E143&lt;&gt;""))</formula>
    </cfRule>
    <cfRule type="expression" dxfId="1070" priority="2995">
      <formula>AND($Q143="X",OR($B143&lt;&gt;"",#REF!&lt;&gt;"",$C143&lt;&gt;"",$D143&lt;&gt;""))</formula>
    </cfRule>
    <cfRule type="expression" dxfId="1069" priority="2996">
      <formula>AND($AD143=1,$AC143=1)</formula>
    </cfRule>
    <cfRule type="expression" dxfId="1068" priority="2997">
      <formula>$AD143=1</formula>
    </cfRule>
    <cfRule type="expression" dxfId="1067" priority="2998">
      <formula>$AC143=1</formula>
    </cfRule>
    <cfRule type="expression" dxfId="1066" priority="3013">
      <formula>AND($Q143="X",OR($B143&lt;&gt;"",$C143&lt;&gt;""))</formula>
    </cfRule>
    <cfRule type="expression" dxfId="1065" priority="3014">
      <formula>AND($AD143=1,$AC143=1)</formula>
    </cfRule>
    <cfRule type="expression" dxfId="1064" priority="3015">
      <formula>$AD143=1</formula>
    </cfRule>
    <cfRule type="expression" dxfId="1063" priority="3016">
      <formula>$AC143=1</formula>
    </cfRule>
    <cfRule type="expression" dxfId="1062" priority="3017">
      <formula>AND($Q143="X",OR($B143&lt;&gt;"",$C143&lt;&gt;""))</formula>
    </cfRule>
    <cfRule type="expression" dxfId="1061" priority="3018">
      <formula>AND($AD143=1,$AC143=1)</formula>
    </cfRule>
    <cfRule type="expression" dxfId="1060" priority="3019">
      <formula>$AD143=1</formula>
    </cfRule>
    <cfRule type="expression" dxfId="1059" priority="3020">
      <formula>$AC143=1</formula>
    </cfRule>
  </conditionalFormatting>
  <conditionalFormatting sqref="E150:G150">
    <cfRule type="expression" dxfId="1058" priority="3004">
      <formula>AND($Q150="X",OR($B150&lt;&gt;"",$C150&lt;&gt;"",$D150&lt;&gt;"",$E150&lt;&gt;""))</formula>
    </cfRule>
    <cfRule type="expression" dxfId="1057" priority="3005">
      <formula>AND($Q150="X",OR($B150&lt;&gt;"",#REF!&lt;&gt;"",$C150&lt;&gt;"",$D150&lt;&gt;""))</formula>
    </cfRule>
    <cfRule type="expression" dxfId="1056" priority="3006">
      <formula>AND($AD150=1,$AC150=1)</formula>
    </cfRule>
    <cfRule type="expression" dxfId="1055" priority="3007">
      <formula>$AD150=1</formula>
    </cfRule>
    <cfRule type="expression" dxfId="1054" priority="3008">
      <formula>$AC150=1</formula>
    </cfRule>
  </conditionalFormatting>
  <conditionalFormatting sqref="E154:G154">
    <cfRule type="expression" dxfId="1053" priority="404">
      <formula>AND($Q154="X",OR($B154&lt;&gt;"",#REF!&lt;&gt;"",$C154&lt;&gt;""))</formula>
    </cfRule>
  </conditionalFormatting>
  <conditionalFormatting sqref="E160:G160">
    <cfRule type="expression" dxfId="1052" priority="3037">
      <formula>AND($Q160="X",OR($B160&lt;&gt;"",$C160&lt;&gt;""))</formula>
    </cfRule>
  </conditionalFormatting>
  <conditionalFormatting sqref="E161:G162">
    <cfRule type="expression" dxfId="1051" priority="72">
      <formula>AND($Q161="X",OR($B161&lt;&gt;"",$C161&lt;&gt;"",$D161&lt;&gt;"",$E161&lt;&gt;""))</formula>
    </cfRule>
    <cfRule type="expression" dxfId="1050" priority="73">
      <formula>AND($Q161="X",OR($B161&lt;&gt;"",#REF!&lt;&gt;"",$C161&lt;&gt;"",$D161&lt;&gt;""))</formula>
    </cfRule>
    <cfRule type="expression" dxfId="1049" priority="74">
      <formula>AND($AD161=1,$AC161=1)</formula>
    </cfRule>
    <cfRule type="expression" dxfId="1048" priority="75">
      <formula>$AD161=1</formula>
    </cfRule>
    <cfRule type="expression" dxfId="1047" priority="76">
      <formula>$AC161=1</formula>
    </cfRule>
    <cfRule type="expression" dxfId="1046" priority="77">
      <formula>AND($Q161="X",OR($B161&lt;&gt;"",#REF!&lt;&gt;"",$C161&lt;&gt;""))</formula>
    </cfRule>
    <cfRule type="expression" dxfId="1045" priority="78">
      <formula>AND($AD161=1,$AC161=1)</formula>
    </cfRule>
    <cfRule type="expression" dxfId="1044" priority="79">
      <formula>$AD161=1</formula>
    </cfRule>
    <cfRule type="expression" dxfId="1043" priority="80">
      <formula>$AC161=1</formula>
    </cfRule>
  </conditionalFormatting>
  <conditionalFormatting sqref="E167:G167">
    <cfRule type="expression" dxfId="1042" priority="3038">
      <formula>AND($Q167="X",OR($B167&lt;&gt;"",$C167&lt;&gt;"",$D167&lt;&gt;"",$E167&lt;&gt;""))</formula>
    </cfRule>
    <cfRule type="expression" dxfId="1041" priority="3039">
      <formula>AND($Q167="X",OR($B167&lt;&gt;"",#REF!&lt;&gt;"",$C167&lt;&gt;"",$D167&lt;&gt;""))</formula>
    </cfRule>
    <cfRule type="expression" dxfId="1040" priority="3040">
      <formula>AND($Q167="X",OR($B167&lt;&gt;"",#REF!&lt;&gt;"",$C167&lt;&gt;""))</formula>
    </cfRule>
    <cfRule type="expression" dxfId="1039" priority="3042">
      <formula>AND($Q167="X",OR($B167&lt;&gt;"",$C167&lt;&gt;""))</formula>
    </cfRule>
  </conditionalFormatting>
  <conditionalFormatting sqref="F1:F2">
    <cfRule type="dataBar" priority="3605">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7:F22">
    <cfRule type="expression" dxfId="1038" priority="714">
      <formula>AND($Q17="X",OR($B17&lt;&gt;"",$C17&lt;&gt;"",$D17&lt;&gt;""))</formula>
    </cfRule>
  </conditionalFormatting>
  <conditionalFormatting sqref="F17:F23">
    <cfRule type="expression" dxfId="1037" priority="618">
      <formula>AND($Q17="X",OR($B17&lt;&gt;"",$C17&lt;&gt;"",$D17&lt;&gt;"",$E17&lt;&gt;""))</formula>
    </cfRule>
  </conditionalFormatting>
  <conditionalFormatting sqref="F23">
    <cfRule type="expression" dxfId="1036" priority="914">
      <formula>AND($Q23="X",OR($B23&lt;&gt;"",$C23&lt;&gt;"",$D23&lt;&gt;""))</formula>
    </cfRule>
  </conditionalFormatting>
  <conditionalFormatting sqref="F28 F159">
    <cfRule type="expression" dxfId="1035" priority="8247">
      <formula>AND($Q28="X",OR($B28&lt;&gt;"",#REF!&lt;&gt;"",$D28&lt;&gt;"",$E28&lt;&gt;""))</formula>
    </cfRule>
  </conditionalFormatting>
  <conditionalFormatting sqref="F29">
    <cfRule type="expression" dxfId="1034" priority="718">
      <formula>AND($Q29="X",OR($B29&lt;&gt;"",$C29&lt;&gt;"",$D29&lt;&gt;"",$E29&lt;&gt;""))</formula>
    </cfRule>
    <cfRule type="expression" dxfId="1033" priority="814">
      <formula>AND($Q29="X",OR($B29&lt;&gt;"",$C29&lt;&gt;"",$D29&lt;&gt;""))</formula>
    </cfRule>
  </conditionalFormatting>
  <conditionalFormatting sqref="F33">
    <cfRule type="expression" dxfId="1032" priority="919">
      <formula>AND($Q33="X",OR($B33&lt;&gt;"",$C33&lt;&gt;"",$D33&lt;&gt;"",$E33&lt;&gt;"",$F33&lt;&gt;""))</formula>
    </cfRule>
  </conditionalFormatting>
  <conditionalFormatting sqref="F38:F39">
    <cfRule type="expression" dxfId="1031" priority="8248">
      <formula>AND($Q38="X",OR($B38&lt;&gt;"",#REF!&lt;&gt;"",$D38&lt;&gt;"",#REF!&lt;&gt;""))</formula>
    </cfRule>
  </conditionalFormatting>
  <conditionalFormatting sqref="F40:F41">
    <cfRule type="expression" dxfId="1030" priority="1091">
      <formula>AND($Q40="X",OR($B40&lt;&gt;"",#REF!&lt;&gt;"",$C40&lt;&gt;"",$D40&lt;&gt;""))</formula>
    </cfRule>
    <cfRule type="expression" dxfId="1029" priority="1095">
      <formula>AND($Q40="X",OR($B40&lt;&gt;"",$C40&lt;&gt;"",$D40&lt;&gt;"",$E40&lt;&gt;""))</formula>
    </cfRule>
    <cfRule type="expression" dxfId="1028" priority="1109">
      <formula>AND($Q40="X",OR($B40&lt;&gt;"",$C40&lt;&gt;"",$D40&lt;&gt;""))</formula>
    </cfRule>
    <cfRule type="expression" dxfId="1027" priority="1127">
      <formula>AND($Q40="X",OR($B40&lt;&gt;"",$C40&lt;&gt;"",$D40&lt;&gt;""))</formula>
    </cfRule>
    <cfRule type="expression" dxfId="1026" priority="1130">
      <formula>AND($Q40="X",OR($B40&lt;&gt;"",$C40&lt;&gt;""))</formula>
    </cfRule>
    <cfRule type="expression" dxfId="1025" priority="1133">
      <formula>AND($Q40="X",OR($B40&lt;&gt;"",$C40&lt;&gt;"",$D40&lt;&gt;"",$E40&lt;&gt;""))</formula>
    </cfRule>
  </conditionalFormatting>
  <conditionalFormatting sqref="F47">
    <cfRule type="expression" dxfId="1024" priority="1180">
      <formula>AND($Q47="X",OR($B47&lt;&gt;"",#REF!&lt;&gt;"",$C47&lt;&gt;"",$D47&lt;&gt;""))</formula>
    </cfRule>
    <cfRule type="expression" dxfId="1023" priority="1184">
      <formula>AND($Q47="X",OR($B47&lt;&gt;"",$C47&lt;&gt;"",$D47&lt;&gt;"",$E47&lt;&gt;""))</formula>
    </cfRule>
    <cfRule type="expression" dxfId="1022" priority="1198">
      <formula>AND($Q47="X",OR($B47&lt;&gt;"",$C47&lt;&gt;"",$D47&lt;&gt;""))</formula>
    </cfRule>
    <cfRule type="expression" dxfId="1021" priority="1216">
      <formula>AND($Q47="X",OR($B47&lt;&gt;"",$C47&lt;&gt;"",$D47&lt;&gt;""))</formula>
    </cfRule>
    <cfRule type="expression" dxfId="1020" priority="1219">
      <formula>AND($Q47="X",OR($B47&lt;&gt;"",$C47&lt;&gt;""))</formula>
    </cfRule>
    <cfRule type="expression" dxfId="1019" priority="1222">
      <formula>AND($Q47="X",OR($B47&lt;&gt;"",$C47&lt;&gt;"",$D47&lt;&gt;"",$E47&lt;&gt;""))</formula>
    </cfRule>
  </conditionalFormatting>
  <conditionalFormatting sqref="F51">
    <cfRule type="expression" dxfId="1018" priority="1270">
      <formula>AND($Q51="X",OR($B51&lt;&gt;"",#REF!&lt;&gt;"",$C51&lt;&gt;"",$D51&lt;&gt;"",$F51&lt;&gt;""))</formula>
    </cfRule>
    <cfRule type="expression" dxfId="1017" priority="1271">
      <formula>AND($Q51="X",OR($B51&lt;&gt;"",#REF!&lt;&gt;"",$C51&lt;&gt;"",$D51&lt;&gt;""))</formula>
    </cfRule>
    <cfRule type="expression" dxfId="1016" priority="1274">
      <formula>AND($Q51="X",OR($B51&lt;&gt;"",$C51&lt;&gt;"",$D51&lt;&gt;"",$E51&lt;&gt;"",$F51&lt;&gt;""))</formula>
    </cfRule>
    <cfRule type="expression" dxfId="1015" priority="1288">
      <formula>AND($Q51="X",OR($B51&lt;&gt;"",$C51&lt;&gt;"",$D51&lt;&gt;"",$E51&lt;&gt;""))</formula>
    </cfRule>
    <cfRule type="expression" dxfId="1014" priority="1306">
      <formula>AND($Q51="X",OR($B51&lt;&gt;"",$C51&lt;&gt;"",$D51&lt;&gt;"",$E51&lt;&gt;""))</formula>
    </cfRule>
    <cfRule type="expression" dxfId="1013" priority="1309">
      <formula>AND($Q51="X",OR($B51&lt;&gt;"",$C51&lt;&gt;"",$D51&lt;&gt;""))</formula>
    </cfRule>
    <cfRule type="expression" dxfId="1012" priority="1312">
      <formula>AND($Q51="X",OR($B51&lt;&gt;"",$C51&lt;&gt;"",$D51&lt;&gt;"",$E51&lt;&gt;"",$F51&lt;&gt;""))</formula>
    </cfRule>
  </conditionalFormatting>
  <conditionalFormatting sqref="F55">
    <cfRule type="expression" dxfId="1011" priority="1356">
      <formula>AND($Q55="X",OR($B55&lt;&gt;"",#REF!&lt;&gt;"",$C55&lt;&gt;"",$D55&lt;&gt;"",$F55&lt;&gt;""))</formula>
    </cfRule>
    <cfRule type="expression" dxfId="1010" priority="1357">
      <formula>AND($Q55="X",OR($B55&lt;&gt;"",#REF!&lt;&gt;"",$C55&lt;&gt;"",$D55&lt;&gt;""))</formula>
    </cfRule>
    <cfRule type="expression" dxfId="1009" priority="1360">
      <formula>AND($Q55="X",OR($B55&lt;&gt;"",$C55&lt;&gt;"",$D55&lt;&gt;"",$E55&lt;&gt;"",$F55&lt;&gt;""))</formula>
    </cfRule>
    <cfRule type="expression" dxfId="1008" priority="1374">
      <formula>AND($Q55="X",OR($B55&lt;&gt;"",$C55&lt;&gt;"",$D55&lt;&gt;"",$E55&lt;&gt;""))</formula>
    </cfRule>
    <cfRule type="expression" dxfId="1007" priority="1392">
      <formula>AND($Q55="X",OR($B55&lt;&gt;"",$C55&lt;&gt;"",$D55&lt;&gt;"",$E55&lt;&gt;""))</formula>
    </cfRule>
    <cfRule type="expression" dxfId="1006" priority="1395">
      <formula>AND($Q55="X",OR($B55&lt;&gt;"",$C55&lt;&gt;"",$D55&lt;&gt;""))</formula>
    </cfRule>
    <cfRule type="expression" dxfId="1005" priority="1398">
      <formula>AND($Q55="X",OR($B55&lt;&gt;"",$C55&lt;&gt;"",$D55&lt;&gt;"",$E55&lt;&gt;"",$F55&lt;&gt;""))</formula>
    </cfRule>
  </conditionalFormatting>
  <conditionalFormatting sqref="F65">
    <cfRule type="expression" dxfId="1004" priority="1442">
      <formula>AND($Q65="X",OR($B65&lt;&gt;"",#REF!&lt;&gt;"",$C65&lt;&gt;"",$D65&lt;&gt;"",$F65&lt;&gt;""))</formula>
    </cfRule>
    <cfRule type="expression" dxfId="1003" priority="1443">
      <formula>AND($Q65="X",OR($B65&lt;&gt;"",#REF!&lt;&gt;"",$C65&lt;&gt;"",$D65&lt;&gt;""))</formula>
    </cfRule>
    <cfRule type="expression" dxfId="1002" priority="1446">
      <formula>AND($Q65="X",OR($B65&lt;&gt;"",$C65&lt;&gt;"",$D65&lt;&gt;"",$E65&lt;&gt;"",$F65&lt;&gt;""))</formula>
    </cfRule>
    <cfRule type="expression" dxfId="1001" priority="1460">
      <formula>AND($Q65="X",OR($B65&lt;&gt;"",$C65&lt;&gt;"",$D65&lt;&gt;"",$E65&lt;&gt;""))</formula>
    </cfRule>
    <cfRule type="expression" dxfId="1000" priority="1478">
      <formula>AND($Q65="X",OR($B65&lt;&gt;"",$C65&lt;&gt;"",$D65&lt;&gt;"",$E65&lt;&gt;""))</formula>
    </cfRule>
    <cfRule type="expression" dxfId="999" priority="1481">
      <formula>AND($Q65="X",OR($B65&lt;&gt;"",$C65&lt;&gt;"",$D65&lt;&gt;""))</formula>
    </cfRule>
    <cfRule type="expression" dxfId="998" priority="1484">
      <formula>AND($Q65="X",OR($B65&lt;&gt;"",$C65&lt;&gt;"",$D65&lt;&gt;"",$E65&lt;&gt;"",$F65&lt;&gt;""))</formula>
    </cfRule>
  </conditionalFormatting>
  <conditionalFormatting sqref="F67">
    <cfRule type="expression" dxfId="997" priority="1527">
      <formula>AND($Q67="X",OR($B67&lt;&gt;"",#REF!&lt;&gt;"",$C67&lt;&gt;"",$D67&lt;&gt;""))</formula>
    </cfRule>
    <cfRule type="expression" dxfId="996" priority="1531">
      <formula>AND($Q67="X",OR($B67&lt;&gt;"",$C67&lt;&gt;"",$D67&lt;&gt;"",$E67&lt;&gt;""))</formula>
    </cfRule>
    <cfRule type="expression" dxfId="995" priority="1545">
      <formula>AND($Q67="X",OR($B67&lt;&gt;"",$C67&lt;&gt;"",$D67&lt;&gt;""))</formula>
    </cfRule>
    <cfRule type="expression" dxfId="994" priority="1563">
      <formula>AND($Q67="X",OR($B67&lt;&gt;"",$C67&lt;&gt;"",$D67&lt;&gt;""))</formula>
    </cfRule>
    <cfRule type="expression" dxfId="993" priority="1566">
      <formula>AND($Q67="X",OR($B67&lt;&gt;"",$C67&lt;&gt;""))</formula>
    </cfRule>
    <cfRule type="expression" dxfId="992" priority="1569">
      <formula>AND($Q67="X",OR($B67&lt;&gt;"",$C67&lt;&gt;"",$D67&lt;&gt;"",$E67&lt;&gt;""))</formula>
    </cfRule>
  </conditionalFormatting>
  <conditionalFormatting sqref="F68">
    <cfRule type="expression" dxfId="991" priority="1609">
      <formula>AND($Q68="X",OR($B68&lt;&gt;"",#REF!&lt;&gt;"",$C68&lt;&gt;""))</formula>
    </cfRule>
    <cfRule type="expression" dxfId="990" priority="1613">
      <formula>AND($Q68="X",OR($B68&lt;&gt;"",$C68&lt;&gt;"",$D68&lt;&gt;""))</formula>
    </cfRule>
    <cfRule type="expression" dxfId="989" priority="1616">
      <formula>AND($Q68="X",OR($B68&lt;&gt;"",$C68&lt;&gt;"",$D68&lt;&gt;"",$E68&lt;&gt;""))</formula>
    </cfRule>
    <cfRule type="expression" dxfId="988" priority="1617">
      <formula>AND($Q68="X",OR($B68&lt;&gt;"",$C68&lt;&gt;"",$E68&lt;&gt;"",#REF!&lt;&gt;""))</formula>
    </cfRule>
    <cfRule type="expression" dxfId="987" priority="1618">
      <formula>$AC68=1</formula>
    </cfRule>
    <cfRule type="expression" dxfId="986" priority="1619">
      <formula>AND($Q68="X",OR($B68&lt;&gt;"",$C68&lt;&gt;"",$D68&lt;&gt;""))</formula>
    </cfRule>
    <cfRule type="expression" dxfId="985" priority="1620">
      <formula>AND($Q68="X",OR($B68&lt;&gt;"",$C68&lt;&gt;"",$D68&lt;&gt;"",$E68&lt;&gt;""))</formula>
    </cfRule>
    <cfRule type="expression" dxfId="984" priority="1621">
      <formula>AND($AD68=1,$AC68=1)</formula>
    </cfRule>
    <cfRule type="expression" dxfId="983" priority="1622">
      <formula>$AD68=1</formula>
    </cfRule>
    <cfRule type="expression" dxfId="982" priority="1623">
      <formula>$AC68=1</formula>
    </cfRule>
    <cfRule type="expression" dxfId="981" priority="1624">
      <formula>AND($Q68="X",OR($B68&lt;&gt;"",$C68&lt;&gt;"",$E68&lt;&gt;"",#REF!&lt;&gt;""))</formula>
    </cfRule>
    <cfRule type="expression" dxfId="980" priority="1627">
      <formula>AND($Q68="X",OR($B68&lt;&gt;"",$C68&lt;&gt;""))</formula>
    </cfRule>
    <cfRule type="expression" dxfId="979" priority="1630">
      <formula>AND($Q68="X",OR($B68&lt;&gt;"",$C68&lt;&gt;"",$D68&lt;&gt;"",$E68&lt;&gt;""))</formula>
    </cfRule>
    <cfRule type="expression" dxfId="978" priority="1631">
      <formula>AND($AD68=1,$AC68=1)</formula>
    </cfRule>
    <cfRule type="expression" dxfId="977" priority="1632">
      <formula>$AD68=1</formula>
    </cfRule>
    <cfRule type="expression" dxfId="976" priority="1633">
      <formula>$AC68=1</formula>
    </cfRule>
    <cfRule type="expression" dxfId="975" priority="1634">
      <formula>AND($Q68="X",OR($B68&lt;&gt;"",$C68&lt;&gt;"",$E68&lt;&gt;"",#REF!&lt;&gt;""))</formula>
    </cfRule>
    <cfRule type="expression" dxfId="974" priority="1635">
      <formula>$AC68=1</formula>
    </cfRule>
    <cfRule type="expression" dxfId="973" priority="1636">
      <formula>AND($Q68="X",OR($B68&lt;&gt;"",$C68&lt;&gt;"",$D68&lt;&gt;""))</formula>
    </cfRule>
    <cfRule type="expression" dxfId="972" priority="1637">
      <formula>AND($Q68="X",OR($B68&lt;&gt;"",$C68&lt;&gt;"",$D68&lt;&gt;"",$E68&lt;&gt;""))</formula>
    </cfRule>
    <cfRule type="expression" dxfId="971" priority="1638">
      <formula>AND($AD68=1,$AC68=1)</formula>
    </cfRule>
    <cfRule type="expression" dxfId="970" priority="1639">
      <formula>$AD68=1</formula>
    </cfRule>
    <cfRule type="expression" dxfId="969" priority="1640">
      <formula>AND($Q68="X",OR($B68&lt;&gt;"",$C68&lt;&gt;"",$E68&lt;&gt;"",#REF!&lt;&gt;""))</formula>
    </cfRule>
    <cfRule type="expression" dxfId="968" priority="1645">
      <formula>AND($Q68="X",OR($B68&lt;&gt;"",$C68&lt;&gt;""))</formula>
    </cfRule>
    <cfRule type="expression" dxfId="967" priority="1648">
      <formula>AND($Q68="X",$B68&lt;&gt;"")</formula>
    </cfRule>
    <cfRule type="expression" dxfId="966" priority="1651">
      <formula>AND($Q68="X",OR($B68&lt;&gt;"",$C68&lt;&gt;"",$D68&lt;&gt;""))</formula>
    </cfRule>
  </conditionalFormatting>
  <conditionalFormatting sqref="F78">
    <cfRule type="expression" dxfId="965" priority="1693">
      <formula>AND($Q78="X",OR($B78&lt;&gt;"",#REF!&lt;&gt;"",$C78&lt;&gt;"",$D78&lt;&gt;""))</formula>
    </cfRule>
    <cfRule type="expression" dxfId="964" priority="1697">
      <formula>AND($Q78="X",OR($B78&lt;&gt;"",$C78&lt;&gt;"",$D78&lt;&gt;"",$E78&lt;&gt;""))</formula>
    </cfRule>
    <cfRule type="expression" dxfId="963" priority="1711">
      <formula>AND($Q78="X",OR($B78&lt;&gt;"",$C78&lt;&gt;"",$D78&lt;&gt;""))</formula>
    </cfRule>
    <cfRule type="expression" dxfId="962" priority="1729">
      <formula>AND($Q78="X",OR($B78&lt;&gt;"",$C78&lt;&gt;"",$D78&lt;&gt;""))</formula>
    </cfRule>
    <cfRule type="expression" dxfId="961" priority="1732">
      <formula>AND($Q78="X",OR($B78&lt;&gt;"",$C78&lt;&gt;""))</formula>
    </cfRule>
  </conditionalFormatting>
  <conditionalFormatting sqref="F84">
    <cfRule type="expression" dxfId="960" priority="1811">
      <formula>AND($Q84="X",OR($B84&lt;&gt;"",$C84&lt;&gt;"",$D84&lt;&gt;"",$E84&lt;&gt;"",$F84&lt;&gt;""))</formula>
    </cfRule>
  </conditionalFormatting>
  <conditionalFormatting sqref="F88">
    <cfRule type="expression" dxfId="959" priority="1851">
      <formula>AND($Q88="X",OR($B88&lt;&gt;"",#REF!&lt;&gt;"",$C88&lt;&gt;"",$D88&lt;&gt;""))</formula>
    </cfRule>
    <cfRule type="expression" dxfId="958" priority="1855">
      <formula>AND($Q88="X",OR($B88&lt;&gt;"",$C88&lt;&gt;"",$D88&lt;&gt;"",$E88&lt;&gt;""))</formula>
    </cfRule>
    <cfRule type="expression" dxfId="957" priority="1869">
      <formula>AND($Q88="X",OR($B88&lt;&gt;"",$C88&lt;&gt;"",$D88&lt;&gt;""))</formula>
    </cfRule>
    <cfRule type="expression" dxfId="956" priority="1887">
      <formula>AND($Q88="X",OR($B88&lt;&gt;"",$C88&lt;&gt;"",$D88&lt;&gt;""))</formula>
    </cfRule>
  </conditionalFormatting>
  <conditionalFormatting sqref="F89:F90 F168">
    <cfRule type="expression" dxfId="955" priority="8249">
      <formula>AND($Q89="X",OR($B89&lt;&gt;"",$D89&lt;&gt;"",#REF!&lt;&gt;"",$E89&lt;&gt;""))</formula>
    </cfRule>
  </conditionalFormatting>
  <conditionalFormatting sqref="F91">
    <cfRule type="expression" dxfId="954" priority="1930">
      <formula>AND($Q91="X",OR($B91&lt;&gt;"",#REF!&lt;&gt;"",$C91&lt;&gt;"",$D91&lt;&gt;"",$F91&lt;&gt;""))</formula>
    </cfRule>
    <cfRule type="expression" dxfId="953" priority="1931">
      <formula>AND($Q91="X",OR($B91&lt;&gt;"",#REF!&lt;&gt;"",$C91&lt;&gt;"",$D91&lt;&gt;""))</formula>
    </cfRule>
    <cfRule type="expression" dxfId="952" priority="1934">
      <formula>AND($Q91="X",OR($B91&lt;&gt;"",$C91&lt;&gt;"",$D91&lt;&gt;"",$E91&lt;&gt;"",$F91&lt;&gt;""))</formula>
    </cfRule>
    <cfRule type="expression" dxfId="951" priority="1948">
      <formula>AND($Q91="X",OR($B91&lt;&gt;"",$C91&lt;&gt;"",$D91&lt;&gt;"",$E91&lt;&gt;""))</formula>
    </cfRule>
  </conditionalFormatting>
  <conditionalFormatting sqref="F92">
    <cfRule type="expression" dxfId="950" priority="2001">
      <formula>AND($Q92="X",OR($B92&lt;&gt;"",#REF!&lt;&gt;"",$C92&lt;&gt;"",$D92&lt;&gt;""))</formula>
    </cfRule>
    <cfRule type="expression" dxfId="949" priority="2005">
      <formula>AND($Q92="X",OR($B92&lt;&gt;"",$C92&lt;&gt;"",$D92&lt;&gt;"",$E92&lt;&gt;""))</formula>
    </cfRule>
    <cfRule type="expression" dxfId="948" priority="2019">
      <formula>AND($Q92="X",OR($B92&lt;&gt;"",$C92&lt;&gt;"",$D92&lt;&gt;""))</formula>
    </cfRule>
  </conditionalFormatting>
  <conditionalFormatting sqref="F94:F124 F9:F27 F29:F36 F40:F67 F69:F87 F91:F92 F127:F135 F132:G132 F134:G135 F137:F158 F160:F165 F176 F187:F195">
    <cfRule type="expression" dxfId="947" priority="8240">
      <formula>AND($Q9="X",OR($B9&lt;&gt;"",$C9&lt;&gt;"",$D9&lt;&gt;"",$E9&lt;&gt;""))</formula>
    </cfRule>
  </conditionalFormatting>
  <conditionalFormatting sqref="F96">
    <cfRule type="expression" dxfId="946" priority="2066">
      <formula>AND($Q96="X",OR($B96&lt;&gt;"",#REF!&lt;&gt;"",$C96&lt;&gt;"",$D96&lt;&gt;""))</formula>
    </cfRule>
    <cfRule type="expression" dxfId="945" priority="2070">
      <formula>AND($Q96="X",OR($B96&lt;&gt;"",$C96&lt;&gt;"",$D96&lt;&gt;"",$E96&lt;&gt;""))</formula>
    </cfRule>
    <cfRule type="expression" dxfId="944" priority="2084">
      <formula>AND($Q96="X",OR($B96&lt;&gt;"",$C96&lt;&gt;"",$D96&lt;&gt;""))</formula>
    </cfRule>
  </conditionalFormatting>
  <conditionalFormatting sqref="F101">
    <cfRule type="expression" dxfId="943" priority="2125">
      <formula>AND($Q101="X",OR($B101&lt;&gt;"",#REF!&lt;&gt;"",$C101&lt;&gt;"",$D101&lt;&gt;""))</formula>
    </cfRule>
    <cfRule type="expression" dxfId="942" priority="2129">
      <formula>AND($Q101="X",OR($B101&lt;&gt;"",$C101&lt;&gt;"",$D101&lt;&gt;"",$E101&lt;&gt;""))</formula>
    </cfRule>
    <cfRule type="expression" dxfId="941" priority="2143">
      <formula>AND($Q101="X",OR($B101&lt;&gt;"",$C101&lt;&gt;"",$D101&lt;&gt;""))</formula>
    </cfRule>
  </conditionalFormatting>
  <conditionalFormatting sqref="F105:F107">
    <cfRule type="expression" dxfId="940" priority="2258">
      <formula>AND($Q105="X",OR($B105&lt;&gt;"",#REF!&lt;&gt;"",$C105&lt;&gt;"",$D105&lt;&gt;"",$F105&lt;&gt;""))</formula>
    </cfRule>
    <cfRule type="expression" dxfId="939" priority="2259">
      <formula>AND($Q105="X",OR($B105&lt;&gt;"",#REF!&lt;&gt;"",$C105&lt;&gt;"",$D105&lt;&gt;""))</formula>
    </cfRule>
    <cfRule type="expression" dxfId="938" priority="2262">
      <formula>AND($Q105="X",OR($B105&lt;&gt;"",$C105&lt;&gt;"",$D105&lt;&gt;"",$E105&lt;&gt;"",$F105&lt;&gt;""))</formula>
    </cfRule>
    <cfRule type="expression" dxfId="937" priority="2276">
      <formula>AND($Q105="X",OR($B105&lt;&gt;"",$C105&lt;&gt;"",$D105&lt;&gt;"",$E105&lt;&gt;"",$F105&lt;&gt;""))</formula>
    </cfRule>
  </conditionalFormatting>
  <conditionalFormatting sqref="F111">
    <cfRule type="expression" dxfId="936" priority="2313">
      <formula>AND($Q111="X",OR($B111&lt;&gt;"",#REF!&lt;&gt;"",$C111&lt;&gt;"",$D111&lt;&gt;""))</formula>
    </cfRule>
    <cfRule type="expression" dxfId="935" priority="2317">
      <formula>AND($Q111="X",OR($B111&lt;&gt;"",$C111&lt;&gt;"",$D111&lt;&gt;"",$E111&lt;&gt;""))</formula>
    </cfRule>
  </conditionalFormatting>
  <conditionalFormatting sqref="F113">
    <cfRule type="expression" dxfId="934" priority="2361">
      <formula>AND($Q113="X",OR($B113&lt;&gt;"",#REF!&lt;&gt;"",$C113&lt;&gt;"",$D113&lt;&gt;"",$F113&lt;&gt;""))</formula>
    </cfRule>
    <cfRule type="expression" dxfId="933" priority="2362">
      <formula>AND($Q113="X",OR($B113&lt;&gt;"",#REF!&lt;&gt;"",$C113&lt;&gt;"",$D113&lt;&gt;""))</formula>
    </cfRule>
    <cfRule type="expression" dxfId="932" priority="2364">
      <formula>AND($Q113="X",OR($B113&lt;&gt;"",$C113&lt;&gt;"",$D113&lt;&gt;"",$E113&lt;&gt;"",$F113&lt;&gt;""))</formula>
    </cfRule>
    <cfRule type="expression" dxfId="931" priority="2379">
      <formula>AND($Q113="X",OR($B113&lt;&gt;"",$C113&lt;&gt;"",$E113&lt;&gt;"",#REF!&lt;&gt;"",$F113&lt;&gt;""))</formula>
    </cfRule>
    <cfRule type="expression" dxfId="930" priority="2380">
      <formula>AND($Q113="X",OR($B113&lt;&gt;"",$C113&lt;&gt;"",$E113&lt;&gt;"",#REF!&lt;&gt;""))</formula>
    </cfRule>
    <cfRule type="expression" dxfId="929" priority="2381">
      <formula>AND($Q113="X",OR($B113&lt;&gt;"",$C113&lt;&gt;"",$D113&lt;&gt;"",$E113&lt;&gt;""))</formula>
    </cfRule>
    <cfRule type="expression" dxfId="928" priority="2404">
      <formula>AND($Q113="X",OR(#REF!&lt;&gt;"",$B113&lt;&gt;"",$C113&lt;&gt;"",$E113&lt;&gt;""))</formula>
    </cfRule>
  </conditionalFormatting>
  <conditionalFormatting sqref="F123">
    <cfRule type="expression" dxfId="927" priority="2692">
      <formula>AND($Q123="X",OR($B123&lt;&gt;"",#REF!&lt;&gt;"",$C123&lt;&gt;"",$D123&lt;&gt;"",$F123&lt;&gt;""))</formula>
    </cfRule>
    <cfRule type="expression" dxfId="926" priority="2693">
      <formula>AND($Q123="X",OR($B123&lt;&gt;"",#REF!&lt;&gt;"",$C123&lt;&gt;"",$D123&lt;&gt;""))</formula>
    </cfRule>
    <cfRule type="expression" dxfId="925" priority="2696">
      <formula>AND($Q123="X",OR($B123&lt;&gt;"",$C123&lt;&gt;"",$D123&lt;&gt;"",$E123&lt;&gt;"",$F123&lt;&gt;""))</formula>
    </cfRule>
    <cfRule type="expression" dxfId="924" priority="2715">
      <formula>AND($Q123="X",OR($B123&lt;&gt;"",$C123&lt;&gt;"",$E123&lt;&gt;"",#REF!&lt;&gt;"",$F123&lt;&gt;""))</formula>
    </cfRule>
    <cfRule type="expression" dxfId="923" priority="2716">
      <formula>AND($Q123="X",OR($B123&lt;&gt;"",$C123&lt;&gt;"",$E123&lt;&gt;"",#REF!&lt;&gt;""))</formula>
    </cfRule>
    <cfRule type="expression" dxfId="922" priority="2717">
      <formula>AND($Q123="X",OR($B123&lt;&gt;"",$C123&lt;&gt;"",$D123&lt;&gt;"",$E123&lt;&gt;""))</formula>
    </cfRule>
  </conditionalFormatting>
  <conditionalFormatting sqref="F124">
    <cfRule type="expression" dxfId="921" priority="2754">
      <formula>AND($Q124="X",OR($B124&lt;&gt;"",#REF!&lt;&gt;"",$C124&lt;&gt;"",$D124&lt;&gt;""))</formula>
    </cfRule>
    <cfRule type="expression" dxfId="920" priority="2758">
      <formula>AND($Q124="X",OR($B124&lt;&gt;"",$C124&lt;&gt;"",$D124&lt;&gt;"",$E124&lt;&gt;""))</formula>
    </cfRule>
  </conditionalFormatting>
  <conditionalFormatting sqref="F124:F126 F93 F134 F135:G135">
    <cfRule type="expression" dxfId="919" priority="8250">
      <formula>AND($Q93="X",OR($B93&lt;&gt;"",$C93&lt;&gt;"",$E93&lt;&gt;"",#REF!&lt;&gt;""))</formula>
    </cfRule>
  </conditionalFormatting>
  <conditionalFormatting sqref="F127:F128">
    <cfRule type="expression" dxfId="918" priority="2805">
      <formula>AND($Q127="X",OR($B127&lt;&gt;"",#REF!&lt;&gt;"",$C127&lt;&gt;"",$D127&lt;&gt;""))</formula>
    </cfRule>
    <cfRule type="expression" dxfId="917" priority="2834">
      <formula>AND($Q127="X",OR($B127&lt;&gt;"",$C127&lt;&gt;"",$D127&lt;&gt;"",$E127&lt;&gt;""))</formula>
    </cfRule>
  </conditionalFormatting>
  <conditionalFormatting sqref="F131">
    <cfRule type="expression" dxfId="916" priority="2880">
      <formula>AND($Q131="X",OR($B131&lt;&gt;"",#REF!&lt;&gt;"",$C131&lt;&gt;"",$D131&lt;&gt;""))</formula>
    </cfRule>
    <cfRule type="expression" dxfId="915" priority="2909">
      <formula>AND($Q131="X",OR($B131&lt;&gt;"",$C131&lt;&gt;"",$D131&lt;&gt;"",$E131&lt;&gt;""))</formula>
    </cfRule>
  </conditionalFormatting>
  <conditionalFormatting sqref="F136">
    <cfRule type="expression" dxfId="914" priority="2919">
      <formula>AND($Q136="X",OR($B136&lt;&gt;"",#REF!&lt;&gt;"",$C136&lt;&gt;"",$D136&lt;&gt;"",$F136&lt;&gt;""))</formula>
    </cfRule>
    <cfRule type="expression" dxfId="913" priority="2920">
      <formula>AND($Q136="X",OR($B136&lt;&gt;"",#REF!&lt;&gt;"",$C136&lt;&gt;"",$D136&lt;&gt;""))</formula>
    </cfRule>
    <cfRule type="expression" dxfId="912" priority="2948">
      <formula>AND($Q136="X",OR($B136&lt;&gt;"",$C136&lt;&gt;"",$D136&lt;&gt;"",$E136&lt;&gt;"",$F136&lt;&gt;""))</formula>
    </cfRule>
  </conditionalFormatting>
  <conditionalFormatting sqref="F137">
    <cfRule type="expression" dxfId="911" priority="2956">
      <formula>AND($Q137="X",OR($B137&lt;&gt;"",#REF!&lt;&gt;"",$C137&lt;&gt;"",$D137&lt;&gt;""))</formula>
    </cfRule>
  </conditionalFormatting>
  <conditionalFormatting sqref="F140">
    <cfRule type="expression" dxfId="910" priority="2982">
      <formula>AND($Q140="X",OR($B140&lt;&gt;"",#REF!&lt;&gt;"",$C140&lt;&gt;"",$D140&lt;&gt;""))</formula>
    </cfRule>
  </conditionalFormatting>
  <conditionalFormatting sqref="F143">
    <cfRule type="expression" dxfId="909" priority="3000">
      <formula>AND($Q143="X",OR($B143&lt;&gt;"",#REF!&lt;&gt;"",$C143&lt;&gt;"",$D143&lt;&gt;""))</formula>
    </cfRule>
  </conditionalFormatting>
  <conditionalFormatting sqref="F150">
    <cfRule type="expression" dxfId="908" priority="3010">
      <formula>AND($Q150="X",OR($B150&lt;&gt;"",#REF!&lt;&gt;"",$C150&lt;&gt;"",$D150&lt;&gt;""))</formula>
    </cfRule>
  </conditionalFormatting>
  <conditionalFormatting sqref="F154">
    <cfRule type="expression" dxfId="907" priority="412">
      <formula>AND($Q154="X",OR($B154&lt;&gt;"",#REF!&lt;&gt;"",$C154&lt;&gt;"",$D154&lt;&gt;"",$F154&lt;&gt;""))</formula>
    </cfRule>
    <cfRule type="expression" dxfId="906" priority="413">
      <formula>AND($Q154="X",OR($B154&lt;&gt;"",#REF!&lt;&gt;"",$C154&lt;&gt;"",$D154&lt;&gt;""))</formula>
    </cfRule>
    <cfRule type="expression" dxfId="905" priority="419">
      <formula>AND($Q154="X",OR($B154&lt;&gt;"",$C154&lt;&gt;"",$D154&lt;&gt;"",$E154&lt;&gt;"",$F154&lt;&gt;""))</formula>
    </cfRule>
  </conditionalFormatting>
  <conditionalFormatting sqref="F155">
    <cfRule type="expression" dxfId="904" priority="182">
      <formula>AND($Q155="X",OR($B155&lt;&gt;"",$C155&lt;&gt;"",$D155&lt;&gt;""))</formula>
    </cfRule>
  </conditionalFormatting>
  <conditionalFormatting sqref="F168:F169">
    <cfRule type="expression" dxfId="903" priority="8260">
      <formula>AND($Q168="X",OR(#REF!&lt;&gt;"",$B168&lt;&gt;"",$D168&lt;&gt;"",$E168&lt;&gt;""))</formula>
    </cfRule>
  </conditionalFormatting>
  <conditionalFormatting sqref="F171:F175">
    <cfRule type="expression" dxfId="902" priority="8261">
      <formula>AND($Q171="X",OR(#REF!&lt;&gt;"",$B171&lt;&gt;"",$C171&lt;&gt;"",$D171&lt;&gt;""))</formula>
    </cfRule>
  </conditionalFormatting>
  <conditionalFormatting sqref="F178:F179">
    <cfRule type="expression" dxfId="901" priority="8262">
      <formula>AND($Q178="X",OR($B178&lt;&gt;"",#REF!&lt;&gt;"",$C178&lt;&gt;"",$D178&lt;&gt;"",$F178&lt;&gt;""))</formula>
    </cfRule>
    <cfRule type="expression" dxfId="900" priority="8263">
      <formula>AND($Q178="X",OR($B178&lt;&gt;"",#REF!&lt;&gt;"",$C178&lt;&gt;"",$D178&lt;&gt;""))</formula>
    </cfRule>
  </conditionalFormatting>
  <conditionalFormatting sqref="F17:G20">
    <cfRule type="expression" dxfId="899" priority="531">
      <formula>AND($Q17="X",OR($B17&lt;&gt;"",#REF!&lt;&gt;"",$C17&lt;&gt;"",$D17&lt;&gt;"",$F17&lt;&gt;""))</formula>
    </cfRule>
    <cfRule type="expression" dxfId="898" priority="532">
      <formula>AND($Q17="X",OR($B17&lt;&gt;"",#REF!&lt;&gt;"",$C17&lt;&gt;"",$D17&lt;&gt;""))</formula>
    </cfRule>
    <cfRule type="expression" dxfId="897" priority="534">
      <formula>AND($Q17="X",OR($B17&lt;&gt;"",$C17&lt;&gt;"",$D17&lt;&gt;"",$E17&lt;&gt;"",$F17&lt;&gt;""))</formula>
    </cfRule>
    <cfRule type="expression" dxfId="896" priority="538">
      <formula>AND($Q17="X",OR($B17&lt;&gt;"",$C17&lt;&gt;"",$D17&lt;&gt;"",$E17&lt;&gt;""))</formula>
    </cfRule>
    <cfRule type="expression" dxfId="895" priority="544">
      <formula>AND($Q17="X",OR($B17&lt;&gt;"",$C17&lt;&gt;"",$D17&lt;&gt;""))</formula>
    </cfRule>
  </conditionalFormatting>
  <conditionalFormatting sqref="F21:G21">
    <cfRule type="expression" dxfId="894" priority="594">
      <formula>AND($Q21="X",OR($B21&lt;&gt;"",#REF!&lt;&gt;"",$C21&lt;&gt;"",$D21&lt;&gt;"",$F21&lt;&gt;""))</formula>
    </cfRule>
    <cfRule type="expression" dxfId="893" priority="595">
      <formula>AND($Q21="X",OR($B21&lt;&gt;"",#REF!&lt;&gt;"",$C21&lt;&gt;"",$D21&lt;&gt;""))</formula>
    </cfRule>
    <cfRule type="expression" dxfId="892" priority="597">
      <formula>AND($Q21="X",OR($B21&lt;&gt;"",$C21&lt;&gt;"",$D21&lt;&gt;"",$E21&lt;&gt;"",$F21&lt;&gt;""))</formula>
    </cfRule>
    <cfRule type="expression" dxfId="891" priority="601">
      <formula>AND($Q21="X",OR($B21&lt;&gt;"",$C21&lt;&gt;"",$D21&lt;&gt;"",$E21&lt;&gt;""))</formula>
    </cfRule>
    <cfRule type="expression" dxfId="890" priority="607">
      <formula>AND($Q21="X",OR($B21&lt;&gt;"",$C21&lt;&gt;"",$D21&lt;&gt;""))</formula>
    </cfRule>
  </conditionalFormatting>
  <conditionalFormatting sqref="F22:G22">
    <cfRule type="expression" dxfId="889" priority="662">
      <formula>AND($Q22="X",OR($B22&lt;&gt;"",#REF!&lt;&gt;"",$C22&lt;&gt;"",$D22&lt;&gt;"",$F22&lt;&gt;""))</formula>
    </cfRule>
    <cfRule type="expression" dxfId="888" priority="663">
      <formula>AND($Q22="X",OR($B22&lt;&gt;"",#REF!&lt;&gt;"",$C22&lt;&gt;"",$D22&lt;&gt;""))</formula>
    </cfRule>
    <cfRule type="expression" dxfId="887" priority="666">
      <formula>AND($Q22="X",OR($B22&lt;&gt;"",$C22&lt;&gt;"",$D22&lt;&gt;"",$E22&lt;&gt;"",$F22&lt;&gt;""))</formula>
    </cfRule>
    <cfRule type="expression" dxfId="886" priority="677">
      <formula>AND($Q22="X",OR($B22&lt;&gt;"",$C22&lt;&gt;"",$D22&lt;&gt;"",$E22&lt;&gt;"",$F22&lt;&gt;""))</formula>
    </cfRule>
    <cfRule type="expression" dxfId="885" priority="680">
      <formula>AND($Q22="X",OR($B22&lt;&gt;"",$C22&lt;&gt;"",$D22&lt;&gt;"",$E22&lt;&gt;""))</formula>
    </cfRule>
    <cfRule type="expression" dxfId="884" priority="693">
      <formula>AND($Q22="X",OR($B22&lt;&gt;"",$C22&lt;&gt;"",$D22&lt;&gt;"",$E22&lt;&gt;"",$F22&lt;&gt;""))</formula>
    </cfRule>
    <cfRule type="expression" dxfId="883" priority="696">
      <formula>AND($Q22="X",OR($B22&lt;&gt;"",$C22&lt;&gt;"",$D22&lt;&gt;"",$E22&lt;&gt;""))</formula>
    </cfRule>
    <cfRule type="expression" dxfId="882" priority="699">
      <formula>AND($Q22="X",OR($B22&lt;&gt;"",$C22&lt;&gt;"",$D22&lt;&gt;""))</formula>
    </cfRule>
  </conditionalFormatting>
  <conditionalFormatting sqref="F23:G23">
    <cfRule type="expression" dxfId="881" priority="862">
      <formula>AND($Q23="X",OR($B23&lt;&gt;"",#REF!&lt;&gt;"",$C23&lt;&gt;"",$D23&lt;&gt;"",$F23&lt;&gt;""))</formula>
    </cfRule>
    <cfRule type="expression" dxfId="880" priority="863">
      <formula>AND($Q23="X",OR($B23&lt;&gt;"",#REF!&lt;&gt;"",$C23&lt;&gt;"",$D23&lt;&gt;""))</formula>
    </cfRule>
    <cfRule type="expression" dxfId="879" priority="866">
      <formula>AND($Q23="X",OR($B23&lt;&gt;"",$C23&lt;&gt;"",$D23&lt;&gt;"",$E23&lt;&gt;"",$F23&lt;&gt;""))</formula>
    </cfRule>
    <cfRule type="expression" dxfId="878" priority="877">
      <formula>AND($Q23="X",OR($B23&lt;&gt;"",$C23&lt;&gt;"",$D23&lt;&gt;"",$E23&lt;&gt;"",$F23&lt;&gt;""))</formula>
    </cfRule>
    <cfRule type="expression" dxfId="877" priority="880">
      <formula>AND($Q23="X",OR($B23&lt;&gt;"",$C23&lt;&gt;"",$D23&lt;&gt;"",$E23&lt;&gt;""))</formula>
    </cfRule>
    <cfRule type="expression" dxfId="876" priority="893">
      <formula>AND($Q23="X",OR($B23&lt;&gt;"",$C23&lt;&gt;"",$D23&lt;&gt;"",$E23&lt;&gt;"",$F23&lt;&gt;""))</formula>
    </cfRule>
    <cfRule type="expression" dxfId="875" priority="896">
      <formula>AND($Q23="X",OR($B23&lt;&gt;"",$C23&lt;&gt;"",$D23&lt;&gt;"",$E23&lt;&gt;""))</formula>
    </cfRule>
    <cfRule type="expression" dxfId="874" priority="899">
      <formula>AND($Q23="X",OR($B23&lt;&gt;"",$C23&lt;&gt;"",$D23&lt;&gt;""))</formula>
    </cfRule>
  </conditionalFormatting>
  <conditionalFormatting sqref="F29:G29">
    <cfRule type="expression" dxfId="873" priority="762">
      <formula>AND($Q29="X",OR($B29&lt;&gt;"",#REF!&lt;&gt;"",$C29&lt;&gt;"",$D29&lt;&gt;"",$F29&lt;&gt;""))</formula>
    </cfRule>
    <cfRule type="expression" dxfId="872" priority="763">
      <formula>AND($Q29="X",OR($B29&lt;&gt;"",#REF!&lt;&gt;"",$C29&lt;&gt;"",$D29&lt;&gt;""))</formula>
    </cfRule>
    <cfRule type="expression" dxfId="871" priority="766">
      <formula>AND($Q29="X",OR($B29&lt;&gt;"",$C29&lt;&gt;"",$D29&lt;&gt;"",$E29&lt;&gt;"",$F29&lt;&gt;""))</formula>
    </cfRule>
    <cfRule type="expression" dxfId="870" priority="777">
      <formula>AND($Q29="X",OR($B29&lt;&gt;"",$C29&lt;&gt;"",$D29&lt;&gt;"",$E29&lt;&gt;"",$F29&lt;&gt;""))</formula>
    </cfRule>
    <cfRule type="expression" dxfId="869" priority="780">
      <formula>AND($Q29="X",OR($B29&lt;&gt;"",$C29&lt;&gt;"",$D29&lt;&gt;"",$E29&lt;&gt;""))</formula>
    </cfRule>
    <cfRule type="expression" dxfId="868" priority="793">
      <formula>AND($Q29="X",OR($B29&lt;&gt;"",$C29&lt;&gt;"",$D29&lt;&gt;"",$E29&lt;&gt;"",$F29&lt;&gt;""))</formula>
    </cfRule>
    <cfRule type="expression" dxfId="867" priority="796">
      <formula>AND($Q29="X",OR($B29&lt;&gt;"",$C29&lt;&gt;"",$D29&lt;&gt;"",$E29&lt;&gt;""))</formula>
    </cfRule>
    <cfRule type="expression" dxfId="866" priority="799">
      <formula>AND($Q29="X",OR($B29&lt;&gt;"",$C29&lt;&gt;"",$D29&lt;&gt;""))</formula>
    </cfRule>
  </conditionalFormatting>
  <conditionalFormatting sqref="F40:G41">
    <cfRule type="expression" dxfId="865" priority="1012">
      <formula>AND($Q40="X",OR($B40&lt;&gt;"",#REF!&lt;&gt;"",$C40&lt;&gt;""))</formula>
    </cfRule>
  </conditionalFormatting>
  <conditionalFormatting sqref="F47:G47">
    <cfRule type="expression" dxfId="864" priority="1141">
      <formula>AND($Q47="X",OR($B47&lt;&gt;"",#REF!&lt;&gt;"",$C47&lt;&gt;""))</formula>
    </cfRule>
  </conditionalFormatting>
  <conditionalFormatting sqref="F67:G67">
    <cfRule type="expression" dxfId="863" priority="1488">
      <formula>AND($Q67="X",OR($B67&lt;&gt;"",#REF!&lt;&gt;"",$C67&lt;&gt;""))</formula>
    </cfRule>
  </conditionalFormatting>
  <conditionalFormatting sqref="F68:G68">
    <cfRule type="expression" dxfId="862" priority="1572">
      <formula>AND($Q68="X",OR($B68&lt;&gt;"",$C68&lt;&gt;"",$D68&lt;&gt;"",$E68&lt;&gt;""))</formula>
    </cfRule>
    <cfRule type="expression" dxfId="861" priority="1573">
      <formula>AND($Q68="X",OR($B68&lt;&gt;"",#REF!&lt;&gt;"",$C68&lt;&gt;"",$D68&lt;&gt;""))</formula>
    </cfRule>
    <cfRule type="expression" dxfId="860" priority="1574">
      <formula>AND($AD68=1,$AC68=1)</formula>
    </cfRule>
    <cfRule type="expression" dxfId="859" priority="1575">
      <formula>$AD68=1</formula>
    </cfRule>
    <cfRule type="expression" dxfId="858" priority="1576">
      <formula>$AC68=1</formula>
    </cfRule>
    <cfRule type="expression" dxfId="857" priority="1577">
      <formula>AND($Q68="X",OR($B68&lt;&gt;"",$C68&lt;&gt;""))</formula>
    </cfRule>
    <cfRule type="expression" dxfId="856" priority="1578">
      <formula>AND($AD68=1,$AC68=1)</formula>
    </cfRule>
    <cfRule type="expression" dxfId="855" priority="1579">
      <formula>$AD68=1</formula>
    </cfRule>
    <cfRule type="expression" dxfId="854" priority="1580">
      <formula>$AC68=1</formula>
    </cfRule>
    <cfRule type="expression" dxfId="853" priority="1581">
      <formula>AND($Q68="X",OR($B68&lt;&gt;"",$C68&lt;&gt;""))</formula>
    </cfRule>
    <cfRule type="expression" dxfId="852" priority="1582">
      <formula>AND($AD68=1,$AC68=1)</formula>
    </cfRule>
    <cfRule type="expression" dxfId="851" priority="1583">
      <formula>$AD68=1</formula>
    </cfRule>
    <cfRule type="expression" dxfId="850" priority="1584">
      <formula>$AC68=1</formula>
    </cfRule>
    <cfRule type="expression" dxfId="849" priority="1585">
      <formula>AND($Q68="X",OR($B68&lt;&gt;"",$C68&lt;&gt;""))</formula>
    </cfRule>
    <cfRule type="expression" dxfId="848" priority="1586">
      <formula>AND($AD68=1,$AC68=1)</formula>
    </cfRule>
    <cfRule type="expression" dxfId="847" priority="1587">
      <formula>$AD68=1</formula>
    </cfRule>
    <cfRule type="expression" dxfId="846" priority="1588">
      <formula>$AC68=1</formula>
    </cfRule>
    <cfRule type="expression" dxfId="845" priority="1589">
      <formula>AND($Q68="X",OR($B68&lt;&gt;"",$C68&lt;&gt;""))</formula>
    </cfRule>
    <cfRule type="expression" dxfId="844" priority="1590">
      <formula>AND($AD68=1,$AC68=1)</formula>
    </cfRule>
    <cfRule type="expression" dxfId="843" priority="1591">
      <formula>$AD68=1</formula>
    </cfRule>
    <cfRule type="expression" dxfId="842" priority="1592">
      <formula>$AC68=1</formula>
    </cfRule>
    <cfRule type="expression" dxfId="841" priority="1593">
      <formula>AND($Q68="X",OR($B68&lt;&gt;"",$C68&lt;&gt;""))</formula>
    </cfRule>
    <cfRule type="expression" dxfId="840" priority="1594">
      <formula>AND($AD68=1,$AC68=1)</formula>
    </cfRule>
    <cfRule type="expression" dxfId="839" priority="1595">
      <formula>$AD68=1</formula>
    </cfRule>
    <cfRule type="expression" dxfId="838" priority="1596">
      <formula>$AC68=1</formula>
    </cfRule>
    <cfRule type="expression" dxfId="837" priority="1597">
      <formula>AND($Q68="X",OR($B68&lt;&gt;"",$C68&lt;&gt;""))</formula>
    </cfRule>
    <cfRule type="expression" dxfId="836" priority="1598">
      <formula>AND($AD68=1,$AC68=1)</formula>
    </cfRule>
    <cfRule type="expression" dxfId="835" priority="1599">
      <formula>$AD68=1</formula>
    </cfRule>
    <cfRule type="expression" dxfId="834" priority="1600">
      <formula>$AC68=1</formula>
    </cfRule>
    <cfRule type="expression" dxfId="833" priority="1601">
      <formula>AND(NOT(ISBLANK($V68)),ISBLANK($AC68),ISBLANK($AD68))</formula>
    </cfRule>
    <cfRule type="expression" dxfId="832" priority="1602">
      <formula>OR($AD68="X",$AC68="X")</formula>
    </cfRule>
    <cfRule type="expression" dxfId="831" priority="1603">
      <formula>AND($AD68=1,$AC68=1)</formula>
    </cfRule>
    <cfRule type="expression" dxfId="830" priority="1604">
      <formula>$AD68=1</formula>
    </cfRule>
    <cfRule type="expression" dxfId="829" priority="1605">
      <formula>$AC68=1</formula>
    </cfRule>
    <cfRule type="expression" dxfId="828" priority="1606">
      <formula>OR($AD68="X",$AC68="X")</formula>
    </cfRule>
    <cfRule type="expression" dxfId="827" priority="1607">
      <formula>AND($AD68=1,$AC68=1)</formula>
    </cfRule>
    <cfRule type="expression" dxfId="826" priority="1608">
      <formula>$AD68=1</formula>
    </cfRule>
    <cfRule type="expression" dxfId="825" priority="1643">
      <formula>AND($AD68=1,$AC68=1)</formula>
    </cfRule>
    <cfRule type="expression" dxfId="824" priority="1644">
      <formula>$AD68=1</formula>
    </cfRule>
  </conditionalFormatting>
  <conditionalFormatting sqref="F78:G78">
    <cfRule type="expression" dxfId="823" priority="1654">
      <formula>AND($Q78="X",OR($B78&lt;&gt;"",#REF!&lt;&gt;"",$C78&lt;&gt;""))</formula>
    </cfRule>
  </conditionalFormatting>
  <conditionalFormatting sqref="F88:G88">
    <cfRule type="expression" dxfId="822" priority="1812">
      <formula>AND($Q88="X",OR($B88&lt;&gt;"",#REF!&lt;&gt;"",$C88&lt;&gt;""))</formula>
    </cfRule>
  </conditionalFormatting>
  <conditionalFormatting sqref="F92:G92">
    <cfRule type="expression" dxfId="821" priority="1962">
      <formula>AND($Q92="X",OR($B92&lt;&gt;"",#REF!&lt;&gt;"",$C92&lt;&gt;""))</formula>
    </cfRule>
  </conditionalFormatting>
  <conditionalFormatting sqref="F96:G96">
    <cfRule type="expression" dxfId="820" priority="2027">
      <formula>AND($Q96="X",OR($B96&lt;&gt;"",#REF!&lt;&gt;"",$C96&lt;&gt;""))</formula>
    </cfRule>
  </conditionalFormatting>
  <conditionalFormatting sqref="F101:G101">
    <cfRule type="expression" dxfId="819" priority="2086">
      <formula>AND($Q101="X",OR($B101&lt;&gt;"",#REF!&lt;&gt;"",$C101&lt;&gt;""))</formula>
    </cfRule>
  </conditionalFormatting>
  <conditionalFormatting sqref="F111:G111">
    <cfRule type="expression" dxfId="818" priority="2277">
      <formula>AND($Q111="X",OR($B111&lt;&gt;"",#REF!&lt;&gt;"",$C111&lt;&gt;""))</formula>
    </cfRule>
  </conditionalFormatting>
  <conditionalFormatting sqref="F113:G113">
    <cfRule type="expression" dxfId="817" priority="2390">
      <formula>AND($Q113="X",OR($B113&lt;&gt;"",$C113&lt;&gt;"",$D113&lt;&gt;"",$E113&lt;&gt;""))</formula>
    </cfRule>
    <cfRule type="expression" dxfId="816" priority="2391">
      <formula>AND($Q113="X",OR($B113&lt;&gt;"",$C113&lt;&gt;"",$E113&lt;&gt;"",#REF!&lt;&gt;""))</formula>
    </cfRule>
    <cfRule type="expression" dxfId="815" priority="2392">
      <formula>$AC113=1</formula>
    </cfRule>
    <cfRule type="expression" dxfId="814" priority="2393">
      <formula>AND($Q113="X",OR($B113&lt;&gt;"",$C113&lt;&gt;"",$D113&lt;&gt;""))</formula>
    </cfRule>
    <cfRule type="expression" dxfId="813" priority="2394">
      <formula>AND($AD113=1,$AC113=1)</formula>
    </cfRule>
    <cfRule type="expression" dxfId="812" priority="2395">
      <formula>$AD113=1</formula>
    </cfRule>
    <cfRule type="expression" dxfId="811" priority="2397">
      <formula>AND($Q113="X",OR($B113&lt;&gt;"",$C113&lt;&gt;"",$D113&lt;&gt;"",$E113&lt;&gt;"",$F113&lt;&gt;""))</formula>
    </cfRule>
    <cfRule type="expression" dxfId="810" priority="2403">
      <formula>AND($Q113="X",OR($B113&lt;&gt;"",$C113&lt;&gt;"",$D113&lt;&gt;"",$E113&lt;&gt;""))</formula>
    </cfRule>
  </conditionalFormatting>
  <conditionalFormatting sqref="F123:G123">
    <cfRule type="expression" dxfId="809" priority="8268">
      <formula>AND($Q123="X",OR($B123&lt;&gt;"",$C123&lt;&gt;"",$D123&lt;&gt;"",$E123&lt;&gt;""))</formula>
    </cfRule>
    <cfRule type="expression" dxfId="808" priority="8269">
      <formula>AND($Q123="X",OR($B123&lt;&gt;"",$C123&lt;&gt;"",$E123&lt;&gt;"",#REF!&lt;&gt;""))</formula>
    </cfRule>
    <cfRule type="expression" dxfId="807" priority="8270">
      <formula>$AC123=1</formula>
    </cfRule>
    <cfRule type="expression" dxfId="806" priority="8271">
      <formula>AND($Q123="X",OR($B123&lt;&gt;"",$C123&lt;&gt;"",$D123&lt;&gt;""))</formula>
    </cfRule>
    <cfRule type="expression" dxfId="805" priority="8272">
      <formula>AND($AD123=1,$AC123=1)</formula>
    </cfRule>
    <cfRule type="expression" dxfId="804" priority="8273">
      <formula>$AD123=1</formula>
    </cfRule>
  </conditionalFormatting>
  <conditionalFormatting sqref="F124:G124">
    <cfRule type="expression" dxfId="803" priority="2718">
      <formula>AND($Q124="X",OR($B124&lt;&gt;"",#REF!&lt;&gt;"",$C124&lt;&gt;""))</formula>
    </cfRule>
    <cfRule type="expression" dxfId="802" priority="8275">
      <formula>AND($Q124="X",OR($B124&lt;&gt;"",$C124&lt;&gt;""))</formula>
    </cfRule>
  </conditionalFormatting>
  <conditionalFormatting sqref="F127:G132">
    <cfRule type="expression" dxfId="801" priority="160">
      <formula>AND($Q127="X",OR($B127&lt;&gt;"",#REF!&lt;&gt;"",$C127&lt;&gt;""))</formula>
    </cfRule>
  </conditionalFormatting>
  <conditionalFormatting sqref="F129:G130">
    <cfRule type="expression" dxfId="800" priority="126">
      <formula>AND($Q129="X",OR($B129&lt;&gt;"",$C129&lt;&gt;"",$D129&lt;&gt;"",$E129&lt;&gt;""))</formula>
    </cfRule>
    <cfRule type="expression" dxfId="799" priority="127">
      <formula>AND($Q129="X",OR($B129&lt;&gt;"",#REF!&lt;&gt;"",$C129&lt;&gt;"",$D129&lt;&gt;""))</formula>
    </cfRule>
    <cfRule type="expression" dxfId="798" priority="128">
      <formula>AND($AD129=1,$AC129=1)</formula>
    </cfRule>
    <cfRule type="expression" dxfId="797" priority="129">
      <formula>$AD129=1</formula>
    </cfRule>
    <cfRule type="expression" dxfId="796" priority="130">
      <formula>$AC129=1</formula>
    </cfRule>
    <cfRule type="expression" dxfId="795" priority="131">
      <formula>AND($Q129="X",OR($B129&lt;&gt;"",$C129&lt;&gt;""))</formula>
    </cfRule>
    <cfRule type="expression" dxfId="794" priority="132">
      <formula>AND($AD129=1,$AC129=1)</formula>
    </cfRule>
    <cfRule type="expression" dxfId="793" priority="133">
      <formula>$AD129=1</formula>
    </cfRule>
    <cfRule type="expression" dxfId="792" priority="134">
      <formula>$AC129=1</formula>
    </cfRule>
    <cfRule type="expression" dxfId="791" priority="135">
      <formula>AND($Q129="X",OR($B129&lt;&gt;"",$C129&lt;&gt;""))</formula>
    </cfRule>
    <cfRule type="expression" dxfId="790" priority="136">
      <formula>AND($AD129=1,$AC129=1)</formula>
    </cfRule>
    <cfRule type="expression" dxfId="789" priority="137">
      <formula>$AD129=1</formula>
    </cfRule>
    <cfRule type="expression" dxfId="788" priority="138">
      <formula>$AC129=1</formula>
    </cfRule>
    <cfRule type="expression" dxfId="787" priority="139">
      <formula>AND($Q129="X",OR($B129&lt;&gt;"",$C129&lt;&gt;""))</formula>
    </cfRule>
    <cfRule type="expression" dxfId="786" priority="140">
      <formula>AND($AD129=1,$AC129=1)</formula>
    </cfRule>
    <cfRule type="expression" dxfId="785" priority="141">
      <formula>$AD129=1</formula>
    </cfRule>
    <cfRule type="expression" dxfId="784" priority="142">
      <formula>$AC129=1</formula>
    </cfRule>
    <cfRule type="expression" dxfId="783" priority="143">
      <formula>AND($Q129="X",OR($B129&lt;&gt;"",$C129&lt;&gt;""))</formula>
    </cfRule>
    <cfRule type="expression" dxfId="782" priority="144">
      <formula>AND($AD129=1,$AC129=1)</formula>
    </cfRule>
    <cfRule type="expression" dxfId="781" priority="145">
      <formula>$AD129=1</formula>
    </cfRule>
    <cfRule type="expression" dxfId="780" priority="146">
      <formula>$AC129=1</formula>
    </cfRule>
    <cfRule type="expression" dxfId="779" priority="147">
      <formula>AND($Q129="X",OR($B129&lt;&gt;"",$C129&lt;&gt;""))</formula>
    </cfRule>
    <cfRule type="expression" dxfId="778" priority="148">
      <formula>AND($AD129=1,$AC129=1)</formula>
    </cfRule>
    <cfRule type="expression" dxfId="777" priority="149">
      <formula>$AD129=1</formula>
    </cfRule>
    <cfRule type="expression" dxfId="776" priority="150">
      <formula>$AC129=1</formula>
    </cfRule>
    <cfRule type="expression" dxfId="775" priority="151">
      <formula>AND($Q129="X",OR($B129&lt;&gt;"",$C129&lt;&gt;""))</formula>
    </cfRule>
    <cfRule type="expression" dxfId="774" priority="152">
      <formula>AND($AD129=1,$AC129=1)</formula>
    </cfRule>
    <cfRule type="expression" dxfId="773" priority="153">
      <formula>$AD129=1</formula>
    </cfRule>
    <cfRule type="expression" dxfId="772" priority="154">
      <formula>$AC129=1</formula>
    </cfRule>
    <cfRule type="expression" dxfId="771" priority="155">
      <formula>AND(NOT(ISBLANK($V129)),ISBLANK($AC129),ISBLANK($AD129))</formula>
    </cfRule>
    <cfRule type="expression" dxfId="770" priority="156">
      <formula>OR($AD129="X",$AC129="X")</formula>
    </cfRule>
    <cfRule type="expression" dxfId="769" priority="157">
      <formula>AND($AD129=1,$AC129=1)</formula>
    </cfRule>
    <cfRule type="expression" dxfId="768" priority="158">
      <formula>$AD129=1</formula>
    </cfRule>
    <cfRule type="expression" dxfId="767" priority="159">
      <formula>$AC129=1</formula>
    </cfRule>
    <cfRule type="expression" dxfId="766" priority="161">
      <formula>AND($Q129="X",OR($B129&lt;&gt;"",$C129&lt;&gt;"",$D129&lt;&gt;""))</formula>
    </cfRule>
    <cfRule type="expression" dxfId="765" priority="162">
      <formula>OR($AD129="X",$AC129="X")</formula>
    </cfRule>
    <cfRule type="expression" dxfId="764" priority="163">
      <formula>AND($AD129=1,$AC129=1)</formula>
    </cfRule>
    <cfRule type="expression" dxfId="763" priority="164">
      <formula>AND($Q129="X",OR($B129&lt;&gt;"",$C129&lt;&gt;"",$D129&lt;&gt;"",$E129&lt;&gt;""))</formula>
    </cfRule>
    <cfRule type="expression" dxfId="762" priority="165">
      <formula>AND($Q129="X",OR($B129&lt;&gt;"",$C129&lt;&gt;"",$E129&lt;&gt;"",#REF!&lt;&gt;""))</formula>
    </cfRule>
    <cfRule type="expression" dxfId="761" priority="166">
      <formula>$AC129=1</formula>
    </cfRule>
  </conditionalFormatting>
  <conditionalFormatting sqref="F132:G132">
    <cfRule type="expression" dxfId="760" priority="2841">
      <formula>AND($Q132="X",OR($B132&lt;&gt;"",$C132&lt;&gt;"",$D132&lt;&gt;"",$E132&lt;&gt;""))</formula>
    </cfRule>
    <cfRule type="expression" dxfId="759" priority="2842">
      <formula>AND($Q132="X",OR($B132&lt;&gt;"",#REF!&lt;&gt;"",$C132&lt;&gt;"",$D132&lt;&gt;""))</formula>
    </cfRule>
    <cfRule type="expression" dxfId="758" priority="2843">
      <formula>AND($AD132=1,$AC132=1)</formula>
    </cfRule>
    <cfRule type="expression" dxfId="757" priority="2844">
      <formula>$AD132=1</formula>
    </cfRule>
    <cfRule type="expression" dxfId="756" priority="2845">
      <formula>$AC132=1</formula>
    </cfRule>
    <cfRule type="expression" dxfId="755" priority="2846">
      <formula>AND($Q132="X",OR($B132&lt;&gt;"",#REF!&lt;&gt;"",$C132&lt;&gt;"",$D132&lt;&gt;""))</formula>
    </cfRule>
    <cfRule type="expression" dxfId="754" priority="2847">
      <formula>AND($Q132="X",OR($B132&lt;&gt;"",$C132&lt;&gt;""))</formula>
    </cfRule>
    <cfRule type="expression" dxfId="753" priority="2848">
      <formula>AND($AD132=1,$AC132=1)</formula>
    </cfRule>
    <cfRule type="expression" dxfId="752" priority="2849">
      <formula>$AD132=1</formula>
    </cfRule>
    <cfRule type="expression" dxfId="751" priority="2850">
      <formula>$AC132=1</formula>
    </cfRule>
    <cfRule type="expression" dxfId="750" priority="2851">
      <formula>AND($Q132="X",OR($B132&lt;&gt;"",$C132&lt;&gt;""))</formula>
    </cfRule>
    <cfRule type="expression" dxfId="749" priority="2852">
      <formula>AND($AD132=1,$AC132=1)</formula>
    </cfRule>
    <cfRule type="expression" dxfId="748" priority="2853">
      <formula>$AD132=1</formula>
    </cfRule>
    <cfRule type="expression" dxfId="747" priority="2854">
      <formula>$AC132=1</formula>
    </cfRule>
    <cfRule type="expression" dxfId="746" priority="2855">
      <formula>AND($Q132="X",OR($B132&lt;&gt;"",$C132&lt;&gt;""))</formula>
    </cfRule>
    <cfRule type="expression" dxfId="745" priority="2856">
      <formula>AND($AD132=1,$AC132=1)</formula>
    </cfRule>
    <cfRule type="expression" dxfId="744" priority="2857">
      <formula>$AD132=1</formula>
    </cfRule>
    <cfRule type="expression" dxfId="743" priority="2858">
      <formula>$AC132=1</formula>
    </cfRule>
    <cfRule type="expression" dxfId="742" priority="2859">
      <formula>AND($Q132="X",OR($B132&lt;&gt;"",$C132&lt;&gt;""))</formula>
    </cfRule>
    <cfRule type="expression" dxfId="741" priority="2860">
      <formula>AND($AD132=1,$AC132=1)</formula>
    </cfRule>
    <cfRule type="expression" dxfId="740" priority="2861">
      <formula>$AD132=1</formula>
    </cfRule>
    <cfRule type="expression" dxfId="739" priority="2862">
      <formula>$AC132=1</formula>
    </cfRule>
    <cfRule type="expression" dxfId="738" priority="2863">
      <formula>AND($Q132="X",OR($B132&lt;&gt;"",$C132&lt;&gt;""))</formula>
    </cfRule>
    <cfRule type="expression" dxfId="737" priority="2864">
      <formula>AND($AD132=1,$AC132=1)</formula>
    </cfRule>
    <cfRule type="expression" dxfId="736" priority="2865">
      <formula>$AD132=1</formula>
    </cfRule>
    <cfRule type="expression" dxfId="735" priority="2866">
      <formula>$AC132=1</formula>
    </cfRule>
    <cfRule type="expression" dxfId="734" priority="2867">
      <formula>AND($Q132="X",OR($B132&lt;&gt;"",$C132&lt;&gt;""))</formula>
    </cfRule>
    <cfRule type="expression" dxfId="733" priority="2868">
      <formula>AND($AD132=1,$AC132=1)</formula>
    </cfRule>
    <cfRule type="expression" dxfId="732" priority="2869">
      <formula>$AD132=1</formula>
    </cfRule>
    <cfRule type="expression" dxfId="731" priority="2870">
      <formula>$AC132=1</formula>
    </cfRule>
    <cfRule type="expression" dxfId="730" priority="2871">
      <formula>AND(NOT(ISBLANK($V132)),ISBLANK($AC132),ISBLANK($AD132))</formula>
    </cfRule>
    <cfRule type="expression" dxfId="729" priority="2872">
      <formula>AND($Q132="X",OR($B132&lt;&gt;"",$C132&lt;&gt;"",$D132&lt;&gt;"",$E132&lt;&gt;""))</formula>
    </cfRule>
  </conditionalFormatting>
  <conditionalFormatting sqref="F134:G135">
    <cfRule type="expression" dxfId="728" priority="81">
      <formula>AND($Q134="X",OR($B134&lt;&gt;"",$C134&lt;&gt;"",$D134&lt;&gt;"",$E134&lt;&gt;""))</formula>
    </cfRule>
    <cfRule type="expression" dxfId="727" priority="82">
      <formula>AND($Q134="X",OR($B134&lt;&gt;"",#REF!&lt;&gt;"",$C134&lt;&gt;"",$D134&lt;&gt;""))</formula>
    </cfRule>
    <cfRule type="expression" dxfId="726" priority="83">
      <formula>AND($AD134=1,$AC134=1)</formula>
    </cfRule>
    <cfRule type="expression" dxfId="725" priority="84">
      <formula>$AD134=1</formula>
    </cfRule>
    <cfRule type="expression" dxfId="724" priority="85">
      <formula>$AC134=1</formula>
    </cfRule>
    <cfRule type="expression" dxfId="723" priority="86">
      <formula>AND($Q134="X",OR($B134&lt;&gt;"",$C134&lt;&gt;""))</formula>
    </cfRule>
    <cfRule type="expression" dxfId="722" priority="87">
      <formula>AND($AD134=1,$AC134=1)</formula>
    </cfRule>
    <cfRule type="expression" dxfId="721" priority="88">
      <formula>$AD134=1</formula>
    </cfRule>
    <cfRule type="expression" dxfId="720" priority="89">
      <formula>$AC134=1</formula>
    </cfRule>
    <cfRule type="expression" dxfId="719" priority="90">
      <formula>AND($Q134="X",OR($B134&lt;&gt;"",$C134&lt;&gt;""))</formula>
    </cfRule>
    <cfRule type="expression" dxfId="718" priority="91">
      <formula>AND($AD134=1,$AC134=1)</formula>
    </cfRule>
    <cfRule type="expression" dxfId="717" priority="92">
      <formula>$AD134=1</formula>
    </cfRule>
    <cfRule type="expression" dxfId="716" priority="93">
      <formula>$AC134=1</formula>
    </cfRule>
    <cfRule type="expression" dxfId="715" priority="94">
      <formula>AND($Q134="X",OR($B134&lt;&gt;"",$C134&lt;&gt;""))</formula>
    </cfRule>
    <cfRule type="expression" dxfId="714" priority="95">
      <formula>AND($AD134=1,$AC134=1)</formula>
    </cfRule>
    <cfRule type="expression" dxfId="713" priority="96">
      <formula>$AD134=1</formula>
    </cfRule>
    <cfRule type="expression" dxfId="712" priority="97">
      <formula>$AC134=1</formula>
    </cfRule>
    <cfRule type="expression" dxfId="711" priority="98">
      <formula>AND($Q134="X",OR($B134&lt;&gt;"",$C134&lt;&gt;""))</formula>
    </cfRule>
    <cfRule type="expression" dxfId="710" priority="99">
      <formula>AND($AD134=1,$AC134=1)</formula>
    </cfRule>
    <cfRule type="expression" dxfId="709" priority="100">
      <formula>$AD134=1</formula>
    </cfRule>
    <cfRule type="expression" dxfId="708" priority="101">
      <formula>$AC134=1</formula>
    </cfRule>
    <cfRule type="expression" dxfId="707" priority="102">
      <formula>AND($Q134="X",OR($B134&lt;&gt;"",$C134&lt;&gt;""))</formula>
    </cfRule>
    <cfRule type="expression" dxfId="706" priority="103">
      <formula>AND($AD134=1,$AC134=1)</formula>
    </cfRule>
    <cfRule type="expression" dxfId="705" priority="104">
      <formula>$AD134=1</formula>
    </cfRule>
    <cfRule type="expression" dxfId="704" priority="105">
      <formula>$AC134=1</formula>
    </cfRule>
    <cfRule type="expression" dxfId="703" priority="106">
      <formula>AND($Q134="X",OR($B134&lt;&gt;"",$C134&lt;&gt;""))</formula>
    </cfRule>
    <cfRule type="expression" dxfId="702" priority="107">
      <formula>AND($AD134=1,$AC134=1)</formula>
    </cfRule>
    <cfRule type="expression" dxfId="701" priority="108">
      <formula>$AD134=1</formula>
    </cfRule>
    <cfRule type="expression" dxfId="700" priority="109">
      <formula>$AC134=1</formula>
    </cfRule>
    <cfRule type="expression" dxfId="699" priority="110">
      <formula>AND(NOT(ISBLANK($V134)),ISBLANK($AC134),ISBLANK($AD134))</formula>
    </cfRule>
    <cfRule type="expression" dxfId="698" priority="111">
      <formula>OR($AD134="X",$AC134="X")</formula>
    </cfRule>
    <cfRule type="expression" dxfId="697" priority="112">
      <formula>AND($AD134=1,$AC134=1)</formula>
    </cfRule>
    <cfRule type="expression" dxfId="696" priority="113">
      <formula>$AD134=1</formula>
    </cfRule>
    <cfRule type="expression" dxfId="695" priority="114">
      <formula>$AC134=1</formula>
    </cfRule>
    <cfRule type="expression" dxfId="694" priority="115">
      <formula>AND($Q134="X",OR($B134&lt;&gt;"",#REF!&lt;&gt;"",$C134&lt;&gt;""))</formula>
    </cfRule>
    <cfRule type="expression" dxfId="693" priority="116">
      <formula>AND($Q134="X",OR($B134&lt;&gt;"",$C134&lt;&gt;"",$D134&lt;&gt;""))</formula>
    </cfRule>
    <cfRule type="expression" dxfId="692" priority="117">
      <formula>OR($AD134="X",$AC134="X")</formula>
    </cfRule>
    <cfRule type="expression" dxfId="691" priority="118">
      <formula>AND($AD134=1,$AC134=1)</formula>
    </cfRule>
    <cfRule type="expression" dxfId="690" priority="119">
      <formula>AND($Q134="X",OR($B134&lt;&gt;"",$C134&lt;&gt;"",$D134&lt;&gt;"",$E134&lt;&gt;""))</formula>
    </cfRule>
    <cfRule type="expression" dxfId="689" priority="120">
      <formula>AND($Q134="X",OR($B134&lt;&gt;"",$C134&lt;&gt;"",$E134&lt;&gt;"",#REF!&lt;&gt;""))</formula>
    </cfRule>
    <cfRule type="expression" dxfId="688" priority="121">
      <formula>$AC134=1</formula>
    </cfRule>
    <cfRule type="expression" dxfId="687" priority="122">
      <formula>AND($AD134=1,$AC134=1)</formula>
    </cfRule>
    <cfRule type="expression" dxfId="686" priority="123">
      <formula>$AD134=1</formula>
    </cfRule>
    <cfRule type="expression" dxfId="685" priority="124">
      <formula>$AC134=1</formula>
    </cfRule>
    <cfRule type="expression" dxfId="684" priority="125">
      <formula>AND($Q134="X",OR($B134&lt;&gt;"",$C134&lt;&gt;"",$D134&lt;&gt;""))</formula>
    </cfRule>
  </conditionalFormatting>
  <conditionalFormatting sqref="F137:G137">
    <cfRule type="expression" dxfId="683" priority="2949">
      <formula>AND($Q137="X",OR($B137&lt;&gt;"",#REF!&lt;&gt;"",$C137&lt;&gt;""))</formula>
    </cfRule>
  </conditionalFormatting>
  <conditionalFormatting sqref="F140:G140">
    <cfRule type="expression" dxfId="682" priority="2975">
      <formula>AND($Q140="X",OR($B140&lt;&gt;"",#REF!&lt;&gt;"",$C140&lt;&gt;""))</formula>
    </cfRule>
  </conditionalFormatting>
  <conditionalFormatting sqref="F143:G143">
    <cfRule type="expression" dxfId="681" priority="2993">
      <formula>AND($Q143="X",OR($B143&lt;&gt;"",#REF!&lt;&gt;"",$C143&lt;&gt;""))</formula>
    </cfRule>
  </conditionalFormatting>
  <conditionalFormatting sqref="F150:G150">
    <cfRule type="expression" dxfId="680" priority="3003">
      <formula>AND($Q150="X",OR($B150&lt;&gt;"",#REF!&lt;&gt;"",$C150&lt;&gt;""))</formula>
    </cfRule>
  </conditionalFormatting>
  <conditionalFormatting sqref="F166:G166 F170:G170 F177:G177">
    <cfRule type="expression" dxfId="679" priority="8278">
      <formula>AND($Q166="X",OR($B166&lt;&gt;"",$C166&lt;&gt;"",$D166&lt;&gt;"",#REF!&lt;&gt;"",$F166&lt;&gt;""))</formula>
    </cfRule>
  </conditionalFormatting>
  <conditionalFormatting sqref="G17:G22">
    <cfRule type="expression" dxfId="678" priority="715">
      <formula>AND($Q17="X",OR($B17&lt;&gt;"",$C17&lt;&gt;"",$D17&lt;&gt;"",$E17&lt;&gt;""))</formula>
    </cfRule>
  </conditionalFormatting>
  <conditionalFormatting sqref="G17:G23">
    <cfRule type="expression" dxfId="677" priority="619">
      <formula>AND($Q17="X",OR($B17&lt;&gt;"",$C17&lt;&gt;"",$D17&lt;&gt;"",$E17&lt;&gt;"",$F17&lt;&gt;""))</formula>
    </cfRule>
  </conditionalFormatting>
  <conditionalFormatting sqref="G23">
    <cfRule type="expression" dxfId="676" priority="915">
      <formula>AND($Q23="X",OR($B23&lt;&gt;"",$C23&lt;&gt;"",$D23&lt;&gt;"",$E23&lt;&gt;""))</formula>
    </cfRule>
  </conditionalFormatting>
  <conditionalFormatting sqref="G28 G159">
    <cfRule type="expression" dxfId="675" priority="8288">
      <formula>AND($Q28="X",OR($B28&lt;&gt;"",#REF!&lt;&gt;"",$D28&lt;&gt;"",$E28&lt;&gt;"",$F28&lt;&gt;""))</formula>
    </cfRule>
  </conditionalFormatting>
  <conditionalFormatting sqref="G29">
    <cfRule type="expression" dxfId="674" priority="719">
      <formula>AND($Q29="X",OR($B29&lt;&gt;"",$C29&lt;&gt;"",$D29&lt;&gt;"",$E29&lt;&gt;"",$F29&lt;&gt;""))</formula>
    </cfRule>
    <cfRule type="expression" dxfId="673" priority="815">
      <formula>AND($Q29="X",OR($B29&lt;&gt;"",$C29&lt;&gt;"",$D29&lt;&gt;"",$E29&lt;&gt;""))</formula>
    </cfRule>
  </conditionalFormatting>
  <conditionalFormatting sqref="G38:G39">
    <cfRule type="expression" dxfId="672" priority="8289">
      <formula>AND($Q38="X",OR($B38&lt;&gt;"",#REF!&lt;&gt;"",$D38&lt;&gt;"",#REF!&lt;&gt;"",$F38&lt;&gt;""))</formula>
    </cfRule>
  </conditionalFormatting>
  <conditionalFormatting sqref="G40:G41">
    <cfRule type="expression" dxfId="671" priority="1092">
      <formula>AND($Q40="X",OR($B40&lt;&gt;"",#REF!&lt;&gt;"",$C40&lt;&gt;"",$D40&lt;&gt;"",$F40&lt;&gt;""))</formula>
    </cfRule>
    <cfRule type="expression" dxfId="670" priority="1093">
      <formula>AND($Q40="X",OR($B40&lt;&gt;"",#REF!&lt;&gt;"",$C40&lt;&gt;"",$D40&lt;&gt;""))</formula>
    </cfRule>
    <cfRule type="expression" dxfId="669" priority="1096">
      <formula>AND($Q40="X",OR($B40&lt;&gt;"",$C40&lt;&gt;"",$D40&lt;&gt;"",$E40&lt;&gt;"",$F40&lt;&gt;""))</formula>
    </cfRule>
    <cfRule type="expression" dxfId="668" priority="1110">
      <formula>AND($Q40="X",OR($B40&lt;&gt;"",$C40&lt;&gt;"",$D40&lt;&gt;"",$E40&lt;&gt;""))</formula>
    </cfRule>
    <cfRule type="expression" dxfId="667" priority="1128">
      <formula>AND($Q40="X",OR($B40&lt;&gt;"",$C40&lt;&gt;"",$D40&lt;&gt;"",$E40&lt;&gt;""))</formula>
    </cfRule>
    <cfRule type="expression" dxfId="666" priority="1131">
      <formula>AND($Q40="X",OR($B40&lt;&gt;"",$C40&lt;&gt;"",$D40&lt;&gt;""))</formula>
    </cfRule>
    <cfRule type="expression" dxfId="665" priority="1134">
      <formula>AND($Q40="X",OR($B40&lt;&gt;"",$C40&lt;&gt;"",$D40&lt;&gt;"",$E40&lt;&gt;"",$F40&lt;&gt;""))</formula>
    </cfRule>
  </conditionalFormatting>
  <conditionalFormatting sqref="G47">
    <cfRule type="expression" dxfId="664" priority="1181">
      <formula>AND($Q47="X",OR($B47&lt;&gt;"",#REF!&lt;&gt;"",$C47&lt;&gt;"",$D47&lt;&gt;"",$F47&lt;&gt;""))</formula>
    </cfRule>
    <cfRule type="expression" dxfId="663" priority="1182">
      <formula>AND($Q47="X",OR($B47&lt;&gt;"",#REF!&lt;&gt;"",$C47&lt;&gt;"",$D47&lt;&gt;""))</formula>
    </cfRule>
    <cfRule type="expression" dxfId="662" priority="1185">
      <formula>AND($Q47="X",OR($B47&lt;&gt;"",$C47&lt;&gt;"",$D47&lt;&gt;"",$E47&lt;&gt;"",$F47&lt;&gt;""))</formula>
    </cfRule>
    <cfRule type="expression" dxfId="661" priority="1199">
      <formula>AND($Q47="X",OR($B47&lt;&gt;"",$C47&lt;&gt;"",$D47&lt;&gt;"",$E47&lt;&gt;""))</formula>
    </cfRule>
    <cfRule type="expression" dxfId="660" priority="1217">
      <formula>AND($Q47="X",OR($B47&lt;&gt;"",$C47&lt;&gt;"",$D47&lt;&gt;"",$E47&lt;&gt;""))</formula>
    </cfRule>
    <cfRule type="expression" dxfId="659" priority="1220">
      <formula>AND($Q47="X",OR($B47&lt;&gt;"",$C47&lt;&gt;"",$D47&lt;&gt;""))</formula>
    </cfRule>
    <cfRule type="expression" dxfId="658" priority="1223">
      <formula>AND($Q47="X",OR($B47&lt;&gt;"",$C47&lt;&gt;"",$D47&lt;&gt;"",$E47&lt;&gt;"",$F47&lt;&gt;""))</formula>
    </cfRule>
  </conditionalFormatting>
  <conditionalFormatting sqref="G67">
    <cfRule type="expression" dxfId="657" priority="1528">
      <formula>AND($Q67="X",OR($B67&lt;&gt;"",#REF!&lt;&gt;"",$C67&lt;&gt;"",$D67&lt;&gt;"",$F67&lt;&gt;""))</formula>
    </cfRule>
    <cfRule type="expression" dxfId="656" priority="1529">
      <formula>AND($Q67="X",OR($B67&lt;&gt;"",#REF!&lt;&gt;"",$C67&lt;&gt;"",$D67&lt;&gt;""))</formula>
    </cfRule>
    <cfRule type="expression" dxfId="655" priority="1532">
      <formula>AND($Q67="X",OR($B67&lt;&gt;"",$C67&lt;&gt;"",$D67&lt;&gt;"",$E67&lt;&gt;"",$F67&lt;&gt;""))</formula>
    </cfRule>
    <cfRule type="expression" dxfId="654" priority="1546">
      <formula>AND($Q67="X",OR($B67&lt;&gt;"",$C67&lt;&gt;"",$D67&lt;&gt;"",$E67&lt;&gt;""))</formula>
    </cfRule>
    <cfRule type="expression" dxfId="653" priority="1564">
      <formula>AND($Q67="X",OR($B67&lt;&gt;"",$C67&lt;&gt;"",$D67&lt;&gt;"",$E67&lt;&gt;""))</formula>
    </cfRule>
    <cfRule type="expression" dxfId="652" priority="1567">
      <formula>AND($Q67="X",OR($B67&lt;&gt;"",$C67&lt;&gt;"",$D67&lt;&gt;""))</formula>
    </cfRule>
    <cfRule type="expression" dxfId="651" priority="1570">
      <formula>AND($Q67="X",OR($B67&lt;&gt;"",$C67&lt;&gt;"",$D67&lt;&gt;"",$E67&lt;&gt;"",$F67&lt;&gt;""))</formula>
    </cfRule>
  </conditionalFormatting>
  <conditionalFormatting sqref="G68">
    <cfRule type="expression" dxfId="650" priority="1571">
      <formula>AND($Q68="X",OR($B68&lt;&gt;"",#REF!&lt;&gt;"",$C68&lt;&gt;""))</formula>
    </cfRule>
    <cfRule type="expression" dxfId="649" priority="1610">
      <formula>AND($Q68="X",OR($B68&lt;&gt;"",#REF!&lt;&gt;"",$C68&lt;&gt;"",$D68&lt;&gt;""))</formula>
    </cfRule>
    <cfRule type="expression" dxfId="648" priority="1614">
      <formula>AND($Q68="X",OR($B68&lt;&gt;"",$C68&lt;&gt;"",$D68&lt;&gt;"",$E68&lt;&gt;""))</formula>
    </cfRule>
    <cfRule type="expression" dxfId="647" priority="1628">
      <formula>AND($Q68="X",OR($B68&lt;&gt;"",$C68&lt;&gt;"",$D68&lt;&gt;""))</formula>
    </cfRule>
    <cfRule type="expression" dxfId="646" priority="1646">
      <formula>AND($Q68="X",OR($B68&lt;&gt;"",$C68&lt;&gt;"",$D68&lt;&gt;""))</formula>
    </cfRule>
    <cfRule type="expression" dxfId="645" priority="1649">
      <formula>AND($Q68="X",OR($B68&lt;&gt;"",$C68&lt;&gt;""))</formula>
    </cfRule>
    <cfRule type="expression" dxfId="644" priority="1652">
      <formula>AND($Q68="X",OR($B68&lt;&gt;"",$C68&lt;&gt;"",$D68&lt;&gt;"",$E68&lt;&gt;""))</formula>
    </cfRule>
  </conditionalFormatting>
  <conditionalFormatting sqref="G78">
    <cfRule type="expression" dxfId="643" priority="1694">
      <formula>AND($Q78="X",OR($B78&lt;&gt;"",#REF!&lt;&gt;"",$C78&lt;&gt;"",$D78&lt;&gt;"",$F78&lt;&gt;""))</formula>
    </cfRule>
    <cfRule type="expression" dxfId="642" priority="1695">
      <formula>AND($Q78="X",OR($B78&lt;&gt;"",#REF!&lt;&gt;"",$C78&lt;&gt;"",$D78&lt;&gt;""))</formula>
    </cfRule>
    <cfRule type="expression" dxfId="641" priority="1698">
      <formula>AND($Q78="X",OR($B78&lt;&gt;"",$C78&lt;&gt;"",$D78&lt;&gt;"",$E78&lt;&gt;"",$F78&lt;&gt;""))</formula>
    </cfRule>
    <cfRule type="expression" dxfId="640" priority="1712">
      <formula>AND($Q78="X",OR($B78&lt;&gt;"",$C78&lt;&gt;"",$D78&lt;&gt;"",$E78&lt;&gt;""))</formula>
    </cfRule>
    <cfRule type="expression" dxfId="639" priority="1730">
      <formula>AND($Q78="X",OR($B78&lt;&gt;"",$C78&lt;&gt;"",$D78&lt;&gt;"",$E78&lt;&gt;""))</formula>
    </cfRule>
    <cfRule type="expression" dxfId="638" priority="1733">
      <formula>AND($Q78="X",OR($B78&lt;&gt;"",$C78&lt;&gt;"",$D78&lt;&gt;""))</formula>
    </cfRule>
  </conditionalFormatting>
  <conditionalFormatting sqref="G88">
    <cfRule type="expression" dxfId="637" priority="1852">
      <formula>AND($Q88="X",OR($B88&lt;&gt;"",#REF!&lt;&gt;"",$C88&lt;&gt;"",$D88&lt;&gt;"",$F88&lt;&gt;""))</formula>
    </cfRule>
    <cfRule type="expression" dxfId="636" priority="1853">
      <formula>AND($Q88="X",OR($B88&lt;&gt;"",#REF!&lt;&gt;"",$C88&lt;&gt;"",$D88&lt;&gt;""))</formula>
    </cfRule>
    <cfRule type="expression" dxfId="635" priority="1856">
      <formula>AND($Q88="X",OR($B88&lt;&gt;"",$C88&lt;&gt;"",$D88&lt;&gt;"",$E88&lt;&gt;"",$F88&lt;&gt;""))</formula>
    </cfRule>
    <cfRule type="expression" dxfId="634" priority="1870">
      <formula>AND($Q88="X",OR($B88&lt;&gt;"",$C88&lt;&gt;"",$D88&lt;&gt;"",$E88&lt;&gt;""))</formula>
    </cfRule>
    <cfRule type="expression" dxfId="633" priority="1888">
      <formula>AND($Q88="X",OR($B88&lt;&gt;"",$C88&lt;&gt;"",$D88&lt;&gt;"",$E88&lt;&gt;""))</formula>
    </cfRule>
  </conditionalFormatting>
  <conditionalFormatting sqref="G89:G90 G168">
    <cfRule type="expression" dxfId="632" priority="8290">
      <formula>AND($Q89="X",OR($B89&lt;&gt;"",$D89&lt;&gt;"",#REF!&lt;&gt;"",$E89&lt;&gt;"",$F89&lt;&gt;""))</formula>
    </cfRule>
  </conditionalFormatting>
  <conditionalFormatting sqref="G92">
    <cfRule type="expression" dxfId="631" priority="2002">
      <formula>AND($Q92="X",OR($B92&lt;&gt;"",#REF!&lt;&gt;"",$C92&lt;&gt;"",$D92&lt;&gt;"",$F92&lt;&gt;""))</formula>
    </cfRule>
    <cfRule type="expression" dxfId="630" priority="2003">
      <formula>AND($Q92="X",OR($B92&lt;&gt;"",#REF!&lt;&gt;"",$C92&lt;&gt;"",$D92&lt;&gt;""))</formula>
    </cfRule>
    <cfRule type="expression" dxfId="629" priority="2006">
      <formula>AND($Q92="X",OR($B92&lt;&gt;"",$C92&lt;&gt;"",$D92&lt;&gt;"",$E92&lt;&gt;"",$F92&lt;&gt;""))</formula>
    </cfRule>
    <cfRule type="expression" dxfId="628" priority="2020">
      <formula>AND($Q92="X",OR($B92&lt;&gt;"",$C92&lt;&gt;"",$D92&lt;&gt;"",$E92&lt;&gt;""))</formula>
    </cfRule>
  </conditionalFormatting>
  <conditionalFormatting sqref="G94:G124 F123 G9:G27 G29:G36 G40:G67 G69:G87 G91:G92 G127:G134 G137:G158 G160:G165 D167:G167 G176 G187:G195">
    <cfRule type="expression" dxfId="627" priority="8281">
      <formula>AND($Q9="X",OR($B9&lt;&gt;"",$C9&lt;&gt;"",$D9&lt;&gt;"",$E9&lt;&gt;"",$F9&lt;&gt;""))</formula>
    </cfRule>
  </conditionalFormatting>
  <conditionalFormatting sqref="G96">
    <cfRule type="expression" dxfId="626" priority="2067">
      <formula>AND($Q96="X",OR($B96&lt;&gt;"",#REF!&lt;&gt;"",$C96&lt;&gt;"",$D96&lt;&gt;"",$F96&lt;&gt;""))</formula>
    </cfRule>
    <cfRule type="expression" dxfId="625" priority="2068">
      <formula>AND($Q96="X",OR($B96&lt;&gt;"",#REF!&lt;&gt;"",$C96&lt;&gt;"",$D96&lt;&gt;""))</formula>
    </cfRule>
    <cfRule type="expression" dxfId="624" priority="2071">
      <formula>AND($Q96="X",OR($B96&lt;&gt;"",$C96&lt;&gt;"",$D96&lt;&gt;"",$E96&lt;&gt;"",$F96&lt;&gt;""))</formula>
    </cfRule>
    <cfRule type="expression" dxfId="623" priority="2085">
      <formula>AND($Q96="X",OR($B96&lt;&gt;"",$C96&lt;&gt;"",$D96&lt;&gt;"",$E96&lt;&gt;""))</formula>
    </cfRule>
  </conditionalFormatting>
  <conditionalFormatting sqref="G101">
    <cfRule type="expression" dxfId="622" priority="2126">
      <formula>AND($Q101="X",OR($B101&lt;&gt;"",#REF!&lt;&gt;"",$C101&lt;&gt;"",$D101&lt;&gt;"",$F101&lt;&gt;""))</formula>
    </cfRule>
    <cfRule type="expression" dxfId="621" priority="2127">
      <formula>AND($Q101="X",OR($B101&lt;&gt;"",#REF!&lt;&gt;"",$C101&lt;&gt;"",$D101&lt;&gt;""))</formula>
    </cfRule>
    <cfRule type="expression" dxfId="620" priority="2130">
      <formula>AND($Q101="X",OR($B101&lt;&gt;"",$C101&lt;&gt;"",$D101&lt;&gt;"",$E101&lt;&gt;"",$F101&lt;&gt;""))</formula>
    </cfRule>
    <cfRule type="expression" dxfId="619" priority="2144">
      <formula>AND($Q101="X",OR($B101&lt;&gt;"",$C101&lt;&gt;"",$D101&lt;&gt;"",$E101&lt;&gt;""))</formula>
    </cfRule>
  </conditionalFormatting>
  <conditionalFormatting sqref="G111">
    <cfRule type="expression" dxfId="618" priority="2314">
      <formula>AND($Q111="X",OR($B111&lt;&gt;"",#REF!&lt;&gt;"",$C111&lt;&gt;"",$D111&lt;&gt;"",$F111&lt;&gt;""))</formula>
    </cfRule>
    <cfRule type="expression" dxfId="617" priority="2315">
      <formula>AND($Q111="X",OR($B111&lt;&gt;"",#REF!&lt;&gt;"",$C111&lt;&gt;"",$D111&lt;&gt;""))</formula>
    </cfRule>
    <cfRule type="expression" dxfId="616" priority="2318">
      <formula>AND($Q111="X",OR($B111&lt;&gt;"",$C111&lt;&gt;"",$D111&lt;&gt;"",$E111&lt;&gt;"",$F111&lt;&gt;""))</formula>
    </cfRule>
  </conditionalFormatting>
  <conditionalFormatting sqref="G113 D113">
    <cfRule type="expression" dxfId="615" priority="2407">
      <formula>AND($Q113="X",OR($B113&lt;&gt;"",#REF!&lt;&gt;"",$C113&lt;&gt;""))</formula>
    </cfRule>
    <cfRule type="expression" dxfId="614" priority="2408">
      <formula>AND($Q113="X",OR($B113&lt;&gt;"",$C113&lt;&gt;"",$D113&lt;&gt;""))</formula>
    </cfRule>
    <cfRule type="expression" dxfId="613" priority="2409">
      <formula>AND($Q113="X",OR($B113&lt;&gt;"",$C113&lt;&gt;"",$D113&lt;&gt;"",$E113&lt;&gt;""))</formula>
    </cfRule>
    <cfRule type="expression" dxfId="612" priority="2410">
      <formula>AND($Q113="X",OR($B113&lt;&gt;"",$C113&lt;&gt;"",$E113&lt;&gt;"",#REF!&lt;&gt;""))</formula>
    </cfRule>
  </conditionalFormatting>
  <conditionalFormatting sqref="G113">
    <cfRule type="expression" dxfId="611" priority="2405">
      <formula>AND($Q113="X",OR($B113&lt;&gt;"",$C113&lt;&gt;"",$D113&lt;&gt;"",$E113&lt;&gt;"",$F113&lt;&gt;""))</formula>
    </cfRule>
    <cfRule type="expression" dxfId="610" priority="2406">
      <formula>AND($Q113="X",OR(#REF!&lt;&gt;"",$B113&lt;&gt;"",$C113&lt;&gt;"",$E113&lt;&gt;"",$F113&lt;&gt;""))</formula>
    </cfRule>
  </conditionalFormatting>
  <conditionalFormatting sqref="G124">
    <cfRule type="expression" dxfId="609" priority="2755">
      <formula>AND($Q124="X",OR($B124&lt;&gt;"",#REF!&lt;&gt;"",$C124&lt;&gt;"",$D124&lt;&gt;"",$F124&lt;&gt;""))</formula>
    </cfRule>
    <cfRule type="expression" dxfId="608" priority="2756">
      <formula>AND($Q124="X",OR($B124&lt;&gt;"",#REF!&lt;&gt;"",$C124&lt;&gt;"",$D124&lt;&gt;""))</formula>
    </cfRule>
    <cfRule type="expression" dxfId="607" priority="2759">
      <formula>AND($Q124="X",OR($B124&lt;&gt;"",$C124&lt;&gt;"",$D124&lt;&gt;"",$E124&lt;&gt;"",$F124&lt;&gt;""))</formula>
    </cfRule>
    <cfRule type="expression" dxfId="606" priority="8299">
      <formula>AND($Q124="X",OR($B124&lt;&gt;"",$C124&lt;&gt;"",$E124&lt;&gt;"",#REF!&lt;&gt;""))</formula>
    </cfRule>
    <cfRule type="expression" dxfId="605" priority="8300">
      <formula>AND($Q124="X",OR($B124&lt;&gt;"",$C124&lt;&gt;"",$D124&lt;&gt;"",$E124&lt;&gt;""))</formula>
    </cfRule>
  </conditionalFormatting>
  <conditionalFormatting sqref="G124:G126 G93">
    <cfRule type="expression" dxfId="604" priority="8294">
      <formula>AND($Q93="X",OR($B93&lt;&gt;"",$C93&lt;&gt;"",$E93&lt;&gt;"",#REF!&lt;&gt;"",$F93&lt;&gt;""))</formula>
    </cfRule>
  </conditionalFormatting>
  <conditionalFormatting sqref="G127:G128">
    <cfRule type="expression" dxfId="603" priority="2806">
      <formula>AND($Q127="X",OR($B127&lt;&gt;"",#REF!&lt;&gt;"",$C127&lt;&gt;"",$D127&lt;&gt;"",$F127&lt;&gt;""))</formula>
    </cfRule>
    <cfRule type="expression" dxfId="602" priority="2807">
      <formula>AND($Q127="X",OR($B127&lt;&gt;"",#REF!&lt;&gt;"",$C127&lt;&gt;"",$D127&lt;&gt;""))</formula>
    </cfRule>
    <cfRule type="expression" dxfId="601" priority="2835">
      <formula>AND($Q127="X",OR($B127&lt;&gt;"",$C127&lt;&gt;"",$D127&lt;&gt;"",$E127&lt;&gt;"",$F127&lt;&gt;""))</formula>
    </cfRule>
  </conditionalFormatting>
  <conditionalFormatting sqref="G131">
    <cfRule type="expression" dxfId="600" priority="2881">
      <formula>AND($Q131="X",OR($B131&lt;&gt;"",#REF!&lt;&gt;"",$C131&lt;&gt;"",$D131&lt;&gt;"",$F131&lt;&gt;""))</formula>
    </cfRule>
    <cfRule type="expression" dxfId="599" priority="2882">
      <formula>AND($Q131="X",OR($B131&lt;&gt;"",#REF!&lt;&gt;"",$C131&lt;&gt;"",$D131&lt;&gt;""))</formula>
    </cfRule>
    <cfRule type="expression" dxfId="598" priority="2910">
      <formula>AND($Q131="X",OR($B131&lt;&gt;"",$C131&lt;&gt;"",$D131&lt;&gt;"",$E131&lt;&gt;"",$F131&lt;&gt;""))</formula>
    </cfRule>
  </conditionalFormatting>
  <conditionalFormatting sqref="G135">
    <cfRule type="expression" dxfId="597" priority="8302">
      <formula>AND($Q135="X",OR($B135&lt;&gt;"",$C135&lt;&gt;"",$D135&lt;&gt;"",$E135&lt;&gt;""))</formula>
    </cfRule>
    <cfRule type="expression" dxfId="596" priority="8303">
      <formula>AND($Q135="X",OR($B135&lt;&gt;"",$C135&lt;&gt;"",$E135&lt;&gt;"",#REF!&lt;&gt;"",$F135&lt;&gt;""))</formula>
    </cfRule>
  </conditionalFormatting>
  <conditionalFormatting sqref="G137">
    <cfRule type="expression" dxfId="595" priority="2957">
      <formula>AND($Q137="X",OR($B137&lt;&gt;"",#REF!&lt;&gt;"",$C137&lt;&gt;"",$D137&lt;&gt;"",$F137&lt;&gt;""))</formula>
    </cfRule>
    <cfRule type="expression" dxfId="594" priority="2958">
      <formula>AND($Q137="X",OR($B137&lt;&gt;"",#REF!&lt;&gt;"",$C137&lt;&gt;"",$D137&lt;&gt;""))</formula>
    </cfRule>
  </conditionalFormatting>
  <conditionalFormatting sqref="G140">
    <cfRule type="expression" dxfId="593" priority="2983">
      <formula>AND($Q140="X",OR($B140&lt;&gt;"",#REF!&lt;&gt;"",$C140&lt;&gt;"",$D140&lt;&gt;"",$F140&lt;&gt;""))</formula>
    </cfRule>
    <cfRule type="expression" dxfId="592" priority="2984">
      <formula>AND($Q140="X",OR($B140&lt;&gt;"",#REF!&lt;&gt;"",$C140&lt;&gt;"",$D140&lt;&gt;""))</formula>
    </cfRule>
  </conditionalFormatting>
  <conditionalFormatting sqref="G143">
    <cfRule type="expression" dxfId="591" priority="3001">
      <formula>AND($Q143="X",OR($B143&lt;&gt;"",#REF!&lt;&gt;"",$C143&lt;&gt;"",$D143&lt;&gt;"",$F143&lt;&gt;""))</formula>
    </cfRule>
    <cfRule type="expression" dxfId="590" priority="3002">
      <formula>AND($Q143="X",OR($B143&lt;&gt;"",#REF!&lt;&gt;"",$C143&lt;&gt;"",$D143&lt;&gt;""))</formula>
    </cfRule>
  </conditionalFormatting>
  <conditionalFormatting sqref="G150">
    <cfRule type="expression" dxfId="589" priority="3011">
      <formula>AND($Q150="X",OR($B150&lt;&gt;"",#REF!&lt;&gt;"",$C150&lt;&gt;"",$D150&lt;&gt;"",$F150&lt;&gt;""))</formula>
    </cfRule>
    <cfRule type="expression" dxfId="588" priority="3012">
      <formula>AND($Q150="X",OR($B150&lt;&gt;"",#REF!&lt;&gt;"",$C150&lt;&gt;"",$D150&lt;&gt;""))</formula>
    </cfRule>
  </conditionalFormatting>
  <conditionalFormatting sqref="G154">
    <cfRule type="expression" dxfId="587" priority="401">
      <formula>AND($Q154="X",OR($B154&lt;&gt;"",#REF!&lt;&gt;"",$C154&lt;&gt;"",$D154&lt;&gt;""))</formula>
    </cfRule>
    <cfRule type="expression" dxfId="586" priority="403">
      <formula>AND($Q154="X",OR($B154&lt;&gt;"",$C154&lt;&gt;"",$D154&lt;&gt;""))</formula>
    </cfRule>
  </conditionalFormatting>
  <conditionalFormatting sqref="G154:G155">
    <cfRule type="expression" dxfId="585" priority="183">
      <formula>AND($Q154="X",OR($B154&lt;&gt;"",$C154&lt;&gt;"",$D154&lt;&gt;"",$E154&lt;&gt;""))</formula>
    </cfRule>
  </conditionalFormatting>
  <conditionalFormatting sqref="G167">
    <cfRule type="expression" dxfId="584" priority="3043">
      <formula>AND($Q167="X",OR($B167&lt;&gt;"",$C167&lt;&gt;"",$D167&lt;&gt;""))</formula>
    </cfRule>
  </conditionalFormatting>
  <conditionalFormatting sqref="G168:G169">
    <cfRule type="expression" dxfId="583" priority="8307">
      <formula>AND($Q168="X",OR(#REF!&lt;&gt;"",$B168&lt;&gt;"",$D168&lt;&gt;"",$E168&lt;&gt;"",$F168&lt;&gt;""))</formula>
    </cfRule>
  </conditionalFormatting>
  <conditionalFormatting sqref="G171:G175">
    <cfRule type="expression" dxfId="582" priority="8308">
      <formula>AND($Q171="X",OR(#REF!&lt;&gt;"",$B171&lt;&gt;"",$C171&lt;&gt;"",$D171&lt;&gt;"",$F171&lt;&gt;""))</formula>
    </cfRule>
  </conditionalFormatting>
  <conditionalFormatting sqref="G178:G179">
    <cfRule type="expression" dxfId="581" priority="8309">
      <formula>AND($Q178="X",OR($B178&lt;&gt;"",#REF!&lt;&gt;"",$C178&lt;&gt;"",$D178&lt;&gt;"",$F178&lt;&gt;""))</formula>
    </cfRule>
  </conditionalFormatting>
  <conditionalFormatting sqref="H197:H198 H218:H1058">
    <cfRule type="expression" dxfId="580" priority="3610">
      <formula>$P197="X"</formula>
    </cfRule>
  </conditionalFormatting>
  <conditionalFormatting sqref="I11:I25 I27:I195">
    <cfRule type="expression" dxfId="579" priority="3160">
      <formula>$Q11="X"</formula>
    </cfRule>
  </conditionalFormatting>
  <conditionalFormatting sqref="H43:H45">
    <cfRule type="expression" dxfId="578" priority="3092">
      <formula>$Q43="X"</formula>
    </cfRule>
  </conditionalFormatting>
  <conditionalFormatting sqref="P9:P195">
    <cfRule type="cellIs" dxfId="577" priority="3157" operator="equal">
      <formula>"1..1"</formula>
    </cfRule>
    <cfRule type="cellIs" dxfId="576" priority="3158" operator="equal">
      <formula>"0..n"</formula>
    </cfRule>
    <cfRule type="cellIs" dxfId="575" priority="3159" operator="equal">
      <formula>"0..1"</formula>
    </cfRule>
  </conditionalFormatting>
  <conditionalFormatting sqref="U80">
    <cfRule type="cellIs" dxfId="574" priority="3075" operator="equal">
      <formula>"1..1"</formula>
    </cfRule>
    <cfRule type="cellIs" dxfId="573" priority="3076" operator="equal">
      <formula>"0..n"</formula>
    </cfRule>
    <cfRule type="cellIs" dxfId="572" priority="3077" operator="equal">
      <formula>"0..1"</formula>
    </cfRule>
  </conditionalFormatting>
  <conditionalFormatting sqref="V20">
    <cfRule type="cellIs" dxfId="571" priority="3093" operator="equal">
      <formula>"1..1"</formula>
    </cfRule>
    <cfRule type="cellIs" dxfId="570" priority="3094" operator="equal">
      <formula>"0..n"</formula>
    </cfRule>
    <cfRule type="cellIs" dxfId="569" priority="3095" operator="equal">
      <formula>"0..1"</formula>
    </cfRule>
  </conditionalFormatting>
  <conditionalFormatting sqref="W15">
    <cfRule type="cellIs" dxfId="568" priority="3083" operator="equal">
      <formula>"1..1"</formula>
    </cfRule>
    <cfRule type="cellIs" dxfId="567" priority="3084" operator="equal">
      <formula>"0..n"</formula>
    </cfRule>
    <cfRule type="cellIs" dxfId="566" priority="3085" operator="equal">
      <formula>"0..1"</formula>
    </cfRule>
  </conditionalFormatting>
  <conditionalFormatting sqref="W33">
    <cfRule type="cellIs" dxfId="565" priority="3086" operator="equal">
      <formula>"1..1"</formula>
    </cfRule>
    <cfRule type="cellIs" dxfId="564" priority="3087" operator="equal">
      <formula>"0..n"</formula>
    </cfRule>
    <cfRule type="cellIs" dxfId="563" priority="3088" operator="equal">
      <formula>"0..1"</formula>
    </cfRule>
  </conditionalFormatting>
  <conditionalFormatting sqref="W120">
    <cfRule type="cellIs" dxfId="562" priority="3089" operator="equal">
      <formula>"1..1"</formula>
    </cfRule>
    <cfRule type="cellIs" dxfId="561" priority="3090" operator="equal">
      <formula>"0..n"</formula>
    </cfRule>
    <cfRule type="cellIs" dxfId="560" priority="3091" operator="equal">
      <formula>"0..1"</formula>
    </cfRule>
  </conditionalFormatting>
  <conditionalFormatting sqref="B186">
    <cfRule type="expression" dxfId="559" priority="8868">
      <formula>AND($Q186="X",OR(#REF!&lt;&gt;"",#REF!&lt;&gt;"",#REF!&lt;&gt;""))</formula>
    </cfRule>
  </conditionalFormatting>
  <conditionalFormatting sqref="B186">
    <cfRule type="expression" dxfId="558" priority="8869">
      <formula>AND($Q186="X",OR(#REF!&lt;&gt;"",#REF!&lt;&gt;""))</formula>
    </cfRule>
  </conditionalFormatting>
  <conditionalFormatting sqref="C186:E186">
    <cfRule type="expression" dxfId="557" priority="8870">
      <formula>AND($Q186="X",OR(#REF!&lt;&gt;"",#REF!&lt;&gt;"",#REF!&lt;&gt;"",$B186&lt;&gt;""))</formula>
    </cfRule>
  </conditionalFormatting>
  <conditionalFormatting sqref="F186">
    <cfRule type="expression" dxfId="556" priority="8871">
      <formula>AND($Q186="X",OR(#REF!&lt;&gt;"",#REF!&lt;&gt;"",#REF!&lt;&gt;"",$B186&lt;&gt;"",$F186&lt;&gt;""))</formula>
    </cfRule>
    <cfRule type="expression" dxfId="555" priority="8872">
      <formula>AND($Q186="X",OR(#REF!&lt;&gt;"",#REF!&lt;&gt;"",#REF!&lt;&gt;"",$B186&lt;&gt;""))</formula>
    </cfRule>
  </conditionalFormatting>
  <conditionalFormatting sqref="G186">
    <cfRule type="expression" dxfId="554" priority="8873">
      <formula>AND($Q186="X",OR(#REF!&lt;&gt;"",#REF!&lt;&gt;"",#REF!&lt;&gt;"",$B186&lt;&gt;"",$F186&lt;&gt;""))</formula>
    </cfRule>
  </conditionalFormatting>
  <conditionalFormatting sqref="D185">
    <cfRule type="expression" dxfId="553" priority="8887">
      <formula>AND($Q185="X",OR($B185&lt;&gt;"",$C185&lt;&gt;"",#REF!&lt;&gt;""))</formula>
    </cfRule>
  </conditionalFormatting>
  <conditionalFormatting sqref="E185">
    <cfRule type="expression" dxfId="552" priority="48">
      <formula>AND($Q185="X",OR($B185&lt;&gt;"",#REF!&lt;&gt;"",$C185&lt;&gt;""))</formula>
    </cfRule>
  </conditionalFormatting>
  <conditionalFormatting sqref="E185:G185">
    <cfRule type="expression" dxfId="551" priority="46">
      <formula>AND($Q185="X",OR($B185&lt;&gt;"",$C185&lt;&gt;"",$D185&lt;&gt;"",$E185&lt;&gt;""))</formula>
    </cfRule>
    <cfRule type="expression" dxfId="550" priority="47">
      <formula>AND($Q185="X",OR($B185&lt;&gt;"",#REF!&lt;&gt;"",$C185&lt;&gt;"",$D185&lt;&gt;""))</formula>
    </cfRule>
  </conditionalFormatting>
  <conditionalFormatting sqref="F185">
    <cfRule type="expression" dxfId="549" priority="49">
      <formula>AND($Q185="X",OR($B185&lt;&gt;"",#REF!&lt;&gt;"",$C185&lt;&gt;"",$D185&lt;&gt;""))</formula>
    </cfRule>
  </conditionalFormatting>
  <conditionalFormatting sqref="F185:G185">
    <cfRule type="expression" dxfId="548" priority="45">
      <formula>AND($Q185="X",OR($B185&lt;&gt;"",#REF!&lt;&gt;"",$C185&lt;&gt;""))</formula>
    </cfRule>
  </conditionalFormatting>
  <conditionalFormatting sqref="G185">
    <cfRule type="expression" dxfId="547" priority="50">
      <formula>AND($Q185="X",OR($B185&lt;&gt;"",#REF!&lt;&gt;"",$C185&lt;&gt;"",$D185&lt;&gt;"",$F185&lt;&gt;""))</formula>
    </cfRule>
    <cfRule type="expression" dxfId="546" priority="51">
      <formula>AND($Q185="X",OR($B185&lt;&gt;"",#REF!&lt;&gt;"",$C185&lt;&gt;"",$D185&lt;&gt;""))</formula>
    </cfRule>
  </conditionalFormatting>
  <conditionalFormatting sqref="C184">
    <cfRule type="expression" dxfId="545" priority="19">
      <formula>OR($AD184="X",$AC184="X")</formula>
    </cfRule>
    <cfRule type="expression" dxfId="544" priority="20">
      <formula>AND($AD184=1,$AC184=1)</formula>
    </cfRule>
    <cfRule type="expression" dxfId="543" priority="21">
      <formula>$AD184=1</formula>
    </cfRule>
    <cfRule type="expression" dxfId="542" priority="22">
      <formula>$AC184=1</formula>
    </cfRule>
    <cfRule type="expression" dxfId="541" priority="23">
      <formula>AND(NOT(ISBLANK($V184)),ISBLANK($AC184),ISBLANK($AD184))</formula>
    </cfRule>
  </conditionalFormatting>
  <conditionalFormatting sqref="C183:C184">
    <cfRule type="expression" dxfId="540" priority="24">
      <formula>OR($AD184="X",$AC184="X")</formula>
    </cfRule>
    <cfRule type="expression" dxfId="539" priority="25">
      <formula>AND($AD184=1,$AC184=1)</formula>
    </cfRule>
    <cfRule type="expression" dxfId="538" priority="26">
      <formula>$AD184=1</formula>
    </cfRule>
    <cfRule type="expression" dxfId="537" priority="27">
      <formula>$AC184=1</formula>
    </cfRule>
    <cfRule type="expression" dxfId="536" priority="28">
      <formula>AND(NOT(ISBLANK($V184)),ISBLANK($AC184),ISBLANK($AD184))</formula>
    </cfRule>
    <cfRule type="expression" dxfId="535" priority="29">
      <formula>AND($Q184="X",OR($B184&lt;&gt;"",#REF!&lt;&gt;""))</formula>
    </cfRule>
  </conditionalFormatting>
  <conditionalFormatting sqref="C183">
    <cfRule type="expression" dxfId="534" priority="8">
      <formula>OR($AD183="X",$AC183="X")</formula>
    </cfRule>
    <cfRule type="expression" dxfId="533" priority="9">
      <formula>AND($AD183=1,$AC183=1)</formula>
    </cfRule>
    <cfRule type="expression" dxfId="532" priority="10">
      <formula>$AD183=1</formula>
    </cfRule>
    <cfRule type="expression" dxfId="531" priority="11">
      <formula>$AC183=1</formula>
    </cfRule>
    <cfRule type="expression" dxfId="530" priority="12">
      <formula>AND(NOT(ISBLANK($V183)),ISBLANK($AC183),ISBLANK($AD183))</formula>
    </cfRule>
  </conditionalFormatting>
  <conditionalFormatting sqref="E184 C180:C182">
    <cfRule type="expression" dxfId="529" priority="8898">
      <formula>AND($Q180="X",OR($B180&lt;&gt;"",#REF!&lt;&gt;"",#REF!&lt;&gt;""))</formula>
    </cfRule>
  </conditionalFormatting>
  <conditionalFormatting sqref="D180:E180 E184:F184 E181:E183">
    <cfRule type="expression" dxfId="528" priority="8900">
      <formula>AND($Q180="X",OR($B180&lt;&gt;"",#REF!&lt;&gt;"",#REF!&lt;&gt;"",$C180&lt;&gt;""))</formula>
    </cfRule>
  </conditionalFormatting>
  <conditionalFormatting sqref="F180:F184">
    <cfRule type="expression" dxfId="527" priority="8905">
      <formula>AND($Q180="X",OR($B180&lt;&gt;"",#REF!&lt;&gt;"",#REF!&lt;&gt;"",$C180&lt;&gt;"",$F180&lt;&gt;""))</formula>
    </cfRule>
    <cfRule type="expression" dxfId="526" priority="8906">
      <formula>AND($Q180="X",OR($B180&lt;&gt;"",#REF!&lt;&gt;"",#REF!&lt;&gt;"",$C180&lt;&gt;""))</formula>
    </cfRule>
  </conditionalFormatting>
  <conditionalFormatting sqref="G180:G184">
    <cfRule type="expression" dxfId="525" priority="8908">
      <formula>AND($Q180="X",OR($B180&lt;&gt;"",#REF!&lt;&gt;"",#REF!&lt;&gt;"",$C180&lt;&gt;"",$F180&lt;&gt;""))</formula>
    </cfRule>
  </conditionalFormatting>
  <conditionalFormatting sqref="D181:D184">
    <cfRule type="expression" dxfId="5" priority="4">
      <formula>$AC181=1</formula>
    </cfRule>
  </conditionalFormatting>
  <conditionalFormatting sqref="D181:D184">
    <cfRule type="expression" dxfId="4" priority="5">
      <formula>AND(NOT(ISBLANK($V181)),ISBLANK($AC181),ISBLANK($AD181))</formula>
    </cfRule>
  </conditionalFormatting>
  <conditionalFormatting sqref="D181:D184">
    <cfRule type="expression" dxfId="3" priority="1">
      <formula>OR($AD181="X",$AC181="X")</formula>
    </cfRule>
  </conditionalFormatting>
  <conditionalFormatting sqref="D181:D184">
    <cfRule type="expression" dxfId="2" priority="2">
      <formula>AND($AD181=1,$AC181=1)</formula>
    </cfRule>
  </conditionalFormatting>
  <conditionalFormatting sqref="D181:D184">
    <cfRule type="expression" dxfId="1" priority="3">
      <formula>$AD181=1</formula>
    </cfRule>
  </conditionalFormatting>
  <conditionalFormatting sqref="D181:D184">
    <cfRule type="expression" dxfId="0" priority="6">
      <formula>AND($Q181="X",OR($B181&lt;&gt;"",#REF!&lt;&gt;"",#REF!&lt;&gt;"",$C181&lt;&gt;""))</formula>
    </cfRule>
  </conditionalFormatting>
  <hyperlinks>
    <hyperlink ref="I11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dimension ref="A1:AMB75"/>
  <sheetViews>
    <sheetView workbookViewId="0">
      <selection activeCell="E31" sqref="E31"/>
    </sheetView>
  </sheetViews>
  <sheetFormatPr baseColWidth="10" defaultColWidth="9.5" defaultRowHeight="15"/>
  <cols>
    <col min="1" max="1" width="4.625" style="128" customWidth="1"/>
    <col min="2" max="2" width="19.375" style="128" customWidth="1"/>
    <col min="3" max="3" width="18.125" style="128" customWidth="1"/>
    <col min="4" max="4" width="25" style="128" customWidth="1"/>
    <col min="5" max="5" width="20" style="128" customWidth="1"/>
    <col min="6" max="6" width="8.625" style="128" customWidth="1"/>
    <col min="7" max="7" width="14.625" style="96" customWidth="1"/>
    <col min="8" max="8" width="52.5" style="96" customWidth="1"/>
    <col min="9" max="9" width="33.5" style="225" customWidth="1"/>
    <col min="10" max="10" width="17.875" style="159" customWidth="1"/>
    <col min="11" max="12" width="4.875" style="96" hidden="1" customWidth="1"/>
    <col min="13" max="14" width="6.125" style="96" hidden="1" customWidth="1"/>
    <col min="15" max="15" width="6.625" style="173" hidden="1" customWidth="1"/>
    <col min="16" max="16" width="10.5" style="96" customWidth="1"/>
    <col min="17" max="17" width="6" style="173" customWidth="1"/>
    <col min="18" max="18" width="18.5" style="96" customWidth="1"/>
    <col min="19" max="19" width="12.625" style="274" customWidth="1"/>
    <col min="20" max="20" width="22.5" style="96" customWidth="1"/>
    <col min="21" max="23" width="9.5" style="96"/>
    <col min="24" max="24" width="2.375" customWidth="1"/>
    <col min="25" max="25" width="10.875" style="179" customWidth="1"/>
    <col min="26" max="26" width="10.875" style="96" customWidth="1"/>
    <col min="27" max="27" width="10.875" style="159" customWidth="1"/>
    <col min="28" max="28" width="10.875" style="96" customWidth="1"/>
    <col min="30" max="30" width="8" style="96" customWidth="1"/>
    <col min="32" max="1012" width="9.5" style="128"/>
    <col min="1013" max="1013" width="9" style="128" customWidth="1"/>
    <col min="1014" max="1015" width="9" customWidth="1"/>
  </cols>
  <sheetData>
    <row r="1" spans="1:1013" ht="13.5" customHeight="1">
      <c r="A1" s="228" t="s">
        <v>2988</v>
      </c>
      <c r="C1" s="129" t="s">
        <v>813</v>
      </c>
      <c r="E1" s="150" t="s">
        <v>814</v>
      </c>
      <c r="F1" s="157" t="e">
        <f>createCase21[[#Totals],[Métier]] / createCase21[[#Totals],[ID]]</f>
        <v>#DIV/0!</v>
      </c>
      <c r="G1" s="128"/>
      <c r="H1" s="785" t="s">
        <v>910</v>
      </c>
      <c r="I1" s="785"/>
      <c r="N1" s="786" t="s">
        <v>816</v>
      </c>
      <c r="O1" s="786"/>
      <c r="AC1" s="96"/>
      <c r="AE1" s="128"/>
      <c r="ALY1"/>
    </row>
    <row r="2" spans="1:1013" ht="13.5" customHeight="1">
      <c r="C2" s="141" t="s">
        <v>818</v>
      </c>
      <c r="D2" s="281"/>
      <c r="E2" s="152" t="s">
        <v>819</v>
      </c>
      <c r="F2" s="157" t="e">
        <f>createCase21[[#Totals],[NexSIS]] / createCase21[[#Totals],[ID]]</f>
        <v>#DIV/0!</v>
      </c>
      <c r="G2" s="128"/>
      <c r="H2" s="785"/>
      <c r="I2" s="785"/>
      <c r="AC2" s="96"/>
      <c r="AE2" s="128"/>
      <c r="ALY2"/>
    </row>
    <row r="3" spans="1:1013" ht="13.5" customHeight="1">
      <c r="C3" s="142" t="s">
        <v>821</v>
      </c>
      <c r="E3" s="151" t="s">
        <v>822</v>
      </c>
      <c r="G3" s="128"/>
      <c r="AC3" s="96"/>
      <c r="AE3" s="128"/>
      <c r="ALY3"/>
    </row>
    <row r="4" spans="1:1013" ht="13.5" customHeight="1">
      <c r="C4" s="143" t="s">
        <v>824</v>
      </c>
      <c r="E4" s="153" t="s">
        <v>825</v>
      </c>
      <c r="G4" s="137"/>
      <c r="AC4" s="96"/>
      <c r="AE4" s="128"/>
      <c r="ALY4"/>
    </row>
    <row r="5" spans="1:1013" s="149" customFormat="1" ht="13.5" customHeight="1">
      <c r="A5" s="128"/>
      <c r="B5" s="128"/>
      <c r="C5" s="145" t="s">
        <v>826</v>
      </c>
      <c r="D5" s="146"/>
      <c r="E5" s="287" t="s">
        <v>911</v>
      </c>
      <c r="F5" s="146"/>
      <c r="G5" s="148"/>
      <c r="H5" s="148"/>
      <c r="I5" s="272"/>
      <c r="J5" s="160"/>
      <c r="K5" s="148"/>
      <c r="L5" s="148"/>
      <c r="M5" s="148"/>
      <c r="N5" s="148"/>
      <c r="O5" s="186"/>
      <c r="P5" s="148"/>
      <c r="Q5" s="186"/>
      <c r="R5" s="148"/>
      <c r="S5" s="276"/>
      <c r="T5" s="148"/>
      <c r="U5" s="148"/>
      <c r="V5" s="148"/>
      <c r="W5" s="148"/>
      <c r="X5"/>
      <c r="Y5" s="181"/>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C6" s="96"/>
      <c r="AE6" s="128"/>
      <c r="ALY6"/>
    </row>
    <row r="7" spans="1:1013" ht="13.5" customHeight="1">
      <c r="A7"/>
      <c r="B7"/>
      <c r="C7" s="138"/>
      <c r="D7" s="374"/>
      <c r="E7" s="138"/>
      <c r="F7" s="138"/>
      <c r="K7" s="787" t="s">
        <v>828</v>
      </c>
      <c r="L7" s="787"/>
      <c r="M7" s="787"/>
      <c r="N7" s="787"/>
      <c r="U7" s="674" t="s">
        <v>829</v>
      </c>
      <c r="V7" s="674" t="s">
        <v>829</v>
      </c>
      <c r="W7" s="674" t="s">
        <v>829</v>
      </c>
      <c r="AC7" s="787" t="s">
        <v>830</v>
      </c>
      <c r="AD7" s="787"/>
      <c r="AE7" s="128"/>
      <c r="ALY7"/>
    </row>
    <row r="8" spans="1:1013" s="238" customFormat="1" ht="55.5" customHeight="1">
      <c r="A8" s="233" t="s">
        <v>831</v>
      </c>
      <c r="B8" s="378" t="s">
        <v>832</v>
      </c>
      <c r="C8" s="275" t="s">
        <v>833</v>
      </c>
      <c r="D8" s="275" t="s">
        <v>834</v>
      </c>
      <c r="E8" s="275" t="s">
        <v>835</v>
      </c>
      <c r="F8" s="275" t="s">
        <v>836</v>
      </c>
      <c r="G8" s="275" t="s">
        <v>837</v>
      </c>
      <c r="H8" s="234" t="s">
        <v>9</v>
      </c>
      <c r="I8" s="234" t="s">
        <v>838</v>
      </c>
      <c r="J8" s="234" t="s">
        <v>841</v>
      </c>
      <c r="K8" s="235" t="s">
        <v>842</v>
      </c>
      <c r="L8" s="235" t="s">
        <v>843</v>
      </c>
      <c r="M8" s="235" t="s">
        <v>844</v>
      </c>
      <c r="N8" s="235" t="s">
        <v>845</v>
      </c>
      <c r="O8" s="235" t="s">
        <v>846</v>
      </c>
      <c r="P8" s="234" t="s">
        <v>677</v>
      </c>
      <c r="Q8" s="234" t="s">
        <v>3</v>
      </c>
      <c r="R8" s="234" t="s">
        <v>912</v>
      </c>
      <c r="S8" s="280" t="s">
        <v>913</v>
      </c>
      <c r="T8" s="234" t="s">
        <v>848</v>
      </c>
      <c r="U8" s="229" t="s">
        <v>849</v>
      </c>
      <c r="V8" s="229" t="s">
        <v>850</v>
      </c>
      <c r="W8" s="229" t="s">
        <v>1612</v>
      </c>
      <c r="X8" s="230" t="s">
        <v>851</v>
      </c>
      <c r="Y8" s="235" t="s">
        <v>852</v>
      </c>
      <c r="Z8" s="235" t="s">
        <v>853</v>
      </c>
      <c r="AA8" s="236" t="s">
        <v>854</v>
      </c>
      <c r="AB8" s="235" t="s">
        <v>855</v>
      </c>
      <c r="AC8" s="235" t="s">
        <v>856</v>
      </c>
      <c r="AD8" s="237" t="s">
        <v>914</v>
      </c>
    </row>
    <row r="9" spans="1:1013" s="224" customFormat="1" ht="13.5" customHeight="1">
      <c r="A9" s="225">
        <f>ROW()-8</f>
        <v>1</v>
      </c>
      <c r="B9" s="217" t="s">
        <v>915</v>
      </c>
      <c r="C9" s="240"/>
      <c r="D9" s="697"/>
      <c r="E9" s="697"/>
      <c r="F9" s="697"/>
      <c r="G9" s="697"/>
      <c r="H9" s="698" t="s">
        <v>1613</v>
      </c>
      <c r="I9" s="313" t="s">
        <v>1614</v>
      </c>
      <c r="J9" s="699" t="s">
        <v>918</v>
      </c>
      <c r="K9" s="698" t="s">
        <v>954</v>
      </c>
      <c r="L9" s="698" t="s">
        <v>955</v>
      </c>
      <c r="M9" s="698"/>
      <c r="N9" s="698"/>
      <c r="O9" s="700">
        <v>1</v>
      </c>
      <c r="P9" s="698" t="s">
        <v>820</v>
      </c>
      <c r="Q9" s="700"/>
      <c r="R9" s="698" t="s">
        <v>862</v>
      </c>
      <c r="S9" s="701"/>
      <c r="T9" s="698" t="s">
        <v>2918</v>
      </c>
      <c r="U9" s="702" t="s">
        <v>863</v>
      </c>
      <c r="V9" s="702" t="s">
        <v>863</v>
      </c>
      <c r="W9" s="702" t="s">
        <v>863</v>
      </c>
      <c r="X9" s="232"/>
      <c r="Y9" s="703"/>
      <c r="Z9" s="698" t="s">
        <v>919</v>
      </c>
      <c r="AA9" s="704" t="s">
        <v>920</v>
      </c>
      <c r="AB9" s="698"/>
      <c r="AC9" s="701">
        <v>1</v>
      </c>
      <c r="AD9" s="701">
        <v>1</v>
      </c>
    </row>
    <row r="10" spans="1:1013" s="224" customFormat="1" ht="13.5" customHeight="1">
      <c r="A10" s="225">
        <f t="shared" ref="A10:A24" si="0">ROW()-8</f>
        <v>2</v>
      </c>
      <c r="B10" s="251" t="s">
        <v>956</v>
      </c>
      <c r="C10" s="221"/>
      <c r="D10" s="221"/>
      <c r="E10" s="221"/>
      <c r="F10" s="221"/>
      <c r="G10" s="221"/>
      <c r="H10" s="698" t="s">
        <v>1615</v>
      </c>
      <c r="I10" s="131" t="s">
        <v>1616</v>
      </c>
      <c r="J10" s="699" t="s">
        <v>924</v>
      </c>
      <c r="K10" s="698" t="s">
        <v>925</v>
      </c>
      <c r="L10" s="698" t="s">
        <v>926</v>
      </c>
      <c r="M10" s="698"/>
      <c r="N10" s="698"/>
      <c r="O10" s="700"/>
      <c r="P10" s="698" t="s">
        <v>817</v>
      </c>
      <c r="Q10" s="700"/>
      <c r="R10" s="698" t="s">
        <v>862</v>
      </c>
      <c r="S10" s="701"/>
      <c r="T10" s="698"/>
      <c r="U10" s="702" t="s">
        <v>863</v>
      </c>
      <c r="V10" s="702" t="s">
        <v>863</v>
      </c>
      <c r="W10" s="702" t="s">
        <v>863</v>
      </c>
      <c r="X10" s="232"/>
      <c r="Y10" s="703"/>
      <c r="Z10" s="698"/>
      <c r="AA10" s="704"/>
      <c r="AB10" s="698"/>
      <c r="AC10" s="701">
        <v>1</v>
      </c>
      <c r="AD10" s="701">
        <v>1</v>
      </c>
    </row>
    <row r="11" spans="1:1013" s="224" customFormat="1" ht="13.5" customHeight="1">
      <c r="A11" s="225">
        <f t="shared" si="0"/>
        <v>3</v>
      </c>
      <c r="B11" s="217" t="s">
        <v>1544</v>
      </c>
      <c r="C11" s="767"/>
      <c r="D11" s="767"/>
      <c r="E11" s="767"/>
      <c r="F11" s="767"/>
      <c r="G11" s="767"/>
      <c r="H11" s="267" t="s">
        <v>2969</v>
      </c>
      <c r="I11" s="699"/>
      <c r="J11" s="699" t="s">
        <v>1546</v>
      </c>
      <c r="K11" s="698"/>
      <c r="L11" s="698"/>
      <c r="M11" s="698"/>
      <c r="N11" s="698"/>
      <c r="O11" s="700"/>
      <c r="P11" s="698" t="s">
        <v>823</v>
      </c>
      <c r="Q11" s="700" t="s">
        <v>863</v>
      </c>
      <c r="R11" s="243" t="s">
        <v>1546</v>
      </c>
      <c r="S11" s="701"/>
      <c r="T11" s="698"/>
      <c r="U11" s="702"/>
      <c r="V11" s="258" t="s">
        <v>863</v>
      </c>
      <c r="W11" s="258" t="s">
        <v>863</v>
      </c>
      <c r="X11" s="232"/>
      <c r="Y11" s="264" t="s">
        <v>1547</v>
      </c>
      <c r="Z11" s="261" t="s">
        <v>1548</v>
      </c>
      <c r="AA11" s="704"/>
      <c r="AB11" s="698"/>
      <c r="AC11" s="701"/>
      <c r="AD11" s="701">
        <v>1</v>
      </c>
    </row>
    <row r="12" spans="1:1013" s="224" customFormat="1" ht="13.5" customHeight="1">
      <c r="A12" s="225">
        <f t="shared" si="0"/>
        <v>4</v>
      </c>
      <c r="B12" s="217"/>
      <c r="C12" s="219" t="s">
        <v>1405</v>
      </c>
      <c r="D12" s="241"/>
      <c r="E12" s="241"/>
      <c r="F12" s="241"/>
      <c r="G12" s="241"/>
      <c r="H12" s="763" t="s">
        <v>2952</v>
      </c>
      <c r="I12" s="706" t="s">
        <v>1769</v>
      </c>
      <c r="J12" s="699" t="s">
        <v>1770</v>
      </c>
      <c r="K12" s="698"/>
      <c r="L12" s="698"/>
      <c r="M12" s="698"/>
      <c r="N12" s="698"/>
      <c r="O12" s="700"/>
      <c r="P12" s="698" t="s">
        <v>817</v>
      </c>
      <c r="Q12" s="700"/>
      <c r="R12" s="698" t="s">
        <v>862</v>
      </c>
      <c r="S12" s="701"/>
      <c r="T12" s="698"/>
      <c r="U12" s="702"/>
      <c r="V12" s="258" t="s">
        <v>863</v>
      </c>
      <c r="W12" s="258" t="s">
        <v>863</v>
      </c>
      <c r="X12" s="232"/>
      <c r="Y12" s="703"/>
      <c r="Z12" s="261"/>
      <c r="AA12" s="704"/>
      <c r="AB12" s="698"/>
      <c r="AC12" s="701"/>
      <c r="AD12" s="701">
        <v>1</v>
      </c>
    </row>
    <row r="13" spans="1:1013" s="158" customFormat="1" ht="12.75" customHeight="1">
      <c r="A13" s="225">
        <f t="shared" si="0"/>
        <v>5</v>
      </c>
      <c r="B13" s="217"/>
      <c r="C13" s="241" t="s">
        <v>1830</v>
      </c>
      <c r="D13" s="241"/>
      <c r="E13" s="241"/>
      <c r="F13" s="241"/>
      <c r="G13" s="241"/>
      <c r="H13" s="264" t="s">
        <v>2953</v>
      </c>
      <c r="I13" s="262" t="s">
        <v>1559</v>
      </c>
      <c r="J13" s="491" t="s">
        <v>2949</v>
      </c>
      <c r="K13" s="698"/>
      <c r="L13" s="698"/>
      <c r="M13" s="698"/>
      <c r="N13" s="698"/>
      <c r="O13" s="700"/>
      <c r="P13" s="763" t="s">
        <v>817</v>
      </c>
      <c r="Q13" s="700"/>
      <c r="R13" s="698" t="s">
        <v>862</v>
      </c>
      <c r="S13" s="701" t="s">
        <v>863</v>
      </c>
      <c r="T13" s="698" t="s">
        <v>1831</v>
      </c>
      <c r="U13" s="263"/>
      <c r="V13" s="258" t="s">
        <v>863</v>
      </c>
      <c r="W13" s="258" t="s">
        <v>863</v>
      </c>
      <c r="X13" s="232"/>
      <c r="Y13" s="383" t="s">
        <v>1561</v>
      </c>
      <c r="Z13" s="384" t="s">
        <v>1555</v>
      </c>
      <c r="AA13" s="265" t="s">
        <v>1562</v>
      </c>
      <c r="AB13" s="261"/>
      <c r="AC13" s="701"/>
      <c r="AD13" s="701">
        <v>1</v>
      </c>
    </row>
    <row r="14" spans="1:1013" s="158" customFormat="1" ht="12.75" customHeight="1">
      <c r="A14" s="225">
        <f t="shared" si="0"/>
        <v>6</v>
      </c>
      <c r="B14" s="217"/>
      <c r="C14" s="241" t="s">
        <v>1549</v>
      </c>
      <c r="D14" s="241"/>
      <c r="E14" s="241"/>
      <c r="F14" s="241"/>
      <c r="G14" s="241"/>
      <c r="H14" s="763" t="s">
        <v>2970</v>
      </c>
      <c r="I14" s="699" t="s">
        <v>929</v>
      </c>
      <c r="J14" s="699" t="s">
        <v>930</v>
      </c>
      <c r="K14" s="698"/>
      <c r="L14" s="698"/>
      <c r="M14" s="698"/>
      <c r="N14" s="698"/>
      <c r="O14" s="700"/>
      <c r="P14" s="261" t="s">
        <v>820</v>
      </c>
      <c r="Q14" s="700"/>
      <c r="R14" s="698" t="s">
        <v>878</v>
      </c>
      <c r="S14" s="701"/>
      <c r="T14" s="698"/>
      <c r="U14" s="702"/>
      <c r="V14" s="702" t="s">
        <v>863</v>
      </c>
      <c r="W14" s="732" t="s">
        <v>863</v>
      </c>
      <c r="X14" s="232"/>
      <c r="Y14" s="703"/>
      <c r="Z14" s="261"/>
      <c r="AA14" s="704"/>
      <c r="AB14" s="698"/>
      <c r="AC14" s="701"/>
      <c r="AD14" s="701">
        <v>1</v>
      </c>
    </row>
    <row r="15" spans="1:1013" s="158" customFormat="1" ht="12.75" customHeight="1">
      <c r="A15" s="225">
        <f t="shared" si="0"/>
        <v>7</v>
      </c>
      <c r="B15" s="217"/>
      <c r="C15" s="241" t="s">
        <v>1551</v>
      </c>
      <c r="D15" s="241"/>
      <c r="E15" s="241"/>
      <c r="F15" s="241"/>
      <c r="G15" s="241"/>
      <c r="H15" s="768" t="s">
        <v>2971</v>
      </c>
      <c r="I15" s="699" t="s">
        <v>1553</v>
      </c>
      <c r="J15" s="699" t="s">
        <v>971</v>
      </c>
      <c r="K15" s="698"/>
      <c r="L15" s="698"/>
      <c r="M15" s="698"/>
      <c r="N15" s="698"/>
      <c r="O15" s="700"/>
      <c r="P15" s="261" t="s">
        <v>820</v>
      </c>
      <c r="Q15" s="700"/>
      <c r="R15" s="698" t="s">
        <v>862</v>
      </c>
      <c r="S15" s="701" t="s">
        <v>863</v>
      </c>
      <c r="T15" s="699" t="s">
        <v>1816</v>
      </c>
      <c r="U15" s="702"/>
      <c r="V15" s="258" t="s">
        <v>863</v>
      </c>
      <c r="W15" s="258" t="s">
        <v>863</v>
      </c>
      <c r="X15" s="232"/>
      <c r="Y15" s="382" t="s">
        <v>1554</v>
      </c>
      <c r="Z15" s="384" t="s">
        <v>1555</v>
      </c>
      <c r="AA15" s="704" t="s">
        <v>1556</v>
      </c>
      <c r="AB15" s="698"/>
      <c r="AC15" s="701"/>
      <c r="AD15" s="701">
        <v>1</v>
      </c>
    </row>
    <row r="16" spans="1:1013" s="158" customFormat="1" ht="12.75" customHeight="1">
      <c r="A16" s="225">
        <f t="shared" si="0"/>
        <v>8</v>
      </c>
      <c r="B16" s="217"/>
      <c r="C16" s="241" t="s">
        <v>1817</v>
      </c>
      <c r="D16" s="767" t="s">
        <v>2963</v>
      </c>
      <c r="E16" s="767"/>
      <c r="F16" s="767"/>
      <c r="G16" s="767"/>
      <c r="H16" s="763" t="s">
        <v>2972</v>
      </c>
      <c r="I16" s="699"/>
      <c r="J16" s="764" t="s">
        <v>1396</v>
      </c>
      <c r="K16" s="698"/>
      <c r="L16" s="698"/>
      <c r="M16" s="698"/>
      <c r="N16" s="698"/>
      <c r="O16" s="700"/>
      <c r="P16" s="261" t="s">
        <v>820</v>
      </c>
      <c r="Q16" s="700" t="s">
        <v>863</v>
      </c>
      <c r="R16" s="375" t="s">
        <v>1396</v>
      </c>
      <c r="S16" s="701"/>
      <c r="T16" s="698"/>
      <c r="U16" s="702"/>
      <c r="V16" s="702" t="s">
        <v>863</v>
      </c>
      <c r="W16" s="732" t="s">
        <v>863</v>
      </c>
      <c r="X16" s="232"/>
      <c r="Y16" s="703"/>
      <c r="Z16" s="698"/>
      <c r="AA16" s="704"/>
      <c r="AB16" s="698"/>
      <c r="AC16" s="701"/>
      <c r="AD16" s="701">
        <v>1</v>
      </c>
    </row>
    <row r="17" spans="1:1016" s="158" customFormat="1" ht="12.75" customHeight="1">
      <c r="A17" s="225">
        <f t="shared" si="0"/>
        <v>9</v>
      </c>
      <c r="B17" s="217"/>
      <c r="C17" s="219" t="s">
        <v>2920</v>
      </c>
      <c r="D17" s="219"/>
      <c r="E17" s="767"/>
      <c r="F17" s="767"/>
      <c r="G17" s="767"/>
      <c r="H17" s="768" t="s">
        <v>2973</v>
      </c>
      <c r="I17" s="699"/>
      <c r="J17" s="491" t="s">
        <v>1818</v>
      </c>
      <c r="K17" s="698"/>
      <c r="L17" s="698"/>
      <c r="M17" s="698"/>
      <c r="N17" s="698"/>
      <c r="O17" s="700"/>
      <c r="P17" s="261" t="s">
        <v>823</v>
      </c>
      <c r="Q17" s="700" t="s">
        <v>863</v>
      </c>
      <c r="R17" s="769" t="s">
        <v>2959</v>
      </c>
      <c r="S17" s="701"/>
      <c r="T17" s="698"/>
      <c r="U17" s="702"/>
      <c r="V17" s="702" t="s">
        <v>863</v>
      </c>
      <c r="W17" s="732" t="s">
        <v>863</v>
      </c>
      <c r="X17" s="232"/>
      <c r="Y17" s="703"/>
      <c r="Z17" s="698"/>
      <c r="AA17" s="704"/>
      <c r="AB17" s="698"/>
      <c r="AC17" s="701"/>
      <c r="AD17" s="701">
        <v>1</v>
      </c>
    </row>
    <row r="18" spans="1:1016" s="158" customFormat="1" ht="12.75" customHeight="1">
      <c r="A18" s="225">
        <f t="shared" si="0"/>
        <v>10</v>
      </c>
      <c r="B18" s="217"/>
      <c r="C18" s="219"/>
      <c r="D18" s="219" t="s">
        <v>1819</v>
      </c>
      <c r="E18" s="219"/>
      <c r="F18" s="219"/>
      <c r="G18" s="219"/>
      <c r="H18" s="768" t="s">
        <v>2974</v>
      </c>
      <c r="I18" s="699" t="s">
        <v>1820</v>
      </c>
      <c r="J18" s="699" t="s">
        <v>1821</v>
      </c>
      <c r="K18" s="698"/>
      <c r="L18" s="698"/>
      <c r="M18" s="698"/>
      <c r="N18" s="698"/>
      <c r="O18" s="700"/>
      <c r="P18" s="261" t="s">
        <v>820</v>
      </c>
      <c r="Q18" s="700"/>
      <c r="R18" s="698" t="s">
        <v>862</v>
      </c>
      <c r="S18" s="701" t="s">
        <v>863</v>
      </c>
      <c r="T18" s="698" t="s">
        <v>1822</v>
      </c>
      <c r="U18" s="702"/>
      <c r="V18" s="702" t="s">
        <v>863</v>
      </c>
      <c r="W18" s="732" t="s">
        <v>863</v>
      </c>
      <c r="X18" s="232"/>
      <c r="Y18" s="703"/>
      <c r="Z18" s="698"/>
      <c r="AA18" s="704"/>
      <c r="AB18" s="698"/>
      <c r="AC18" s="701"/>
      <c r="AD18" s="701">
        <v>1</v>
      </c>
    </row>
    <row r="19" spans="1:1016" s="158" customFormat="1" ht="12.75" customHeight="1">
      <c r="A19" s="225">
        <f t="shared" si="0"/>
        <v>11</v>
      </c>
      <c r="B19" s="217"/>
      <c r="C19" s="219"/>
      <c r="D19" s="219" t="s">
        <v>1823</v>
      </c>
      <c r="E19" s="219"/>
      <c r="F19" s="219"/>
      <c r="G19" s="219"/>
      <c r="H19" s="768" t="s">
        <v>2975</v>
      </c>
      <c r="I19" s="699" t="s">
        <v>1824</v>
      </c>
      <c r="J19" s="699" t="s">
        <v>1825</v>
      </c>
      <c r="K19" s="698"/>
      <c r="L19" s="698"/>
      <c r="M19" s="698"/>
      <c r="N19" s="698"/>
      <c r="O19" s="700"/>
      <c r="P19" s="261" t="s">
        <v>817</v>
      </c>
      <c r="Q19" s="700"/>
      <c r="R19" s="698" t="s">
        <v>862</v>
      </c>
      <c r="S19" s="701" t="s">
        <v>863</v>
      </c>
      <c r="T19" s="698" t="s">
        <v>2332</v>
      </c>
      <c r="U19" s="702"/>
      <c r="V19" s="702" t="s">
        <v>863</v>
      </c>
      <c r="W19" s="732" t="s">
        <v>863</v>
      </c>
      <c r="X19" s="232"/>
      <c r="Y19" s="703"/>
      <c r="Z19" s="698"/>
      <c r="AA19" s="704"/>
      <c r="AB19" s="698"/>
      <c r="AC19" s="701"/>
      <c r="AD19" s="701">
        <v>1</v>
      </c>
    </row>
    <row r="20" spans="1:1016" s="158" customFormat="1" ht="12.75" customHeight="1">
      <c r="A20" s="225">
        <f t="shared" si="0"/>
        <v>12</v>
      </c>
      <c r="B20" s="217"/>
      <c r="C20" s="219"/>
      <c r="D20" s="219" t="s">
        <v>1573</v>
      </c>
      <c r="E20" s="219"/>
      <c r="F20" s="219"/>
      <c r="G20" s="219"/>
      <c r="H20" s="267" t="s">
        <v>2976</v>
      </c>
      <c r="I20" s="262" t="s">
        <v>1575</v>
      </c>
      <c r="J20" s="699" t="s">
        <v>1827</v>
      </c>
      <c r="K20" s="698"/>
      <c r="L20" s="698"/>
      <c r="M20" s="698"/>
      <c r="N20" s="698"/>
      <c r="O20" s="700"/>
      <c r="P20" s="384" t="s">
        <v>820</v>
      </c>
      <c r="Q20" s="700"/>
      <c r="R20" s="698" t="s">
        <v>862</v>
      </c>
      <c r="S20" s="701" t="s">
        <v>863</v>
      </c>
      <c r="T20" s="261" t="s">
        <v>1828</v>
      </c>
      <c r="U20" s="258"/>
      <c r="V20" s="258" t="s">
        <v>863</v>
      </c>
      <c r="W20" s="258" t="s">
        <v>863</v>
      </c>
      <c r="X20" s="232"/>
      <c r="Y20" s="703"/>
      <c r="Z20" s="698"/>
      <c r="AA20" s="704"/>
      <c r="AB20" s="698"/>
      <c r="AC20" s="701"/>
      <c r="AD20" s="701">
        <v>1</v>
      </c>
    </row>
    <row r="21" spans="1:1016" s="158" customFormat="1" ht="12.75" customHeight="1">
      <c r="A21" s="225">
        <f t="shared" si="0"/>
        <v>13</v>
      </c>
      <c r="B21" s="217"/>
      <c r="C21" s="219" t="s">
        <v>2987</v>
      </c>
      <c r="D21" s="219"/>
      <c r="E21" s="767" t="s">
        <v>2962</v>
      </c>
      <c r="F21" s="767"/>
      <c r="G21" s="767"/>
      <c r="H21" s="768" t="s">
        <v>2973</v>
      </c>
      <c r="I21" s="699"/>
      <c r="J21" s="491" t="s">
        <v>1829</v>
      </c>
      <c r="K21" s="698"/>
      <c r="L21" s="698"/>
      <c r="M21" s="698"/>
      <c r="N21" s="698"/>
      <c r="O21" s="700"/>
      <c r="P21" s="763" t="s">
        <v>823</v>
      </c>
      <c r="Q21" s="700" t="s">
        <v>863</v>
      </c>
      <c r="R21" s="769" t="s">
        <v>2959</v>
      </c>
      <c r="S21" s="701"/>
      <c r="T21" s="261"/>
      <c r="U21" s="258"/>
      <c r="V21" s="258" t="s">
        <v>863</v>
      </c>
      <c r="W21" s="258" t="s">
        <v>863</v>
      </c>
      <c r="X21" s="232"/>
      <c r="Y21" s="703"/>
      <c r="Z21" s="698"/>
      <c r="AA21" s="704"/>
      <c r="AB21" s="698"/>
      <c r="AC21" s="701"/>
      <c r="AD21" s="701">
        <v>1</v>
      </c>
    </row>
    <row r="22" spans="1:1016" s="224" customFormat="1" ht="12.75" customHeight="1">
      <c r="A22" s="225">
        <f t="shared" si="0"/>
        <v>14</v>
      </c>
      <c r="B22" s="217"/>
      <c r="C22" s="219"/>
      <c r="D22" s="219" t="s">
        <v>1578</v>
      </c>
      <c r="E22" s="767"/>
      <c r="F22" s="767"/>
      <c r="G22" s="767"/>
      <c r="H22" s="763" t="s">
        <v>2977</v>
      </c>
      <c r="I22" s="699"/>
      <c r="J22" s="699" t="s">
        <v>1579</v>
      </c>
      <c r="K22" s="698"/>
      <c r="L22" s="698"/>
      <c r="M22" s="698"/>
      <c r="N22" s="698"/>
      <c r="O22" s="700"/>
      <c r="P22" s="763" t="s">
        <v>817</v>
      </c>
      <c r="Q22" s="700" t="s">
        <v>863</v>
      </c>
      <c r="R22" s="243" t="s">
        <v>1579</v>
      </c>
      <c r="S22" s="277"/>
      <c r="T22" s="261"/>
      <c r="U22" s="258"/>
      <c r="V22" s="258" t="s">
        <v>863</v>
      </c>
      <c r="W22" s="258" t="s">
        <v>863</v>
      </c>
      <c r="X22" s="232"/>
      <c r="Y22" s="703" t="s">
        <v>1580</v>
      </c>
      <c r="Z22" s="698"/>
      <c r="AA22" s="704"/>
      <c r="AB22" s="698"/>
      <c r="AC22" s="701"/>
      <c r="AD22" s="701">
        <v>1</v>
      </c>
    </row>
    <row r="23" spans="1:1016" s="158" customFormat="1" ht="12.75" customHeight="1">
      <c r="A23" s="225">
        <f t="shared" si="0"/>
        <v>15</v>
      </c>
      <c r="B23" s="217"/>
      <c r="C23" s="219"/>
      <c r="D23" s="219"/>
      <c r="E23" s="219" t="s">
        <v>1581</v>
      </c>
      <c r="F23" s="219"/>
      <c r="G23" s="219"/>
      <c r="H23" s="267" t="s">
        <v>2978</v>
      </c>
      <c r="I23" s="262"/>
      <c r="J23" s="699" t="s">
        <v>971</v>
      </c>
      <c r="K23" s="698"/>
      <c r="L23" s="698"/>
      <c r="M23" s="698"/>
      <c r="N23" s="698"/>
      <c r="O23" s="700"/>
      <c r="P23" s="707" t="s">
        <v>817</v>
      </c>
      <c r="Q23" s="700"/>
      <c r="R23" s="698" t="s">
        <v>862</v>
      </c>
      <c r="S23" s="266" t="s">
        <v>863</v>
      </c>
      <c r="T23" s="262" t="s">
        <v>2923</v>
      </c>
      <c r="U23" s="263"/>
      <c r="V23" s="258" t="s">
        <v>863</v>
      </c>
      <c r="W23" s="258" t="s">
        <v>863</v>
      </c>
      <c r="X23" s="232"/>
      <c r="Y23" s="264"/>
      <c r="Z23" s="261"/>
      <c r="AA23" s="259"/>
      <c r="AB23" s="261"/>
      <c r="AC23" s="701"/>
      <c r="AD23" s="701">
        <v>1</v>
      </c>
    </row>
    <row r="24" spans="1:1016" s="248" customFormat="1" ht="12.75" customHeight="1">
      <c r="A24" s="225">
        <f t="shared" si="0"/>
        <v>16</v>
      </c>
      <c r="B24" s="217"/>
      <c r="C24" s="260"/>
      <c r="D24" s="219"/>
      <c r="E24" s="219" t="s">
        <v>1584</v>
      </c>
      <c r="F24" s="767" t="s">
        <v>1585</v>
      </c>
      <c r="G24" s="767"/>
      <c r="H24" s="763" t="s">
        <v>2981</v>
      </c>
      <c r="I24" s="699"/>
      <c r="J24" s="698" t="s">
        <v>1055</v>
      </c>
      <c r="K24" s="698"/>
      <c r="L24" s="698"/>
      <c r="M24" s="698"/>
      <c r="N24" s="698"/>
      <c r="O24" s="700"/>
      <c r="P24" s="698" t="s">
        <v>817</v>
      </c>
      <c r="Q24" s="700" t="s">
        <v>863</v>
      </c>
      <c r="R24" s="243" t="s">
        <v>1055</v>
      </c>
      <c r="S24" s="701"/>
      <c r="T24" s="261"/>
      <c r="U24" s="258"/>
      <c r="V24" s="258" t="s">
        <v>863</v>
      </c>
      <c r="W24" s="258" t="s">
        <v>863</v>
      </c>
      <c r="X24" s="232"/>
      <c r="Y24" s="703"/>
      <c r="Z24" s="698"/>
      <c r="AA24" s="704"/>
      <c r="AB24" s="698"/>
      <c r="AC24" s="701"/>
      <c r="AD24" s="701">
        <v>1</v>
      </c>
    </row>
    <row r="25" spans="1:1016" s="224" customFormat="1" ht="12" customHeight="1">
      <c r="A25" s="225"/>
      <c r="C25" s="225"/>
      <c r="D25" s="225"/>
      <c r="E25" s="225"/>
      <c r="F25" s="225"/>
      <c r="G25" s="225"/>
      <c r="H25" s="225"/>
      <c r="I25" s="225"/>
      <c r="J25" s="239"/>
      <c r="K25" s="225">
        <f>SUBTOTAL(103,createCase21[Nantes - balise])</f>
        <v>2</v>
      </c>
      <c r="L25" s="225">
        <f>SUBTOTAL(103,createCase21[Nantes - description])</f>
        <v>2</v>
      </c>
      <c r="M25" s="225">
        <f>SUBTOTAL(103,createCase21[GT399])</f>
        <v>0</v>
      </c>
      <c r="N25" s="225">
        <f>SUBTOTAL(103,createCase21[GT399 description])</f>
        <v>0</v>
      </c>
      <c r="O25" s="234">
        <f>SUBTOTAL(103,createCase21[Priorisation])</f>
        <v>1</v>
      </c>
      <c r="P25" s="225"/>
      <c r="Q25" s="234">
        <f>SUBTOTAL(103,createCase21[Objet])</f>
        <v>6</v>
      </c>
      <c r="R25" s="225"/>
      <c r="S25" s="271"/>
      <c r="T25" s="271"/>
      <c r="U25" s="271"/>
      <c r="V25" s="271"/>
      <c r="W25" s="271"/>
      <c r="X25" s="271"/>
      <c r="Y25" s="271"/>
      <c r="Z25" s="225"/>
      <c r="AA25" s="239"/>
      <c r="AB25" s="225"/>
      <c r="AC25" s="225"/>
      <c r="AD25" s="225"/>
    </row>
    <row r="26" spans="1:1016" s="128" customFormat="1" ht="12" customHeight="1">
      <c r="A26" s="3"/>
      <c r="B26" s="3"/>
      <c r="C26" s="131"/>
      <c r="D26" s="131"/>
      <c r="E26" s="131"/>
      <c r="F26" s="131"/>
      <c r="G26" s="5"/>
      <c r="H26" s="155"/>
      <c r="I26" s="225"/>
      <c r="J26" s="155"/>
      <c r="K26" s="5"/>
      <c r="L26" s="5"/>
      <c r="M26" s="5"/>
      <c r="N26" s="5"/>
      <c r="O26" s="188"/>
      <c r="P26" s="5"/>
      <c r="Q26" s="188"/>
      <c r="R26" s="5"/>
      <c r="S26" s="56"/>
      <c r="T26" s="56"/>
      <c r="U26" s="56"/>
      <c r="V26" s="56"/>
      <c r="W26" s="56"/>
      <c r="X26"/>
      <c r="Y26" s="178"/>
      <c r="Z26" s="5"/>
      <c r="AA26" s="159"/>
      <c r="AB26" s="56"/>
      <c r="AD26" s="56"/>
      <c r="ALZ26"/>
      <c r="AMA26"/>
      <c r="AMB26"/>
    </row>
    <row r="27" spans="1:1016" s="128" customFormat="1" ht="12" customHeight="1">
      <c r="A27" s="129"/>
      <c r="B27" s="129"/>
      <c r="C27" s="129"/>
      <c r="D27" s="129"/>
      <c r="E27" s="129"/>
      <c r="F27" s="129"/>
      <c r="G27" s="96"/>
      <c r="H27" s="96"/>
      <c r="I27" s="225"/>
      <c r="J27" s="159"/>
      <c r="K27" s="96"/>
      <c r="L27" s="96"/>
      <c r="M27" s="96"/>
      <c r="N27" s="96"/>
      <c r="O27" s="173"/>
      <c r="P27" s="96"/>
      <c r="Q27" s="173"/>
      <c r="R27" s="96"/>
      <c r="S27" s="274"/>
      <c r="T27" s="96"/>
      <c r="U27" s="96"/>
      <c r="V27" s="96"/>
      <c r="W27" s="96"/>
      <c r="X27"/>
      <c r="Y27" s="179"/>
      <c r="Z27" s="96"/>
      <c r="AA27" s="159"/>
      <c r="AB27" s="96"/>
      <c r="AD27" s="96"/>
      <c r="ALZ27"/>
      <c r="AMA27"/>
      <c r="AMB27"/>
    </row>
    <row r="28" spans="1:1016" s="128" customFormat="1" ht="12" customHeight="1">
      <c r="I28" s="224"/>
      <c r="O28" s="174"/>
      <c r="Q28" s="173"/>
      <c r="R28" s="96"/>
      <c r="S28" s="274"/>
      <c r="T28" s="96"/>
      <c r="U28" s="96"/>
      <c r="V28" s="96"/>
      <c r="W28" s="96"/>
      <c r="X28"/>
      <c r="Y28" s="179"/>
      <c r="Z28" s="96"/>
      <c r="AA28" s="159"/>
      <c r="AB28" s="96"/>
      <c r="AD28" s="96"/>
      <c r="ALZ28"/>
      <c r="AMA28"/>
      <c r="AMB28"/>
    </row>
    <row r="29" spans="1:1016" s="128" customFormat="1" ht="12" customHeight="1">
      <c r="I29" s="224"/>
      <c r="O29" s="174"/>
      <c r="Q29" s="173"/>
      <c r="R29" s="96"/>
      <c r="S29" s="274"/>
      <c r="T29" s="96"/>
      <c r="U29" s="96"/>
      <c r="V29" s="96"/>
      <c r="W29" s="96"/>
      <c r="X29"/>
      <c r="Y29" s="179"/>
      <c r="Z29" s="96"/>
      <c r="AA29" s="159"/>
      <c r="AB29" s="96"/>
      <c r="AD29" s="96"/>
      <c r="ALZ29"/>
      <c r="AMA29"/>
      <c r="AMB29"/>
    </row>
    <row r="30" spans="1:1016" s="128" customFormat="1" ht="12" customHeight="1">
      <c r="I30" s="224"/>
      <c r="O30" s="174"/>
      <c r="Q30" s="173"/>
      <c r="R30" s="96"/>
      <c r="S30" s="274"/>
      <c r="T30" s="96"/>
      <c r="U30" s="96"/>
      <c r="V30" s="96"/>
      <c r="W30" s="96"/>
      <c r="X30"/>
      <c r="Y30" s="179"/>
      <c r="Z30" s="96"/>
      <c r="AA30" s="159"/>
      <c r="AB30" s="96"/>
      <c r="AD30" s="96"/>
      <c r="ALZ30"/>
      <c r="AMA30"/>
      <c r="AMB30"/>
    </row>
    <row r="31" spans="1:1016" s="128" customFormat="1" ht="12" customHeight="1">
      <c r="I31" s="224"/>
      <c r="O31" s="174"/>
      <c r="Q31" s="173"/>
      <c r="R31" s="96"/>
      <c r="S31" s="274"/>
      <c r="T31" s="96"/>
      <c r="U31" s="96"/>
      <c r="V31" s="96"/>
      <c r="W31" s="96"/>
      <c r="X31"/>
      <c r="Y31" s="179"/>
      <c r="Z31" s="96"/>
      <c r="AA31" s="159"/>
      <c r="AB31" s="96"/>
      <c r="AD31" s="96"/>
      <c r="ALZ31"/>
      <c r="AMA31"/>
      <c r="AMB31"/>
    </row>
    <row r="32" spans="1:1016" ht="12" customHeight="1">
      <c r="G32" s="128"/>
      <c r="H32" s="128"/>
      <c r="I32" s="224"/>
      <c r="J32" s="128"/>
      <c r="K32" s="128"/>
      <c r="L32" s="128"/>
      <c r="M32" s="128"/>
      <c r="N32" s="128"/>
      <c r="O32" s="174"/>
      <c r="P32" s="128"/>
    </row>
    <row r="33" spans="1:1015" s="117" customFormat="1" ht="12" customHeight="1">
      <c r="A33" s="128"/>
      <c r="B33" s="128"/>
      <c r="C33" s="128"/>
      <c r="D33" s="128"/>
      <c r="E33" s="128"/>
      <c r="F33" s="128"/>
      <c r="G33" s="96"/>
      <c r="H33" s="96"/>
      <c r="I33" s="225"/>
      <c r="J33" s="159"/>
      <c r="K33" s="96"/>
      <c r="L33" s="96"/>
      <c r="M33" s="96"/>
      <c r="N33" s="96"/>
      <c r="O33" s="173"/>
      <c r="P33" s="96"/>
      <c r="Q33" s="173"/>
      <c r="R33" s="96"/>
      <c r="S33" s="274"/>
      <c r="T33" s="96"/>
      <c r="U33" s="96"/>
      <c r="V33" s="96"/>
      <c r="W33" s="96"/>
      <c r="X33"/>
      <c r="Y33" s="179"/>
      <c r="Z33" s="96"/>
      <c r="AA33" s="161"/>
      <c r="AB33" s="96"/>
      <c r="AD33" s="96"/>
      <c r="AMA33"/>
    </row>
    <row r="34" spans="1:1015" ht="12" customHeight="1">
      <c r="A34" s="117"/>
      <c r="B34" s="117"/>
      <c r="C34" s="117"/>
      <c r="D34" s="117"/>
      <c r="E34" s="117"/>
      <c r="F34" s="117"/>
      <c r="G34" s="117"/>
      <c r="H34" s="117"/>
      <c r="I34" s="249"/>
      <c r="J34" s="117"/>
      <c r="K34" s="117"/>
      <c r="L34" s="117"/>
      <c r="M34" s="117"/>
      <c r="N34" s="117"/>
      <c r="O34" s="189"/>
      <c r="P34" s="117"/>
    </row>
    <row r="35" spans="1:1015" ht="12" customHeight="1">
      <c r="Q35" s="190"/>
      <c r="R35" s="112"/>
      <c r="S35" s="125"/>
      <c r="T35" s="112"/>
      <c r="U35" s="112"/>
      <c r="V35" s="112"/>
      <c r="W35" s="112"/>
      <c r="Y35" s="180"/>
      <c r="Z35" s="112"/>
      <c r="AB35" s="112"/>
      <c r="AD35" s="112"/>
    </row>
    <row r="47" spans="1:1015" ht="12" customHeight="1">
      <c r="A47" s="130"/>
      <c r="B47" s="130"/>
      <c r="C47" s="130"/>
      <c r="D47" s="130"/>
      <c r="E47" s="130"/>
      <c r="F47" s="130"/>
    </row>
    <row r="48" spans="1:1015"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30"/>
      <c r="B51" s="130"/>
      <c r="C51" s="130"/>
      <c r="D51" s="130"/>
      <c r="E51" s="130"/>
      <c r="F51" s="130"/>
    </row>
    <row r="52" spans="1:1015" ht="12" customHeight="1">
      <c r="A52" s="130"/>
      <c r="B52" s="130"/>
      <c r="C52" s="130"/>
      <c r="D52" s="130"/>
      <c r="E52" s="130"/>
      <c r="F52" s="130"/>
    </row>
    <row r="53" spans="1:1015" ht="12" customHeight="1">
      <c r="A53" s="130"/>
      <c r="B53" s="130"/>
      <c r="C53" s="130"/>
      <c r="D53" s="130"/>
      <c r="E53" s="130"/>
      <c r="F53" s="130"/>
    </row>
    <row r="54" spans="1:1015" ht="12" customHeight="1">
      <c r="A54" s="130"/>
      <c r="B54" s="130"/>
      <c r="C54" s="130"/>
      <c r="D54" s="130"/>
      <c r="E54" s="130"/>
      <c r="F54" s="130"/>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ht="12" customHeight="1">
      <c r="A58" s="129"/>
      <c r="B58" s="129"/>
      <c r="C58" s="129"/>
      <c r="D58" s="129"/>
      <c r="E58" s="129"/>
      <c r="F58" s="129"/>
    </row>
    <row r="59" spans="1:1015" ht="12" customHeight="1">
      <c r="A59" s="129"/>
      <c r="B59" s="129"/>
      <c r="C59" s="129"/>
      <c r="D59" s="129"/>
      <c r="E59" s="129"/>
      <c r="F59" s="129"/>
    </row>
    <row r="60" spans="1:1015" ht="12" customHeight="1">
      <c r="A60" s="129"/>
      <c r="B60" s="129"/>
      <c r="C60" s="129"/>
      <c r="D60" s="129"/>
      <c r="E60" s="129"/>
      <c r="F60" s="129"/>
    </row>
    <row r="61" spans="1:1015" ht="12" customHeight="1">
      <c r="A61" s="129"/>
      <c r="B61" s="129"/>
      <c r="C61" s="129"/>
      <c r="D61" s="129"/>
      <c r="E61" s="129"/>
      <c r="F61" s="129"/>
    </row>
    <row r="62" spans="1:1015" s="117" customFormat="1" ht="12" customHeight="1">
      <c r="A62" s="129"/>
      <c r="B62" s="129"/>
      <c r="C62" s="129"/>
      <c r="D62" s="129"/>
      <c r="E62" s="129"/>
      <c r="F62" s="129"/>
      <c r="G62" s="96"/>
      <c r="H62" s="96"/>
      <c r="I62" s="225"/>
      <c r="J62" s="159"/>
      <c r="K62" s="96"/>
      <c r="L62" s="96"/>
      <c r="M62" s="96"/>
      <c r="N62" s="96"/>
      <c r="O62" s="173"/>
      <c r="P62" s="96"/>
      <c r="Q62" s="173"/>
      <c r="R62" s="96"/>
      <c r="S62" s="274"/>
      <c r="T62" s="96"/>
      <c r="U62" s="96"/>
      <c r="V62" s="96"/>
      <c r="W62" s="96"/>
      <c r="X62"/>
      <c r="Y62" s="179"/>
      <c r="Z62" s="96"/>
      <c r="AA62" s="161"/>
      <c r="AB62" s="96"/>
      <c r="AD62" s="96"/>
      <c r="AMA62"/>
    </row>
    <row r="63" spans="1:1015" s="117" customFormat="1" ht="12" customHeight="1">
      <c r="A63" s="130"/>
      <c r="B63" s="130"/>
      <c r="C63" s="130"/>
      <c r="D63" s="130"/>
      <c r="E63" s="130"/>
      <c r="F63" s="130"/>
      <c r="G63" s="96"/>
      <c r="H63" s="96"/>
      <c r="I63" s="225"/>
      <c r="J63" s="159"/>
      <c r="K63" s="96"/>
      <c r="L63" s="96"/>
      <c r="M63" s="96"/>
      <c r="N63" s="96"/>
      <c r="O63" s="173"/>
      <c r="P63" s="96"/>
      <c r="Q63" s="173"/>
      <c r="R63" s="96"/>
      <c r="S63" s="274"/>
      <c r="T63" s="96"/>
      <c r="U63" s="96"/>
      <c r="V63" s="96"/>
      <c r="W63" s="96"/>
      <c r="X63"/>
      <c r="Y63" s="179"/>
      <c r="Z63" s="96"/>
      <c r="AA63" s="161"/>
      <c r="AB63" s="96"/>
      <c r="AD63" s="96"/>
      <c r="AMA63"/>
    </row>
    <row r="64" spans="1:1015" s="117" customFormat="1" ht="12" customHeight="1">
      <c r="A64" s="123"/>
      <c r="B64" s="123"/>
      <c r="C64" s="123"/>
      <c r="D64" s="123"/>
      <c r="E64" s="123"/>
      <c r="F64" s="123"/>
      <c r="G64" s="112"/>
      <c r="H64" s="112"/>
      <c r="I64" s="273"/>
      <c r="J64" s="161"/>
      <c r="K64" s="112"/>
      <c r="L64" s="112"/>
      <c r="M64" s="112"/>
      <c r="N64" s="112"/>
      <c r="O64" s="190"/>
      <c r="P64" s="112"/>
      <c r="Q64" s="190"/>
      <c r="R64" s="112"/>
      <c r="S64" s="125"/>
      <c r="T64" s="112"/>
      <c r="U64" s="112"/>
      <c r="V64" s="112"/>
      <c r="W64" s="112"/>
      <c r="X64"/>
      <c r="Y64" s="180"/>
      <c r="Z64" s="112"/>
      <c r="AA64" s="161"/>
      <c r="AB64" s="112"/>
      <c r="AD64" s="112"/>
      <c r="AMA64"/>
    </row>
    <row r="65" spans="1:1015" s="117" customFormat="1" ht="12" customHeight="1">
      <c r="A65" s="123"/>
      <c r="B65" s="123"/>
      <c r="C65" s="123"/>
      <c r="D65" s="123"/>
      <c r="E65" s="123"/>
      <c r="F65" s="123"/>
      <c r="G65" s="112"/>
      <c r="H65" s="112"/>
      <c r="I65" s="273"/>
      <c r="J65" s="161"/>
      <c r="K65" s="112"/>
      <c r="L65" s="112"/>
      <c r="M65" s="112"/>
      <c r="N65" s="112"/>
      <c r="O65" s="190"/>
      <c r="P65" s="112"/>
      <c r="Q65" s="190"/>
      <c r="R65" s="112"/>
      <c r="S65" s="125"/>
      <c r="T65" s="112"/>
      <c r="U65" s="112"/>
      <c r="V65" s="112"/>
      <c r="W65" s="112"/>
      <c r="X65"/>
      <c r="Y65" s="180"/>
      <c r="Z65" s="112"/>
      <c r="AA65" s="161"/>
      <c r="AB65" s="112"/>
      <c r="AD65" s="112"/>
      <c r="AMA65"/>
    </row>
    <row r="66" spans="1:1015" s="117" customFormat="1" ht="12" customHeight="1">
      <c r="A66" s="123"/>
      <c r="B66" s="123"/>
      <c r="C66" s="123"/>
      <c r="D66" s="123"/>
      <c r="E66" s="123"/>
      <c r="F66" s="123"/>
      <c r="G66" s="112"/>
      <c r="H66" s="112"/>
      <c r="I66" s="273"/>
      <c r="J66" s="161"/>
      <c r="K66" s="112"/>
      <c r="L66" s="112"/>
      <c r="M66" s="112"/>
      <c r="N66" s="112"/>
      <c r="O66" s="190"/>
      <c r="P66" s="112"/>
      <c r="Q66" s="190"/>
      <c r="R66" s="112"/>
      <c r="S66" s="125"/>
      <c r="T66" s="112"/>
      <c r="U66" s="112"/>
      <c r="V66" s="112"/>
      <c r="W66" s="112"/>
      <c r="X66"/>
      <c r="Y66" s="180"/>
      <c r="Z66" s="112"/>
      <c r="AA66" s="161"/>
      <c r="AB66" s="112"/>
      <c r="AD66" s="112"/>
      <c r="AMA66"/>
    </row>
    <row r="67" spans="1:1015" s="117" customFormat="1" ht="12" customHeight="1">
      <c r="A67" s="123"/>
      <c r="B67" s="123"/>
      <c r="C67" s="123"/>
      <c r="D67" s="123"/>
      <c r="E67" s="123"/>
      <c r="F67" s="123"/>
      <c r="G67" s="112"/>
      <c r="H67" s="112"/>
      <c r="I67" s="273"/>
      <c r="J67" s="161"/>
      <c r="K67" s="112"/>
      <c r="L67" s="112"/>
      <c r="M67" s="112"/>
      <c r="N67" s="112"/>
      <c r="O67" s="190"/>
      <c r="P67" s="112"/>
      <c r="Q67" s="190"/>
      <c r="R67" s="112"/>
      <c r="S67" s="125"/>
      <c r="T67" s="112"/>
      <c r="U67" s="112"/>
      <c r="V67" s="112"/>
      <c r="W67" s="112"/>
      <c r="X67"/>
      <c r="Y67" s="180"/>
      <c r="Z67" s="112"/>
      <c r="AA67" s="161"/>
      <c r="AB67" s="112"/>
      <c r="AD67" s="112"/>
      <c r="AMA67"/>
    </row>
    <row r="68" spans="1:1015" s="117" customFormat="1" ht="12" customHeight="1">
      <c r="A68" s="123"/>
      <c r="B68" s="123"/>
      <c r="C68" s="123"/>
      <c r="D68" s="123"/>
      <c r="E68" s="123"/>
      <c r="F68" s="123"/>
      <c r="G68" s="112"/>
      <c r="H68" s="112"/>
      <c r="I68" s="273"/>
      <c r="J68" s="161"/>
      <c r="K68" s="112"/>
      <c r="L68" s="112"/>
      <c r="M68" s="112"/>
      <c r="N68" s="112"/>
      <c r="O68" s="190"/>
      <c r="P68" s="112"/>
      <c r="Q68" s="190"/>
      <c r="R68" s="112"/>
      <c r="S68" s="125"/>
      <c r="T68" s="112"/>
      <c r="U68" s="112"/>
      <c r="V68" s="112"/>
      <c r="W68" s="112"/>
      <c r="X68"/>
      <c r="Y68" s="180"/>
      <c r="Z68" s="112"/>
      <c r="AA68" s="161"/>
      <c r="AB68" s="112"/>
      <c r="AD68" s="112"/>
      <c r="AMA68"/>
    </row>
    <row r="69" spans="1:1015" ht="12" customHeight="1">
      <c r="A69" s="123"/>
      <c r="B69" s="123"/>
      <c r="C69" s="123"/>
      <c r="D69" s="123"/>
      <c r="E69" s="123"/>
      <c r="F69" s="123"/>
      <c r="G69" s="112"/>
      <c r="H69" s="112"/>
      <c r="I69" s="273"/>
      <c r="J69" s="161"/>
      <c r="K69" s="112"/>
      <c r="L69" s="112"/>
      <c r="M69" s="112"/>
      <c r="N69" s="112"/>
      <c r="O69" s="190"/>
      <c r="P69" s="112"/>
      <c r="Q69" s="190"/>
      <c r="R69" s="112"/>
      <c r="S69" s="125"/>
      <c r="T69" s="112"/>
      <c r="U69" s="112"/>
      <c r="V69" s="112"/>
      <c r="W69" s="112"/>
      <c r="Y69" s="180"/>
      <c r="Z69" s="112"/>
      <c r="AB69" s="112"/>
      <c r="AD69" s="112"/>
    </row>
    <row r="70" spans="1:1015" ht="12" customHeight="1">
      <c r="A70" s="123"/>
      <c r="B70" s="123"/>
      <c r="C70" s="123"/>
      <c r="D70" s="123"/>
      <c r="E70" s="123"/>
      <c r="F70" s="123"/>
      <c r="G70" s="112"/>
      <c r="H70" s="112"/>
      <c r="I70" s="273"/>
      <c r="J70" s="161"/>
      <c r="K70" s="112"/>
      <c r="L70" s="112"/>
      <c r="M70" s="112"/>
      <c r="N70" s="112"/>
      <c r="O70" s="190"/>
      <c r="P70" s="112"/>
      <c r="Q70" s="190"/>
      <c r="R70" s="112"/>
      <c r="S70" s="125"/>
      <c r="T70" s="112"/>
      <c r="U70" s="112"/>
      <c r="V70" s="112"/>
      <c r="W70" s="112"/>
      <c r="Y70" s="180"/>
      <c r="Z70" s="112"/>
      <c r="AB70" s="112"/>
      <c r="AD70" s="112"/>
    </row>
    <row r="71" spans="1:1015" ht="12" customHeight="1">
      <c r="A71" s="130"/>
      <c r="B71" s="130"/>
      <c r="C71" s="130"/>
      <c r="D71" s="130"/>
      <c r="E71" s="130"/>
      <c r="F71" s="130"/>
    </row>
    <row r="72" spans="1:1015" ht="12" customHeight="1">
      <c r="A72" s="130"/>
      <c r="B72" s="130"/>
      <c r="C72" s="130"/>
      <c r="D72" s="130"/>
      <c r="E72" s="130"/>
      <c r="F72" s="130"/>
    </row>
    <row r="73" spans="1:1015" ht="12" customHeight="1">
      <c r="A73" s="130"/>
      <c r="B73" s="130"/>
      <c r="C73" s="130"/>
      <c r="D73" s="130"/>
      <c r="E73" s="130"/>
      <c r="F73" s="130"/>
    </row>
    <row r="74" spans="1:1015" ht="12" customHeight="1">
      <c r="A74" s="136"/>
      <c r="B74" s="136"/>
      <c r="C74" s="136"/>
      <c r="D74" s="136"/>
      <c r="E74" s="136"/>
      <c r="F74" s="136"/>
    </row>
    <row r="75" spans="1:1015" ht="12" customHeight="1">
      <c r="A75" s="136"/>
      <c r="B75" s="136"/>
      <c r="C75" s="136"/>
      <c r="D75" s="136"/>
      <c r="E75" s="136"/>
      <c r="F75" s="136"/>
    </row>
  </sheetData>
  <mergeCells count="4">
    <mergeCell ref="H1:I2"/>
    <mergeCell ref="N1:O1"/>
    <mergeCell ref="K7:N7"/>
    <mergeCell ref="AC7:AD7"/>
  </mergeCells>
  <conditionalFormatting sqref="A26:F27 A47:F887">
    <cfRule type="expression" dxfId="524" priority="2714">
      <formula>OR($AD26="X",$AB26="X")</formula>
    </cfRule>
    <cfRule type="expression" dxfId="523" priority="2715">
      <formula>AND($AD26=1,$AB26=1)</formula>
    </cfRule>
    <cfRule type="expression" dxfId="522" priority="2716">
      <formula>$AD26=1</formula>
    </cfRule>
    <cfRule type="expression" dxfId="521" priority="2717">
      <formula>$AB26=1</formula>
    </cfRule>
  </conditionalFormatting>
  <conditionalFormatting sqref="A9:G9 A10:A24 B11:G12 A13:G24">
    <cfRule type="expression" dxfId="520" priority="2720">
      <formula>$AD9=1</formula>
    </cfRule>
    <cfRule type="expression" dxfId="519" priority="2721">
      <formula>$AC9=1</formula>
    </cfRule>
  </conditionalFormatting>
  <conditionalFormatting sqref="A9:G24">
    <cfRule type="expression" dxfId="518" priority="2691">
      <formula>OR($AD9="X",$AC9="X")</formula>
    </cfRule>
    <cfRule type="expression" dxfId="517" priority="2706">
      <formula>AND($AD9=1,$AC9=1)</formula>
    </cfRule>
    <cfRule type="expression" dxfId="516" priority="2722">
      <formula>AND(NOT(ISBLANK($V9)),ISBLANK($AC9),ISBLANK($AD9))</formula>
    </cfRule>
  </conditionalFormatting>
  <conditionalFormatting sqref="B10:G10">
    <cfRule type="expression" dxfId="515" priority="2646">
      <formula>$AD10=1</formula>
    </cfRule>
    <cfRule type="expression" dxfId="514" priority="2647">
      <formula>$AC10=1</formula>
    </cfRule>
  </conditionalFormatting>
  <conditionalFormatting sqref="C9:C12 C22 C24">
    <cfRule type="expression" dxfId="513" priority="2726">
      <formula>AND($Q9="X",$B9&lt;&gt;"")</formula>
    </cfRule>
  </conditionalFormatting>
  <conditionalFormatting sqref="C12">
    <cfRule type="expression" dxfId="512" priority="2699">
      <formula>OR($AD12="X",$AC12="X")</formula>
    </cfRule>
    <cfRule type="expression" dxfId="511" priority="2700">
      <formula>AND($AD12=1,$AC12=1)</formula>
    </cfRule>
    <cfRule type="expression" dxfId="510" priority="2701">
      <formula>$AD12=1</formula>
    </cfRule>
  </conditionalFormatting>
  <conditionalFormatting sqref="C13">
    <cfRule type="expression" dxfId="509" priority="2873">
      <formula>AND($Q13="X",OR($B13&lt;&gt;"",#REF!&lt;&gt;"",#REF!&lt;&gt;""))</formula>
    </cfRule>
  </conditionalFormatting>
  <conditionalFormatting sqref="C13:C21 D20 C23:D23">
    <cfRule type="expression" dxfId="508" priority="2727">
      <formula>AND($Q13="X",OR($B13&lt;&gt;"",#REF!&lt;&gt;""))</formula>
    </cfRule>
  </conditionalFormatting>
  <conditionalFormatting sqref="C11:G11">
    <cfRule type="expression" dxfId="507" priority="122">
      <formula>AND($Q11="X",OR($B11&lt;&gt;"",$C11&lt;&gt;"",$D11&lt;&gt;"",$E11&lt;&gt;""))</formula>
    </cfRule>
    <cfRule type="expression" dxfId="506" priority="123">
      <formula>AND($Q11="X",OR($B11&lt;&gt;"",#REF!&lt;&gt;"",$C11&lt;&gt;"",$D11&lt;&gt;""))</formula>
    </cfRule>
    <cfRule type="expression" dxfId="505" priority="124">
      <formula>AND($Q11="X",OR($B11&lt;&gt;"",#REF!&lt;&gt;"",$C11&lt;&gt;""))</formula>
    </cfRule>
  </conditionalFormatting>
  <conditionalFormatting sqref="D9:D10 D24">
    <cfRule type="expression" dxfId="504" priority="762">
      <formula>AND($Q9="X",OR($B9&lt;&gt;"",$C9&lt;&gt;""))</formula>
    </cfRule>
  </conditionalFormatting>
  <conditionalFormatting sqref="D11:D12 C22:D22">
    <cfRule type="expression" dxfId="503" priority="2734">
      <formula>AND($Q11="X",OR($B11&lt;&gt;"",$C11&lt;&gt;""))</formula>
    </cfRule>
  </conditionalFormatting>
  <conditionalFormatting sqref="D12">
    <cfRule type="expression" dxfId="502" priority="2770">
      <formula>AND($Q12="X",$B12&lt;&gt;"")</formula>
    </cfRule>
    <cfRule type="expression" dxfId="501" priority="2771">
      <formula>OR($AD12="X",$AC12="X")</formula>
    </cfRule>
    <cfRule type="expression" dxfId="500" priority="2772">
      <formula>AND($AD12=1,$AC12=1)</formula>
    </cfRule>
    <cfRule type="expression" dxfId="499" priority="2773">
      <formula>$AD12=1</formula>
    </cfRule>
  </conditionalFormatting>
  <conditionalFormatting sqref="D14:D21 D23:E23">
    <cfRule type="expression" dxfId="498" priority="2774">
      <formula>AND($Q14="X",OR($B14&lt;&gt;"",#REF!&lt;&gt;"",$C14&lt;&gt;""))</formula>
    </cfRule>
  </conditionalFormatting>
  <conditionalFormatting sqref="D13:E13">
    <cfRule type="expression" dxfId="497" priority="2874">
      <formula>AND($Q13="X",OR($B13&lt;&gt;"",#REF!&lt;&gt;"",#REF!&lt;&gt;"",$C13&lt;&gt;""))</formula>
    </cfRule>
  </conditionalFormatting>
  <conditionalFormatting sqref="D16:G16">
    <cfRule type="expression" dxfId="496" priority="2640">
      <formula>AND($Q16="X",OR($B16&lt;&gt;"",$C16&lt;&gt;"",$D16&lt;&gt;"",$E16&lt;&gt;""))</formula>
    </cfRule>
    <cfRule type="expression" dxfId="495" priority="2641">
      <formula>AND($Q16="X",OR($B16&lt;&gt;"",#REF!&lt;&gt;"",$C16&lt;&gt;"",$D16&lt;&gt;""))</formula>
    </cfRule>
  </conditionalFormatting>
  <conditionalFormatting sqref="E9:E10 E24">
    <cfRule type="expression" dxfId="494" priority="763">
      <formula>AND($Q9="X",OR($B9&lt;&gt;"",$C9&lt;&gt;"",$D9&lt;&gt;""))</formula>
    </cfRule>
  </conditionalFormatting>
  <conditionalFormatting sqref="E11 E22">
    <cfRule type="expression" dxfId="493" priority="2785">
      <formula>AND($Q11="X",OR($B11&lt;&gt;"",$C11&lt;&gt;"",$D11&lt;&gt;""))</formula>
    </cfRule>
  </conditionalFormatting>
  <conditionalFormatting sqref="E14:E22 G17 G22 E23:F23">
    <cfRule type="expression" dxfId="492" priority="2833">
      <formula>AND($Q14="X",OR($B14&lt;&gt;"",#REF!&lt;&gt;"",$C14&lt;&gt;"",$D14&lt;&gt;""))</formula>
    </cfRule>
  </conditionalFormatting>
  <conditionalFormatting sqref="E21">
    <cfRule type="expression" dxfId="491" priority="2642">
      <formula>AND($Q21="X",OR($B21&lt;&gt;"",$C21&lt;&gt;"",$D21&lt;&gt;"",$E21&lt;&gt;""))</formula>
    </cfRule>
  </conditionalFormatting>
  <conditionalFormatting sqref="E12:F12">
    <cfRule type="expression" dxfId="490" priority="2834">
      <formula>AND($Q12="X",OR($B12&lt;&gt;"",$C12&lt;&gt;"",$D12&lt;&gt;"",#REF!&lt;&gt;""))</formula>
    </cfRule>
  </conditionalFormatting>
  <conditionalFormatting sqref="E16:G17">
    <cfRule type="expression" dxfId="489" priority="7">
      <formula>AND($Q16="X",OR($B16&lt;&gt;"",#REF!&lt;&gt;"",$C16&lt;&gt;""))</formula>
    </cfRule>
  </conditionalFormatting>
  <conditionalFormatting sqref="E17:G17">
    <cfRule type="expression" dxfId="488" priority="8">
      <formula>AND($Q17="X",OR($B17&lt;&gt;"",$C17&lt;&gt;"",$D17&lt;&gt;"",$E17&lt;&gt;""))</formula>
    </cfRule>
    <cfRule type="expression" dxfId="487" priority="9">
      <formula>AND($Q17="X",OR($B17&lt;&gt;"",#REF!&lt;&gt;"",$C17&lt;&gt;"",$D17&lt;&gt;""))</formula>
    </cfRule>
  </conditionalFormatting>
  <conditionalFormatting sqref="E22:G22">
    <cfRule type="expression" dxfId="486" priority="4">
      <formula>AND($Q22="X",OR($B22&lt;&gt;"",#REF!&lt;&gt;"",$C22&lt;&gt;""))</formula>
    </cfRule>
    <cfRule type="expression" dxfId="485" priority="5">
      <formula>AND($Q22="X",OR($B22&lt;&gt;"",$C22&lt;&gt;"",$D22&lt;&gt;"",$E22&lt;&gt;""))</formula>
    </cfRule>
    <cfRule type="expression" dxfId="484"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483" priority="764">
      <formula>AND($Q9="X",OR($B9&lt;&gt;"",$C9&lt;&gt;"",$D9&lt;&gt;"",$E9&lt;&gt;""))</formula>
    </cfRule>
  </conditionalFormatting>
  <conditionalFormatting sqref="F11 F22">
    <cfRule type="expression" dxfId="482" priority="2843">
      <formula>AND($Q11="X",OR($B11&lt;&gt;"",$C11&lt;&gt;"",$D11&lt;&gt;"",$E11&lt;&gt;""))</formula>
    </cfRule>
  </conditionalFormatting>
  <conditionalFormatting sqref="F13">
    <cfRule type="expression" dxfId="481" priority="2875">
      <formula>AND($Q13="X",OR($B13&lt;&gt;"",#REF!&lt;&gt;"",#REF!&lt;&gt;"",$C13&lt;&gt;"",$F13&lt;&gt;""))</formula>
    </cfRule>
    <cfRule type="expression" dxfId="480" priority="2876">
      <formula>AND($Q13="X",OR($B13&lt;&gt;"",#REF!&lt;&gt;"",#REF!&lt;&gt;"",$C13&lt;&gt;""))</formula>
    </cfRule>
  </conditionalFormatting>
  <conditionalFormatting sqref="F14:F23">
    <cfRule type="expression" dxfId="479" priority="2850">
      <formula>AND($Q14="X",OR($B14&lt;&gt;"",#REF!&lt;&gt;"",$C14&lt;&gt;"",$D14&lt;&gt;"",$F14&lt;&gt;""))</formula>
    </cfRule>
    <cfRule type="expression" dxfId="478" priority="2851">
      <formula>AND($Q14="X",OR($B14&lt;&gt;"",#REF!&lt;&gt;"",$C14&lt;&gt;"",$D14&lt;&gt;""))</formula>
    </cfRule>
  </conditionalFormatting>
  <conditionalFormatting sqref="F21">
    <cfRule type="expression" dxfId="477" priority="2634">
      <formula>AND($Q21="X",OR($B21&lt;&gt;"",#REF!&lt;&gt;"",$C21&lt;&gt;"",$D21&lt;&gt;""))</formula>
    </cfRule>
  </conditionalFormatting>
  <conditionalFormatting sqref="F24">
    <cfRule type="expression" dxfId="476" priority="2638">
      <formula>AND($Q24="X",OR($B24&lt;&gt;"",#REF!&lt;&gt;"",$C24&lt;&gt;"",$D24&lt;&gt;""))</formula>
    </cfRule>
    <cfRule type="expression" dxfId="475" priority="2639">
      <formula>AND($Q24="X",OR($B24&lt;&gt;"",#REF!&lt;&gt;"",$C24&lt;&gt;""))</formula>
    </cfRule>
  </conditionalFormatting>
  <conditionalFormatting sqref="F12:G12">
    <cfRule type="expression" dxfId="474" priority="2860">
      <formula>AND($Q12="X",OR($B12&lt;&gt;"",$C12&lt;&gt;"",$D12&lt;&gt;"",#REF!&lt;&gt;"",$F12&lt;&gt;""))</formula>
    </cfRule>
  </conditionalFormatting>
  <conditionalFormatting sqref="F21:G21">
    <cfRule type="expression" dxfId="473" priority="2631">
      <formula>AND($Q21="X",OR($B21&lt;&gt;"",#REF!&lt;&gt;"",$C21&lt;&gt;""))</formula>
    </cfRule>
    <cfRule type="expression" dxfId="472" priority="2632">
      <formula>AND($Q21="X",OR($B21&lt;&gt;"",$C21&lt;&gt;"",$D21&lt;&gt;"",$E21&lt;&gt;""))</formula>
    </cfRule>
    <cfRule type="expression" dxfId="471" priority="2633">
      <formula>AND($Q21="X",OR($B21&lt;&gt;"",#REF!&lt;&gt;"",$C21&lt;&gt;"",$D21&lt;&gt;""))</formula>
    </cfRule>
  </conditionalFormatting>
  <conditionalFormatting sqref="G9:G10">
    <cfRule type="expression" dxfId="470" priority="765">
      <formula>AND($Q9="X",OR($B9&lt;&gt;"",$C9&lt;&gt;"",$D9&lt;&gt;"",$E9&lt;&gt;"",$F9&lt;&gt;""))</formula>
    </cfRule>
  </conditionalFormatting>
  <conditionalFormatting sqref="G11 G22">
    <cfRule type="expression" dxfId="469" priority="2861">
      <formula>AND($Q11="X",OR($B11&lt;&gt;"",$C11&lt;&gt;"",$D11&lt;&gt;"",$E11&lt;&gt;"",$F11&lt;&gt;""))</formula>
    </cfRule>
  </conditionalFormatting>
  <conditionalFormatting sqref="G13">
    <cfRule type="expression" dxfId="468" priority="2877">
      <formula>AND($Q13="X",OR($B13&lt;&gt;"",#REF!&lt;&gt;"",#REF!&lt;&gt;"",$C13&lt;&gt;"",$F13&lt;&gt;""))</formula>
    </cfRule>
  </conditionalFormatting>
  <conditionalFormatting sqref="G14:G23">
    <cfRule type="expression" dxfId="467" priority="2872">
      <formula>AND($Q14="X",OR($B14&lt;&gt;"",#REF!&lt;&gt;"",$C14&lt;&gt;"",$D14&lt;&gt;"",$F14&lt;&gt;""))</formula>
    </cfRule>
  </conditionalFormatting>
  <conditionalFormatting sqref="G21">
    <cfRule type="expression" dxfId="466" priority="2635">
      <formula>AND($Q21="X",OR($B21&lt;&gt;"",#REF!&lt;&gt;"",$C21&lt;&gt;"",$D21&lt;&gt;"",$F21&lt;&gt;""))</formula>
    </cfRule>
    <cfRule type="expression" dxfId="465" priority="2636">
      <formula>AND($Q21="X",OR($B21&lt;&gt;"",#REF!&lt;&gt;"",$C21&lt;&gt;"",$D21&lt;&gt;""))</formula>
    </cfRule>
  </conditionalFormatting>
  <conditionalFormatting sqref="G24">
    <cfRule type="expression" dxfId="464" priority="2627">
      <formula>AND($Q24="X",OR($B24&lt;&gt;"",#REF!&lt;&gt;"",$C24&lt;&gt;""))</formula>
    </cfRule>
    <cfRule type="expression" dxfId="463" priority="2628">
      <formula>AND($Q24="X",OR($B24&lt;&gt;"",$C24&lt;&gt;"",$D24&lt;&gt;"",$E24&lt;&gt;""))</formula>
    </cfRule>
    <cfRule type="expression" dxfId="462" priority="2629">
      <formula>AND($Q24="X",OR($B24&lt;&gt;"",#REF!&lt;&gt;"",$C24&lt;&gt;"",$D24&lt;&gt;""))</formula>
    </cfRule>
    <cfRule type="expression" dxfId="461" priority="2630">
      <formula>AND($Q24="X",OR($B24&lt;&gt;"",#REF!&lt;&gt;"",$C24&lt;&gt;"",$D24&lt;&gt;"",$F24&lt;&gt;""))</formula>
    </cfRule>
  </conditionalFormatting>
  <conditionalFormatting sqref="H26:H27 H47:H887">
    <cfRule type="expression" dxfId="460" priority="2713">
      <formula>$P26="X"</formula>
    </cfRule>
  </conditionalFormatting>
  <conditionalFormatting sqref="I11:I24">
    <cfRule type="expression" dxfId="459" priority="2679">
      <formula>$Q11="X"</formula>
    </cfRule>
  </conditionalFormatting>
  <conditionalFormatting sqref="P9:P24">
    <cfRule type="cellIs" dxfId="458" priority="2676" operator="equal">
      <formula>"1..1"</formula>
    </cfRule>
    <cfRule type="cellIs" dxfId="457" priority="2677" operator="equal">
      <formula>"0..n"</formula>
    </cfRule>
    <cfRule type="cellIs" dxfId="456"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Q167"/>
  <sheetViews>
    <sheetView zoomScale="94" zoomScaleNormal="115" workbookViewId="0">
      <pane xSplit="7" ySplit="8" topLeftCell="I9" activePane="bottomRight" state="frozen"/>
      <selection pane="topRight" activeCell="H1" sqref="H1"/>
      <selection pane="bottomLeft" activeCell="A9" sqref="A9"/>
      <selection pane="bottomRight" activeCell="A117" sqref="A117"/>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3.125" customWidth="1"/>
    <col min="14" max="17" width="11" customWidth="1"/>
    <col min="18" max="18" width="11.5" bestFit="1" customWidth="1"/>
    <col min="19" max="20" width="14" customWidth="1"/>
    <col min="21" max="21" width="17.375" customWidth="1"/>
    <col min="22" max="27" width="11" customWidth="1"/>
    <col min="28" max="28" width="2.625" customWidth="1"/>
    <col min="29" max="33" width="11" customWidth="1"/>
    <col min="34" max="34" width="14" customWidth="1"/>
  </cols>
  <sheetData>
    <row r="1" spans="1:1031" ht="15.95" customHeight="1">
      <c r="A1" s="228" t="s">
        <v>1846</v>
      </c>
      <c r="B1" s="283"/>
      <c r="C1" s="129" t="s">
        <v>813</v>
      </c>
      <c r="D1" s="128"/>
      <c r="E1" s="290" t="s">
        <v>814</v>
      </c>
      <c r="F1" s="157">
        <v>0.7</v>
      </c>
      <c r="G1" s="128"/>
      <c r="H1" s="790" t="s">
        <v>1847</v>
      </c>
      <c r="I1" s="790"/>
      <c r="J1" s="790"/>
      <c r="K1" s="790"/>
      <c r="L1" s="790"/>
      <c r="M1" s="291" t="s">
        <v>1847</v>
      </c>
      <c r="N1" s="96"/>
      <c r="O1" s="96"/>
      <c r="P1" s="96"/>
      <c r="Q1" s="96"/>
      <c r="R1" s="96"/>
      <c r="S1" s="96"/>
      <c r="T1" s="96"/>
      <c r="U1" s="96"/>
      <c r="V1" s="96"/>
      <c r="W1" s="96"/>
      <c r="X1" s="96"/>
      <c r="Y1" s="96"/>
      <c r="Z1" s="96"/>
      <c r="AA1" s="96"/>
      <c r="AC1" s="96"/>
      <c r="AD1" s="96"/>
      <c r="AE1" s="96"/>
      <c r="AF1" s="96"/>
      <c r="AG1" s="96"/>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row>
    <row r="2" spans="1:1031" ht="15.95" customHeight="1">
      <c r="A2" s="128"/>
      <c r="B2" s="128"/>
      <c r="C2" s="292" t="s">
        <v>818</v>
      </c>
      <c r="D2" s="128"/>
      <c r="E2" s="293" t="s">
        <v>819</v>
      </c>
      <c r="F2" s="157">
        <v>0.64</v>
      </c>
      <c r="G2" s="128"/>
      <c r="H2" s="790"/>
      <c r="I2" s="790"/>
      <c r="J2" s="790"/>
      <c r="K2" s="790"/>
      <c r="L2" s="790"/>
      <c r="M2" s="291" t="s">
        <v>1847</v>
      </c>
      <c r="N2" s="96"/>
      <c r="O2" s="96"/>
      <c r="P2" s="96"/>
      <c r="Q2" s="96"/>
      <c r="R2" s="96"/>
      <c r="S2" s="96"/>
      <c r="T2" s="96"/>
      <c r="U2" s="96"/>
      <c r="V2" s="96"/>
      <c r="W2" s="96"/>
      <c r="X2" s="96"/>
      <c r="Y2" s="96"/>
      <c r="Z2" s="96"/>
      <c r="AA2" s="96"/>
      <c r="AC2" s="96"/>
      <c r="AD2" s="96"/>
      <c r="AE2" s="96"/>
      <c r="AF2" s="96"/>
      <c r="AG2" s="96"/>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row>
    <row r="3" spans="1:1031" ht="15">
      <c r="A3" s="170"/>
      <c r="B3" s="128"/>
      <c r="C3" s="294" t="s">
        <v>821</v>
      </c>
      <c r="D3" s="128"/>
      <c r="E3" s="295" t="s">
        <v>822</v>
      </c>
      <c r="F3" s="128"/>
      <c r="G3" s="128"/>
      <c r="H3" s="96"/>
      <c r="I3" s="96"/>
      <c r="J3" s="96"/>
      <c r="K3" s="96"/>
      <c r="L3" s="96"/>
      <c r="M3" s="96"/>
      <c r="N3" s="96"/>
      <c r="O3" s="96"/>
      <c r="P3" s="96"/>
      <c r="Q3" s="96"/>
      <c r="R3" s="96"/>
      <c r="S3" s="96"/>
      <c r="T3" s="96"/>
      <c r="U3" s="96"/>
      <c r="V3" s="96"/>
      <c r="W3" s="96"/>
      <c r="X3" s="96"/>
      <c r="Y3" s="96"/>
      <c r="Z3" s="96"/>
      <c r="AA3" s="96"/>
      <c r="AC3" s="96"/>
      <c r="AD3" s="96"/>
      <c r="AE3" s="96"/>
      <c r="AF3" s="96"/>
      <c r="AG3" s="96"/>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row>
    <row r="4" spans="1:1031" ht="15">
      <c r="A4" s="170"/>
      <c r="B4" s="128"/>
      <c r="C4" s="296" t="s">
        <v>824</v>
      </c>
      <c r="D4" s="128"/>
      <c r="E4" s="297" t="s">
        <v>825</v>
      </c>
      <c r="F4" s="128"/>
      <c r="G4" s="269"/>
      <c r="H4" s="96"/>
      <c r="I4" s="96"/>
      <c r="J4" s="96"/>
      <c r="K4" s="96"/>
      <c r="L4" s="96"/>
      <c r="M4" s="96"/>
      <c r="N4" s="96"/>
      <c r="O4" s="96"/>
      <c r="P4" s="96"/>
      <c r="Q4" s="96"/>
      <c r="R4" s="96"/>
      <c r="S4" s="96"/>
      <c r="T4" s="96"/>
      <c r="U4" s="96"/>
      <c r="V4" s="96"/>
      <c r="W4" s="96"/>
      <c r="X4" s="96"/>
      <c r="Y4" s="96"/>
      <c r="Z4" s="96"/>
      <c r="AA4" s="96"/>
      <c r="AC4" s="96"/>
      <c r="AD4" s="96"/>
      <c r="AE4" s="96"/>
      <c r="AF4" s="96"/>
      <c r="AG4" s="96"/>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row>
    <row r="5" spans="1:1031" ht="15">
      <c r="A5" s="282"/>
      <c r="B5" s="149"/>
      <c r="C5" s="145" t="s">
        <v>826</v>
      </c>
      <c r="D5" s="149"/>
      <c r="E5" s="298" t="s">
        <v>1847</v>
      </c>
      <c r="F5" s="148"/>
      <c r="G5" s="148"/>
      <c r="H5" s="148"/>
      <c r="I5" s="148"/>
      <c r="J5" s="148"/>
      <c r="K5" s="148"/>
      <c r="L5" s="148"/>
      <c r="M5" s="148"/>
      <c r="N5" s="148"/>
      <c r="O5" s="148"/>
      <c r="P5" s="148"/>
      <c r="Q5" s="148"/>
      <c r="R5" s="148"/>
      <c r="S5" s="148"/>
      <c r="T5" s="148"/>
      <c r="U5" s="148"/>
      <c r="V5" s="148"/>
      <c r="W5" s="148"/>
      <c r="X5" s="148"/>
      <c r="Y5" s="148"/>
      <c r="Z5" s="148"/>
      <c r="AA5" s="148"/>
      <c r="AC5" s="148"/>
      <c r="AD5" s="148"/>
      <c r="AE5" s="148"/>
      <c r="AF5" s="148"/>
      <c r="AG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9"/>
      <c r="AMF5" s="149"/>
      <c r="AMG5" s="149"/>
      <c r="AMH5" s="149"/>
      <c r="AMI5" s="149"/>
      <c r="AMJ5" s="149"/>
      <c r="AMK5" s="149"/>
      <c r="AML5" s="149"/>
      <c r="AMM5" s="149"/>
      <c r="AMN5" s="149"/>
      <c r="AMO5" s="149"/>
      <c r="AMP5" s="149"/>
      <c r="AMQ5" s="149"/>
    </row>
    <row r="6" spans="1:1031" ht="15">
      <c r="A6" s="170"/>
      <c r="B6" s="128"/>
      <c r="C6" s="299" t="s">
        <v>827</v>
      </c>
      <c r="D6" s="299"/>
      <c r="E6" s="138" t="s">
        <v>1847</v>
      </c>
      <c r="F6" s="96"/>
      <c r="G6" s="96"/>
      <c r="H6" s="96"/>
      <c r="I6" s="96"/>
      <c r="J6" s="96"/>
      <c r="K6" s="96"/>
      <c r="L6" s="96"/>
      <c r="M6" s="96"/>
      <c r="N6" s="96"/>
      <c r="O6" s="96"/>
      <c r="P6" s="96"/>
      <c r="Q6" s="96"/>
      <c r="R6" s="96"/>
      <c r="S6" s="96"/>
      <c r="T6" s="96"/>
      <c r="U6" s="96"/>
      <c r="V6" s="96"/>
      <c r="W6" s="96"/>
      <c r="X6" s="96"/>
      <c r="Y6" s="96"/>
      <c r="Z6" s="96"/>
      <c r="AA6" s="96"/>
      <c r="AC6" s="96"/>
      <c r="AD6" s="96"/>
      <c r="AE6" s="96"/>
      <c r="AF6" s="96"/>
      <c r="AG6" s="96"/>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row>
    <row r="7" spans="1:1031" ht="15">
      <c r="B7" s="138" t="s">
        <v>1847</v>
      </c>
      <c r="C7" s="300" t="s">
        <v>1847</v>
      </c>
      <c r="D7" s="300" t="s">
        <v>1847</v>
      </c>
      <c r="E7" s="300" t="s">
        <v>1847</v>
      </c>
      <c r="F7" s="96"/>
      <c r="G7" s="96"/>
      <c r="H7" s="96"/>
      <c r="I7" s="96"/>
      <c r="J7" s="96"/>
      <c r="K7" s="96"/>
      <c r="L7" s="96"/>
      <c r="M7" s="96"/>
      <c r="N7" s="791" t="s">
        <v>1848</v>
      </c>
      <c r="O7" s="791"/>
      <c r="P7" s="791"/>
      <c r="Q7" s="791"/>
      <c r="R7" s="301"/>
      <c r="S7" s="96"/>
      <c r="T7" s="96"/>
      <c r="U7" s="96"/>
      <c r="V7" s="96"/>
      <c r="W7" s="96"/>
      <c r="X7" s="96"/>
      <c r="Y7" s="96"/>
      <c r="Z7" s="673" t="s">
        <v>829</v>
      </c>
      <c r="AA7" s="673" t="s">
        <v>829</v>
      </c>
      <c r="AC7" s="96"/>
      <c r="AD7" s="96"/>
      <c r="AE7" s="96"/>
      <c r="AF7" s="792" t="s">
        <v>830</v>
      </c>
      <c r="AG7" s="792"/>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row>
    <row r="8" spans="1:1031" ht="13.5" customHeight="1">
      <c r="A8" s="302" t="s">
        <v>831</v>
      </c>
      <c r="B8" s="303" t="s">
        <v>832</v>
      </c>
      <c r="C8" s="303" t="s">
        <v>833</v>
      </c>
      <c r="D8" s="303" t="s">
        <v>834</v>
      </c>
      <c r="E8" s="303" t="s">
        <v>835</v>
      </c>
      <c r="F8" s="303" t="s">
        <v>836</v>
      </c>
      <c r="G8" s="303" t="s">
        <v>837</v>
      </c>
      <c r="H8" s="304" t="s">
        <v>9</v>
      </c>
      <c r="I8" s="304" t="s">
        <v>1849</v>
      </c>
      <c r="J8" s="304" t="s">
        <v>838</v>
      </c>
      <c r="K8" s="304" t="s">
        <v>1850</v>
      </c>
      <c r="L8" s="305" t="s">
        <v>840</v>
      </c>
      <c r="M8" s="306" t="s">
        <v>841</v>
      </c>
      <c r="N8" s="305" t="s">
        <v>842</v>
      </c>
      <c r="O8" s="305" t="s">
        <v>843</v>
      </c>
      <c r="P8" s="305" t="s">
        <v>844</v>
      </c>
      <c r="Q8" s="305" t="s">
        <v>845</v>
      </c>
      <c r="R8" s="306" t="s">
        <v>677</v>
      </c>
      <c r="S8" s="369" t="s">
        <v>1851</v>
      </c>
      <c r="T8" s="369" t="s">
        <v>1852</v>
      </c>
      <c r="U8" s="369" t="s">
        <v>1853</v>
      </c>
      <c r="V8" s="304" t="s">
        <v>3</v>
      </c>
      <c r="W8" s="304" t="s">
        <v>1854</v>
      </c>
      <c r="X8" s="304" t="s">
        <v>1855</v>
      </c>
      <c r="Y8" s="304" t="s">
        <v>848</v>
      </c>
      <c r="Z8" s="307" t="s">
        <v>849</v>
      </c>
      <c r="AA8" s="307" t="s">
        <v>850</v>
      </c>
      <c r="AB8" s="308" t="s">
        <v>851</v>
      </c>
      <c r="AC8" s="309" t="s">
        <v>852</v>
      </c>
      <c r="AD8" s="309" t="s">
        <v>853</v>
      </c>
      <c r="AE8" s="309" t="s">
        <v>855</v>
      </c>
      <c r="AF8" s="309" t="s">
        <v>856</v>
      </c>
      <c r="AG8" s="310" t="s">
        <v>914</v>
      </c>
      <c r="AH8" s="500" t="s">
        <v>1856</v>
      </c>
      <c r="AI8" s="311" t="s">
        <v>850</v>
      </c>
      <c r="AJ8" s="311"/>
      <c r="AK8" s="311"/>
      <c r="AL8" s="311"/>
      <c r="AM8" s="311"/>
      <c r="AN8" s="311"/>
      <c r="AO8" s="311"/>
      <c r="AP8" s="311"/>
      <c r="AQ8" s="311"/>
      <c r="AR8" s="311"/>
      <c r="AS8" s="311"/>
      <c r="AT8" s="311"/>
      <c r="AU8" s="311"/>
      <c r="AV8" s="311"/>
      <c r="AW8" s="311"/>
      <c r="AX8" s="311"/>
      <c r="AY8" s="311"/>
      <c r="AZ8" s="311"/>
      <c r="BA8" s="311"/>
      <c r="BB8" s="311"/>
      <c r="BC8" s="311"/>
      <c r="BD8" s="311"/>
      <c r="BE8" s="311"/>
      <c r="BF8" s="311"/>
      <c r="BG8" s="311"/>
      <c r="BH8" s="311"/>
      <c r="BI8" s="311"/>
      <c r="BJ8" s="311"/>
      <c r="BK8" s="311"/>
      <c r="BL8" s="311"/>
      <c r="BM8" s="311"/>
      <c r="BN8" s="311"/>
      <c r="BO8" s="311"/>
      <c r="BP8" s="311"/>
      <c r="BQ8" s="311"/>
      <c r="BR8" s="311"/>
      <c r="BS8" s="311"/>
      <c r="BT8" s="311"/>
      <c r="BU8" s="311"/>
      <c r="BV8" s="311"/>
      <c r="BW8" s="311"/>
      <c r="BX8" s="311"/>
      <c r="BY8" s="311"/>
      <c r="BZ8" s="311"/>
      <c r="CA8" s="311"/>
      <c r="CB8" s="311"/>
      <c r="CC8" s="311"/>
      <c r="CD8" s="311"/>
      <c r="CE8" s="311"/>
      <c r="CF8" s="311"/>
      <c r="CG8" s="311"/>
      <c r="CH8" s="311"/>
      <c r="CI8" s="311"/>
      <c r="CJ8" s="311"/>
      <c r="CK8" s="311"/>
      <c r="CL8" s="311"/>
      <c r="CM8" s="311"/>
      <c r="CN8" s="311"/>
      <c r="CO8" s="311"/>
      <c r="CP8" s="311"/>
      <c r="CQ8" s="311"/>
      <c r="CR8" s="311"/>
      <c r="CS8" s="311"/>
      <c r="CT8" s="311"/>
      <c r="CU8" s="311"/>
      <c r="CV8" s="311"/>
      <c r="CW8" s="311"/>
      <c r="CX8" s="311"/>
      <c r="CY8" s="311"/>
      <c r="CZ8" s="311"/>
      <c r="DA8" s="311"/>
      <c r="DB8" s="311"/>
      <c r="DC8" s="311"/>
      <c r="DD8" s="311"/>
      <c r="DE8" s="311"/>
      <c r="DF8" s="311"/>
      <c r="DG8" s="311"/>
      <c r="DH8" s="311"/>
      <c r="DI8" s="311"/>
      <c r="DJ8" s="311"/>
      <c r="DK8" s="311"/>
      <c r="DL8" s="311"/>
      <c r="DM8" s="311"/>
      <c r="DN8" s="311"/>
      <c r="DO8" s="311"/>
      <c r="DP8" s="311"/>
      <c r="DQ8" s="311"/>
      <c r="DR8" s="311"/>
      <c r="DS8" s="311"/>
      <c r="DT8" s="311"/>
      <c r="DU8" s="311"/>
      <c r="DV8" s="311"/>
      <c r="DW8" s="311"/>
      <c r="DX8" s="311"/>
      <c r="DY8" s="311"/>
      <c r="DZ8" s="311"/>
      <c r="EA8" s="311"/>
      <c r="EB8" s="311"/>
      <c r="EC8" s="311"/>
      <c r="ED8" s="311"/>
      <c r="EE8" s="311"/>
      <c r="EF8" s="311"/>
      <c r="EG8" s="311"/>
      <c r="EH8" s="311"/>
      <c r="EI8" s="311"/>
      <c r="EJ8" s="311"/>
      <c r="EK8" s="311"/>
      <c r="EL8" s="311"/>
      <c r="EM8" s="311"/>
      <c r="EN8" s="311"/>
      <c r="EO8" s="311"/>
      <c r="EP8" s="311"/>
      <c r="EQ8" s="311"/>
      <c r="ER8" s="311"/>
      <c r="ES8" s="311"/>
      <c r="ET8" s="311"/>
      <c r="EU8" s="311"/>
      <c r="EV8" s="311"/>
      <c r="EW8" s="311"/>
      <c r="EX8" s="311"/>
      <c r="EY8" s="311"/>
      <c r="EZ8" s="311"/>
      <c r="FA8" s="311"/>
      <c r="FB8" s="311"/>
      <c r="FC8" s="311"/>
      <c r="FD8" s="311"/>
      <c r="FE8" s="311"/>
      <c r="FF8" s="311"/>
      <c r="FG8" s="311"/>
      <c r="FH8" s="311"/>
      <c r="FI8" s="311"/>
      <c r="FJ8" s="311"/>
      <c r="FK8" s="311"/>
      <c r="FL8" s="311"/>
      <c r="FM8" s="311"/>
      <c r="FN8" s="311"/>
      <c r="FO8" s="311"/>
      <c r="FP8" s="311"/>
      <c r="FQ8" s="311"/>
      <c r="FR8" s="311"/>
      <c r="FS8" s="311"/>
      <c r="FT8" s="311"/>
      <c r="FU8" s="311"/>
      <c r="FV8" s="311"/>
      <c r="FW8" s="311"/>
      <c r="FX8" s="311"/>
      <c r="FY8" s="311"/>
      <c r="FZ8" s="311"/>
      <c r="GA8" s="311"/>
      <c r="GB8" s="311"/>
      <c r="GC8" s="311"/>
      <c r="GD8" s="311"/>
      <c r="GE8" s="311"/>
      <c r="GF8" s="311"/>
      <c r="GG8" s="311"/>
      <c r="GH8" s="311"/>
      <c r="GI8" s="311"/>
      <c r="GJ8" s="311"/>
      <c r="GK8" s="311"/>
      <c r="GL8" s="311"/>
      <c r="GM8" s="311"/>
      <c r="GN8" s="311"/>
      <c r="GO8" s="311"/>
      <c r="GP8" s="311"/>
      <c r="GQ8" s="311"/>
      <c r="GR8" s="311"/>
      <c r="GS8" s="311"/>
      <c r="GT8" s="311"/>
      <c r="GU8" s="311"/>
      <c r="GV8" s="311"/>
      <c r="GW8" s="311"/>
      <c r="GX8" s="311"/>
      <c r="GY8" s="311"/>
      <c r="GZ8" s="311"/>
      <c r="HA8" s="311"/>
      <c r="HB8" s="311"/>
      <c r="HC8" s="311"/>
      <c r="HD8" s="311"/>
      <c r="HE8" s="311"/>
      <c r="HF8" s="311"/>
      <c r="HG8" s="311"/>
      <c r="HH8" s="311"/>
      <c r="HI8" s="311"/>
      <c r="HJ8" s="311"/>
      <c r="HK8" s="311"/>
      <c r="HL8" s="311"/>
      <c r="HM8" s="311"/>
      <c r="HN8" s="311"/>
      <c r="HO8" s="311"/>
      <c r="HP8" s="311"/>
      <c r="HQ8" s="311"/>
      <c r="HR8" s="311"/>
      <c r="HS8" s="311"/>
      <c r="HT8" s="311"/>
      <c r="HU8" s="311"/>
      <c r="HV8" s="311"/>
      <c r="HW8" s="311"/>
      <c r="HX8" s="311"/>
      <c r="HY8" s="311"/>
      <c r="HZ8" s="311"/>
      <c r="IA8" s="311"/>
      <c r="IB8" s="311"/>
      <c r="IC8" s="311"/>
      <c r="ID8" s="311"/>
      <c r="IE8" s="311"/>
      <c r="IF8" s="311"/>
      <c r="IG8" s="311"/>
      <c r="IH8" s="311"/>
      <c r="II8" s="311"/>
      <c r="IJ8" s="311"/>
      <c r="IK8" s="311"/>
      <c r="IL8" s="311"/>
      <c r="IM8" s="311"/>
      <c r="IN8" s="311"/>
      <c r="IO8" s="311"/>
      <c r="IP8" s="311"/>
      <c r="IQ8" s="311"/>
      <c r="IR8" s="311"/>
      <c r="IS8" s="311"/>
      <c r="IT8" s="311"/>
      <c r="IU8" s="311"/>
      <c r="IV8" s="311"/>
      <c r="IW8" s="311"/>
      <c r="IX8" s="311"/>
      <c r="IY8" s="311"/>
      <c r="IZ8" s="311"/>
      <c r="JA8" s="311"/>
      <c r="JB8" s="311"/>
      <c r="JC8" s="311"/>
      <c r="JD8" s="311"/>
      <c r="JE8" s="311"/>
      <c r="JF8" s="311"/>
      <c r="JG8" s="311"/>
      <c r="JH8" s="311"/>
      <c r="JI8" s="311"/>
      <c r="JJ8" s="311"/>
      <c r="JK8" s="311"/>
      <c r="JL8" s="311"/>
      <c r="JM8" s="311"/>
      <c r="JN8" s="311"/>
      <c r="JO8" s="311"/>
      <c r="JP8" s="311"/>
      <c r="JQ8" s="311"/>
      <c r="JR8" s="311"/>
      <c r="JS8" s="311"/>
      <c r="JT8" s="311"/>
      <c r="JU8" s="311"/>
      <c r="JV8" s="311"/>
      <c r="JW8" s="311"/>
      <c r="JX8" s="311"/>
      <c r="JY8" s="311"/>
      <c r="JZ8" s="311"/>
      <c r="KA8" s="311"/>
      <c r="KB8" s="311"/>
      <c r="KC8" s="311"/>
      <c r="KD8" s="311"/>
      <c r="KE8" s="311"/>
      <c r="KF8" s="311"/>
      <c r="KG8" s="311"/>
      <c r="KH8" s="311"/>
      <c r="KI8" s="311"/>
      <c r="KJ8" s="311"/>
      <c r="KK8" s="311"/>
      <c r="KL8" s="311"/>
      <c r="KM8" s="311"/>
      <c r="KN8" s="311"/>
      <c r="KO8" s="311"/>
      <c r="KP8" s="311"/>
      <c r="KQ8" s="311"/>
      <c r="KR8" s="311"/>
      <c r="KS8" s="311"/>
      <c r="KT8" s="311"/>
      <c r="KU8" s="311"/>
      <c r="KV8" s="311"/>
      <c r="KW8" s="311"/>
      <c r="KX8" s="311"/>
      <c r="KY8" s="311"/>
      <c r="KZ8" s="311"/>
      <c r="LA8" s="311"/>
      <c r="LB8" s="311"/>
      <c r="LC8" s="311"/>
      <c r="LD8" s="311"/>
      <c r="LE8" s="311"/>
      <c r="LF8" s="311"/>
      <c r="LG8" s="311"/>
      <c r="LH8" s="311"/>
      <c r="LI8" s="311"/>
      <c r="LJ8" s="311"/>
      <c r="LK8" s="311"/>
      <c r="LL8" s="311"/>
      <c r="LM8" s="311"/>
      <c r="LN8" s="311"/>
      <c r="LO8" s="311"/>
      <c r="LP8" s="311"/>
      <c r="LQ8" s="311"/>
      <c r="LR8" s="311"/>
      <c r="LS8" s="311"/>
      <c r="LT8" s="311"/>
      <c r="LU8" s="311"/>
      <c r="LV8" s="311"/>
      <c r="LW8" s="311"/>
      <c r="LX8" s="311"/>
      <c r="LY8" s="311"/>
      <c r="LZ8" s="311"/>
      <c r="MA8" s="311"/>
      <c r="MB8" s="311"/>
      <c r="MC8" s="311"/>
      <c r="MD8" s="311"/>
      <c r="ME8" s="311"/>
      <c r="MF8" s="311"/>
      <c r="MG8" s="311"/>
      <c r="MH8" s="311"/>
      <c r="MI8" s="311"/>
      <c r="MJ8" s="311"/>
      <c r="MK8" s="311"/>
      <c r="ML8" s="311"/>
      <c r="MM8" s="311"/>
      <c r="MN8" s="311"/>
      <c r="MO8" s="311"/>
      <c r="MP8" s="311"/>
      <c r="MQ8" s="311"/>
      <c r="MR8" s="311"/>
      <c r="MS8" s="311"/>
      <c r="MT8" s="311"/>
      <c r="MU8" s="311"/>
      <c r="MV8" s="311"/>
      <c r="MW8" s="311"/>
      <c r="MX8" s="311"/>
      <c r="MY8" s="311"/>
      <c r="MZ8" s="311"/>
      <c r="NA8" s="311"/>
      <c r="NB8" s="311"/>
      <c r="NC8" s="311"/>
      <c r="ND8" s="311"/>
      <c r="NE8" s="311"/>
      <c r="NF8" s="311"/>
      <c r="NG8" s="311"/>
      <c r="NH8" s="311"/>
      <c r="NI8" s="311"/>
      <c r="NJ8" s="311"/>
      <c r="NK8" s="311"/>
      <c r="NL8" s="311"/>
      <c r="NM8" s="311"/>
      <c r="NN8" s="311"/>
      <c r="NO8" s="311"/>
      <c r="NP8" s="311"/>
      <c r="NQ8" s="311"/>
      <c r="NR8" s="311"/>
      <c r="NS8" s="311"/>
      <c r="NT8" s="311"/>
      <c r="NU8" s="311"/>
      <c r="NV8" s="311"/>
      <c r="NW8" s="311"/>
      <c r="NX8" s="311"/>
      <c r="NY8" s="311"/>
      <c r="NZ8" s="311"/>
      <c r="OA8" s="311"/>
      <c r="OB8" s="311"/>
      <c r="OC8" s="311"/>
      <c r="OD8" s="311"/>
      <c r="OE8" s="311"/>
      <c r="OF8" s="311"/>
      <c r="OG8" s="311"/>
      <c r="OH8" s="311"/>
      <c r="OI8" s="311"/>
      <c r="OJ8" s="311"/>
      <c r="OK8" s="311"/>
      <c r="OL8" s="311"/>
      <c r="OM8" s="311"/>
      <c r="ON8" s="311"/>
      <c r="OO8" s="311"/>
      <c r="OP8" s="311"/>
      <c r="OQ8" s="311"/>
      <c r="OR8" s="311"/>
      <c r="OS8" s="311"/>
      <c r="OT8" s="311"/>
      <c r="OU8" s="311"/>
      <c r="OV8" s="311"/>
      <c r="OW8" s="311"/>
      <c r="OX8" s="311"/>
      <c r="OY8" s="311"/>
      <c r="OZ8" s="311"/>
      <c r="PA8" s="311"/>
      <c r="PB8" s="311"/>
      <c r="PC8" s="311"/>
      <c r="PD8" s="311"/>
      <c r="PE8" s="311"/>
      <c r="PF8" s="311"/>
      <c r="PG8" s="311"/>
      <c r="PH8" s="311"/>
      <c r="PI8" s="311"/>
      <c r="PJ8" s="311"/>
      <c r="PK8" s="311"/>
      <c r="PL8" s="311"/>
      <c r="PM8" s="311"/>
      <c r="PN8" s="311"/>
      <c r="PO8" s="311"/>
      <c r="PP8" s="311"/>
      <c r="PQ8" s="311"/>
      <c r="PR8" s="311"/>
      <c r="PS8" s="311"/>
      <c r="PT8" s="311"/>
      <c r="PU8" s="311"/>
      <c r="PV8" s="311"/>
      <c r="PW8" s="311"/>
      <c r="PX8" s="311"/>
      <c r="PY8" s="311"/>
      <c r="PZ8" s="311"/>
      <c r="QA8" s="311"/>
      <c r="QB8" s="311"/>
      <c r="QC8" s="311"/>
      <c r="QD8" s="311"/>
      <c r="QE8" s="311"/>
      <c r="QF8" s="311"/>
      <c r="QG8" s="311"/>
      <c r="QH8" s="311"/>
      <c r="QI8" s="311"/>
      <c r="QJ8" s="311"/>
      <c r="QK8" s="311"/>
      <c r="QL8" s="311"/>
      <c r="QM8" s="311"/>
      <c r="QN8" s="311"/>
      <c r="QO8" s="311"/>
      <c r="QP8" s="311"/>
      <c r="QQ8" s="311"/>
      <c r="QR8" s="311"/>
      <c r="QS8" s="311"/>
      <c r="QT8" s="311"/>
      <c r="QU8" s="311"/>
      <c r="QV8" s="311"/>
      <c r="QW8" s="311"/>
      <c r="QX8" s="311"/>
      <c r="QY8" s="311"/>
      <c r="QZ8" s="311"/>
      <c r="RA8" s="311"/>
      <c r="RB8" s="311"/>
      <c r="RC8" s="311"/>
      <c r="RD8" s="311"/>
      <c r="RE8" s="311"/>
      <c r="RF8" s="311"/>
      <c r="RG8" s="311"/>
      <c r="RH8" s="311"/>
      <c r="RI8" s="311"/>
      <c r="RJ8" s="311"/>
      <c r="RK8" s="311"/>
      <c r="RL8" s="311"/>
      <c r="RM8" s="311"/>
      <c r="RN8" s="311"/>
      <c r="RO8" s="311"/>
      <c r="RP8" s="311"/>
      <c r="RQ8" s="311"/>
      <c r="RR8" s="311"/>
      <c r="RS8" s="311"/>
      <c r="RT8" s="311"/>
      <c r="RU8" s="311"/>
      <c r="RV8" s="311"/>
      <c r="RW8" s="311"/>
      <c r="RX8" s="311"/>
      <c r="RY8" s="311"/>
      <c r="RZ8" s="311"/>
      <c r="SA8" s="311"/>
      <c r="SB8" s="311"/>
      <c r="SC8" s="311"/>
      <c r="SD8" s="311"/>
      <c r="SE8" s="311"/>
      <c r="SF8" s="311"/>
      <c r="SG8" s="311"/>
      <c r="SH8" s="311"/>
      <c r="SI8" s="311"/>
      <c r="SJ8" s="311"/>
      <c r="SK8" s="311"/>
      <c r="SL8" s="311"/>
      <c r="SM8" s="311"/>
      <c r="SN8" s="311"/>
      <c r="SO8" s="311"/>
      <c r="SP8" s="311"/>
      <c r="SQ8" s="311"/>
      <c r="SR8" s="311"/>
      <c r="SS8" s="311"/>
      <c r="ST8" s="311"/>
      <c r="SU8" s="311"/>
      <c r="SV8" s="311"/>
      <c r="SW8" s="311"/>
      <c r="SX8" s="311"/>
      <c r="SY8" s="311"/>
      <c r="SZ8" s="311"/>
      <c r="TA8" s="311"/>
      <c r="TB8" s="311"/>
      <c r="TC8" s="311"/>
      <c r="TD8" s="311"/>
      <c r="TE8" s="311"/>
      <c r="TF8" s="311"/>
      <c r="TG8" s="311"/>
      <c r="TH8" s="311"/>
      <c r="TI8" s="311"/>
      <c r="TJ8" s="311"/>
      <c r="TK8" s="311"/>
      <c r="TL8" s="311"/>
      <c r="TM8" s="311"/>
      <c r="TN8" s="311"/>
      <c r="TO8" s="311"/>
      <c r="TP8" s="311"/>
      <c r="TQ8" s="311"/>
      <c r="TR8" s="311"/>
      <c r="TS8" s="311"/>
      <c r="TT8" s="311"/>
      <c r="TU8" s="311"/>
      <c r="TV8" s="311"/>
      <c r="TW8" s="311"/>
      <c r="TX8" s="311"/>
      <c r="TY8" s="311"/>
      <c r="TZ8" s="311"/>
      <c r="UA8" s="311"/>
      <c r="UB8" s="311"/>
      <c r="UC8" s="311"/>
      <c r="UD8" s="311"/>
      <c r="UE8" s="311"/>
      <c r="UF8" s="311"/>
      <c r="UG8" s="311"/>
      <c r="UH8" s="311"/>
      <c r="UI8" s="311"/>
      <c r="UJ8" s="311"/>
      <c r="UK8" s="311"/>
      <c r="UL8" s="311"/>
      <c r="UM8" s="311"/>
      <c r="UN8" s="311"/>
      <c r="UO8" s="311"/>
      <c r="UP8" s="311"/>
      <c r="UQ8" s="311"/>
      <c r="UR8" s="311"/>
      <c r="US8" s="311"/>
      <c r="UT8" s="311"/>
      <c r="UU8" s="311"/>
      <c r="UV8" s="311"/>
      <c r="UW8" s="311"/>
      <c r="UX8" s="311"/>
      <c r="UY8" s="311"/>
      <c r="UZ8" s="311"/>
      <c r="VA8" s="311"/>
      <c r="VB8" s="311"/>
      <c r="VC8" s="311"/>
      <c r="VD8" s="311"/>
      <c r="VE8" s="311"/>
      <c r="VF8" s="311"/>
      <c r="VG8" s="311"/>
      <c r="VH8" s="311"/>
      <c r="VI8" s="311"/>
      <c r="VJ8" s="311"/>
      <c r="VK8" s="311"/>
      <c r="VL8" s="311"/>
      <c r="VM8" s="311"/>
      <c r="VN8" s="311"/>
      <c r="VO8" s="311"/>
      <c r="VP8" s="311"/>
      <c r="VQ8" s="311"/>
      <c r="VR8" s="311"/>
      <c r="VS8" s="311"/>
      <c r="VT8" s="311"/>
      <c r="VU8" s="311"/>
      <c r="VV8" s="311"/>
      <c r="VW8" s="311"/>
      <c r="VX8" s="311"/>
      <c r="VY8" s="311"/>
      <c r="VZ8" s="311"/>
      <c r="WA8" s="311"/>
      <c r="WB8" s="311"/>
      <c r="WC8" s="311"/>
      <c r="WD8" s="311"/>
      <c r="WE8" s="311"/>
      <c r="WF8" s="311"/>
      <c r="WG8" s="311"/>
      <c r="WH8" s="311"/>
      <c r="WI8" s="311"/>
      <c r="WJ8" s="311"/>
      <c r="WK8" s="311"/>
      <c r="WL8" s="311"/>
      <c r="WM8" s="311"/>
      <c r="WN8" s="311"/>
      <c r="WO8" s="311"/>
      <c r="WP8" s="311"/>
      <c r="WQ8" s="311"/>
      <c r="WR8" s="311"/>
      <c r="WS8" s="311"/>
      <c r="WT8" s="311"/>
      <c r="WU8" s="311"/>
      <c r="WV8" s="311"/>
      <c r="WW8" s="311"/>
      <c r="WX8" s="311"/>
      <c r="WY8" s="311"/>
      <c r="WZ8" s="311"/>
      <c r="XA8" s="311"/>
      <c r="XB8" s="311"/>
      <c r="XC8" s="311"/>
      <c r="XD8" s="311"/>
      <c r="XE8" s="311"/>
      <c r="XF8" s="311"/>
      <c r="XG8" s="311"/>
      <c r="XH8" s="311"/>
      <c r="XI8" s="311"/>
      <c r="XJ8" s="311"/>
      <c r="XK8" s="311"/>
      <c r="XL8" s="311"/>
      <c r="XM8" s="311"/>
      <c r="XN8" s="311"/>
      <c r="XO8" s="311"/>
      <c r="XP8" s="311"/>
      <c r="XQ8" s="311"/>
      <c r="XR8" s="311"/>
      <c r="XS8" s="311"/>
      <c r="XT8" s="311"/>
      <c r="XU8" s="311"/>
      <c r="XV8" s="311"/>
      <c r="XW8" s="311"/>
      <c r="XX8" s="311"/>
      <c r="XY8" s="311"/>
      <c r="XZ8" s="311"/>
      <c r="YA8" s="311"/>
      <c r="YB8" s="311"/>
      <c r="YC8" s="311"/>
      <c r="YD8" s="311"/>
      <c r="YE8" s="311"/>
      <c r="YF8" s="311"/>
      <c r="YG8" s="311"/>
      <c r="YH8" s="311"/>
      <c r="YI8" s="311"/>
      <c r="YJ8" s="311"/>
      <c r="YK8" s="311"/>
      <c r="YL8" s="311"/>
      <c r="YM8" s="311"/>
      <c r="YN8" s="311"/>
      <c r="YO8" s="311"/>
      <c r="YP8" s="311"/>
      <c r="YQ8" s="311"/>
      <c r="YR8" s="311"/>
      <c r="YS8" s="311"/>
      <c r="YT8" s="311"/>
      <c r="YU8" s="311"/>
      <c r="YV8" s="311"/>
      <c r="YW8" s="311"/>
      <c r="YX8" s="311"/>
      <c r="YY8" s="311"/>
      <c r="YZ8" s="311"/>
      <c r="ZA8" s="311"/>
      <c r="ZB8" s="311"/>
      <c r="ZC8" s="311"/>
      <c r="ZD8" s="311"/>
      <c r="ZE8" s="311"/>
      <c r="ZF8" s="311"/>
      <c r="ZG8" s="311"/>
      <c r="ZH8" s="311"/>
      <c r="ZI8" s="311"/>
      <c r="ZJ8" s="311"/>
      <c r="ZK8" s="311"/>
      <c r="ZL8" s="311"/>
      <c r="ZM8" s="311"/>
      <c r="ZN8" s="311"/>
      <c r="ZO8" s="311"/>
      <c r="ZP8" s="311"/>
      <c r="ZQ8" s="311"/>
      <c r="ZR8" s="311"/>
      <c r="ZS8" s="311"/>
      <c r="ZT8" s="311"/>
      <c r="ZU8" s="311"/>
      <c r="ZV8" s="311"/>
      <c r="ZW8" s="311"/>
      <c r="ZX8" s="311"/>
      <c r="ZY8" s="311"/>
      <c r="ZZ8" s="311"/>
      <c r="AAA8" s="311"/>
      <c r="AAB8" s="311"/>
      <c r="AAC8" s="311"/>
      <c r="AAD8" s="311"/>
      <c r="AAE8" s="311"/>
      <c r="AAF8" s="311"/>
      <c r="AAG8" s="311"/>
      <c r="AAH8" s="311"/>
      <c r="AAI8" s="311"/>
      <c r="AAJ8" s="311"/>
      <c r="AAK8" s="311"/>
      <c r="AAL8" s="311"/>
      <c r="AAM8" s="311"/>
      <c r="AAN8" s="311"/>
      <c r="AAO8" s="311"/>
      <c r="AAP8" s="311"/>
      <c r="AAQ8" s="311"/>
      <c r="AAR8" s="311"/>
      <c r="AAS8" s="311"/>
      <c r="AAT8" s="311"/>
      <c r="AAU8" s="311"/>
      <c r="AAV8" s="311"/>
      <c r="AAW8" s="311"/>
      <c r="AAX8" s="311"/>
      <c r="AAY8" s="311"/>
      <c r="AAZ8" s="311"/>
      <c r="ABA8" s="311"/>
      <c r="ABB8" s="311"/>
      <c r="ABC8" s="311"/>
      <c r="ABD8" s="311"/>
      <c r="ABE8" s="311"/>
      <c r="ABF8" s="311"/>
      <c r="ABG8" s="311"/>
      <c r="ABH8" s="311"/>
      <c r="ABI8" s="311"/>
      <c r="ABJ8" s="311"/>
      <c r="ABK8" s="311"/>
      <c r="ABL8" s="311"/>
      <c r="ABM8" s="311"/>
      <c r="ABN8" s="311"/>
      <c r="ABO8" s="311"/>
      <c r="ABP8" s="311"/>
      <c r="ABQ8" s="311"/>
      <c r="ABR8" s="311"/>
      <c r="ABS8" s="311"/>
      <c r="ABT8" s="311"/>
      <c r="ABU8" s="311"/>
      <c r="ABV8" s="311"/>
      <c r="ABW8" s="311"/>
      <c r="ABX8" s="311"/>
      <c r="ABY8" s="311"/>
      <c r="ABZ8" s="311"/>
      <c r="ACA8" s="311"/>
      <c r="ACB8" s="311"/>
      <c r="ACC8" s="311"/>
      <c r="ACD8" s="311"/>
      <c r="ACE8" s="311"/>
      <c r="ACF8" s="311"/>
      <c r="ACG8" s="311"/>
      <c r="ACH8" s="311"/>
      <c r="ACI8" s="311"/>
      <c r="ACJ8" s="311"/>
      <c r="ACK8" s="311"/>
      <c r="ACL8" s="311"/>
      <c r="ACM8" s="311"/>
      <c r="ACN8" s="311"/>
      <c r="ACO8" s="311"/>
      <c r="ACP8" s="311"/>
      <c r="ACQ8" s="311"/>
      <c r="ACR8" s="311"/>
      <c r="ACS8" s="311"/>
      <c r="ACT8" s="311"/>
      <c r="ACU8" s="311"/>
      <c r="ACV8" s="311"/>
      <c r="ACW8" s="311"/>
      <c r="ACX8" s="311"/>
      <c r="ACY8" s="311"/>
      <c r="ACZ8" s="311"/>
      <c r="ADA8" s="311"/>
      <c r="ADB8" s="311"/>
      <c r="ADC8" s="311"/>
      <c r="ADD8" s="311"/>
      <c r="ADE8" s="311"/>
      <c r="ADF8" s="311"/>
      <c r="ADG8" s="311"/>
      <c r="ADH8" s="311"/>
      <c r="ADI8" s="311"/>
      <c r="ADJ8" s="311"/>
      <c r="ADK8" s="311"/>
      <c r="ADL8" s="311"/>
      <c r="ADM8" s="311"/>
      <c r="ADN8" s="311"/>
      <c r="ADO8" s="311"/>
      <c r="ADP8" s="311"/>
      <c r="ADQ8" s="311"/>
      <c r="ADR8" s="311"/>
      <c r="ADS8" s="311"/>
      <c r="ADT8" s="311"/>
      <c r="ADU8" s="311"/>
      <c r="ADV8" s="311"/>
      <c r="ADW8" s="311"/>
      <c r="ADX8" s="311"/>
      <c r="ADY8" s="311"/>
      <c r="ADZ8" s="311"/>
      <c r="AEA8" s="311"/>
      <c r="AEB8" s="311"/>
      <c r="AEC8" s="311"/>
      <c r="AED8" s="311"/>
      <c r="AEE8" s="311"/>
      <c r="AEF8" s="311"/>
      <c r="AEG8" s="311"/>
      <c r="AEH8" s="311"/>
      <c r="AEI8" s="311"/>
      <c r="AEJ8" s="311"/>
      <c r="AEK8" s="311"/>
      <c r="AEL8" s="311"/>
      <c r="AEM8" s="311"/>
      <c r="AEN8" s="311"/>
      <c r="AEO8" s="311"/>
      <c r="AEP8" s="311"/>
      <c r="AEQ8" s="311"/>
      <c r="AER8" s="311"/>
      <c r="AES8" s="311"/>
      <c r="AET8" s="311"/>
      <c r="AEU8" s="311"/>
      <c r="AEV8" s="311"/>
      <c r="AEW8" s="311"/>
      <c r="AEX8" s="311"/>
      <c r="AEY8" s="311"/>
      <c r="AEZ8" s="311"/>
      <c r="AFA8" s="311"/>
      <c r="AFB8" s="311"/>
      <c r="AFC8" s="311"/>
      <c r="AFD8" s="311"/>
      <c r="AFE8" s="311"/>
      <c r="AFF8" s="311"/>
      <c r="AFG8" s="311"/>
      <c r="AFH8" s="311"/>
      <c r="AFI8" s="311"/>
      <c r="AFJ8" s="311"/>
      <c r="AFK8" s="311"/>
      <c r="AFL8" s="311"/>
      <c r="AFM8" s="311"/>
      <c r="AFN8" s="311"/>
      <c r="AFO8" s="311"/>
      <c r="AFP8" s="311"/>
      <c r="AFQ8" s="311"/>
      <c r="AFR8" s="311"/>
      <c r="AFS8" s="311"/>
      <c r="AFT8" s="311"/>
      <c r="AFU8" s="311"/>
      <c r="AFV8" s="311"/>
      <c r="AFW8" s="311"/>
      <c r="AFX8" s="311"/>
      <c r="AFY8" s="311"/>
      <c r="AFZ8" s="311"/>
      <c r="AGA8" s="311"/>
      <c r="AGB8" s="311"/>
      <c r="AGC8" s="311"/>
      <c r="AGD8" s="311"/>
      <c r="AGE8" s="311"/>
      <c r="AGF8" s="311"/>
      <c r="AGG8" s="311"/>
      <c r="AGH8" s="311"/>
      <c r="AGI8" s="311"/>
      <c r="AGJ8" s="311"/>
      <c r="AGK8" s="311"/>
      <c r="AGL8" s="311"/>
      <c r="AGM8" s="311"/>
      <c r="AGN8" s="311"/>
      <c r="AGO8" s="311"/>
      <c r="AGP8" s="311"/>
      <c r="AGQ8" s="311"/>
      <c r="AGR8" s="311"/>
      <c r="AGS8" s="311"/>
      <c r="AGT8" s="311"/>
      <c r="AGU8" s="311"/>
      <c r="AGV8" s="311"/>
      <c r="AGW8" s="311"/>
      <c r="AGX8" s="311"/>
      <c r="AGY8" s="311"/>
      <c r="AGZ8" s="311"/>
      <c r="AHA8" s="311"/>
      <c r="AHB8" s="311"/>
      <c r="AHC8" s="311"/>
      <c r="AHD8" s="311"/>
      <c r="AHE8" s="311"/>
      <c r="AHF8" s="311"/>
      <c r="AHG8" s="311"/>
      <c r="AHH8" s="311"/>
      <c r="AHI8" s="311"/>
      <c r="AHJ8" s="311"/>
      <c r="AHK8" s="311"/>
      <c r="AHL8" s="311"/>
      <c r="AHM8" s="311"/>
      <c r="AHN8" s="311"/>
      <c r="AHO8" s="311"/>
      <c r="AHP8" s="311"/>
      <c r="AHQ8" s="311"/>
      <c r="AHR8" s="311"/>
      <c r="AHS8" s="311"/>
      <c r="AHT8" s="311"/>
      <c r="AHU8" s="311"/>
      <c r="AHV8" s="311"/>
      <c r="AHW8" s="311"/>
      <c r="AHX8" s="311"/>
      <c r="AHY8" s="311"/>
      <c r="AHZ8" s="311"/>
      <c r="AIA8" s="311"/>
      <c r="AIB8" s="311"/>
      <c r="AIC8" s="311"/>
      <c r="AID8" s="311"/>
      <c r="AIE8" s="311"/>
      <c r="AIF8" s="311"/>
      <c r="AIG8" s="311"/>
      <c r="AIH8" s="311"/>
      <c r="AII8" s="311"/>
      <c r="AIJ8" s="311"/>
      <c r="AIK8" s="311"/>
      <c r="AIL8" s="311"/>
      <c r="AIM8" s="311"/>
      <c r="AIN8" s="311"/>
      <c r="AIO8" s="311"/>
      <c r="AIP8" s="311"/>
      <c r="AIQ8" s="311"/>
      <c r="AIR8" s="311"/>
      <c r="AIS8" s="311"/>
      <c r="AIT8" s="311"/>
      <c r="AIU8" s="311"/>
      <c r="AIV8" s="311"/>
      <c r="AIW8" s="311"/>
      <c r="AIX8" s="311"/>
      <c r="AIY8" s="311"/>
      <c r="AIZ8" s="311"/>
      <c r="AJA8" s="311"/>
      <c r="AJB8" s="311"/>
      <c r="AJC8" s="311"/>
      <c r="AJD8" s="311"/>
      <c r="AJE8" s="311"/>
      <c r="AJF8" s="311"/>
      <c r="AJG8" s="311"/>
      <c r="AJH8" s="311"/>
      <c r="AJI8" s="311"/>
      <c r="AJJ8" s="311"/>
      <c r="AJK8" s="311"/>
      <c r="AJL8" s="311"/>
      <c r="AJM8" s="311"/>
      <c r="AJN8" s="311"/>
      <c r="AJO8" s="311"/>
      <c r="AJP8" s="311"/>
      <c r="AJQ8" s="311"/>
      <c r="AJR8" s="311"/>
      <c r="AJS8" s="311"/>
      <c r="AJT8" s="311"/>
      <c r="AJU8" s="311"/>
      <c r="AJV8" s="311"/>
      <c r="AJW8" s="311"/>
      <c r="AJX8" s="311"/>
      <c r="AJY8" s="311"/>
      <c r="AJZ8" s="311"/>
      <c r="AKA8" s="311"/>
      <c r="AKB8" s="311"/>
      <c r="AKC8" s="311"/>
      <c r="AKD8" s="311"/>
      <c r="AKE8" s="311"/>
      <c r="AKF8" s="311"/>
      <c r="AKG8" s="311"/>
      <c r="AKH8" s="311"/>
      <c r="AKI8" s="311"/>
      <c r="AKJ8" s="311"/>
      <c r="AKK8" s="311"/>
      <c r="AKL8" s="311"/>
      <c r="AKM8" s="311"/>
      <c r="AKN8" s="311"/>
      <c r="AKO8" s="311"/>
      <c r="AKP8" s="311"/>
      <c r="AKQ8" s="311"/>
      <c r="AKR8" s="311"/>
      <c r="AKS8" s="311"/>
      <c r="AKT8" s="311"/>
      <c r="AKU8" s="311"/>
      <c r="AKV8" s="311"/>
      <c r="AKW8" s="311"/>
      <c r="AKX8" s="311"/>
      <c r="AKY8" s="311"/>
      <c r="AKZ8" s="311"/>
      <c r="ALA8" s="311"/>
      <c r="ALB8" s="311"/>
      <c r="ALC8" s="311"/>
      <c r="ALD8" s="311"/>
      <c r="ALE8" s="311"/>
      <c r="ALF8" s="311"/>
      <c r="ALG8" s="311"/>
      <c r="ALH8" s="311"/>
      <c r="ALI8" s="311"/>
      <c r="ALJ8" s="311"/>
      <c r="ALK8" s="311"/>
      <c r="ALL8" s="311"/>
      <c r="ALM8" s="311"/>
      <c r="ALN8" s="311"/>
      <c r="ALO8" s="311"/>
      <c r="ALP8" s="311"/>
      <c r="ALQ8" s="311"/>
      <c r="ALR8" s="311"/>
      <c r="ALS8" s="311"/>
      <c r="ALT8" s="311"/>
      <c r="ALU8" s="311"/>
      <c r="ALV8" s="311"/>
      <c r="ALW8" s="311"/>
      <c r="ALX8" s="311"/>
      <c r="ALY8" s="311"/>
      <c r="ALZ8" s="311"/>
      <c r="AMA8" s="311"/>
      <c r="AMB8" s="311"/>
      <c r="AMC8" s="311"/>
      <c r="AMD8" s="311"/>
      <c r="AME8" s="311"/>
      <c r="AMF8" s="311"/>
      <c r="AMG8" s="311"/>
      <c r="AMH8" s="311"/>
      <c r="AMI8" s="311"/>
      <c r="AMJ8" s="311"/>
      <c r="AMK8" s="311"/>
      <c r="AML8" s="311"/>
      <c r="AMM8" s="311"/>
      <c r="AMN8" s="311"/>
      <c r="AMO8" s="311"/>
      <c r="AMP8" s="311"/>
      <c r="AMQ8" s="311"/>
    </row>
    <row r="9" spans="1:1031" ht="13.5" customHeight="1">
      <c r="A9" s="312">
        <v>1</v>
      </c>
      <c r="B9" s="312" t="s">
        <v>1857</v>
      </c>
      <c r="C9" s="312"/>
      <c r="D9" s="312"/>
      <c r="E9" s="312"/>
      <c r="F9" s="312"/>
      <c r="G9" s="312"/>
      <c r="H9" s="313" t="s">
        <v>1858</v>
      </c>
      <c r="I9" s="313" t="s">
        <v>1859</v>
      </c>
      <c r="J9" s="315"/>
      <c r="K9" s="313" t="s">
        <v>863</v>
      </c>
      <c r="L9" s="313" t="s">
        <v>1860</v>
      </c>
      <c r="M9" s="313" t="s">
        <v>1860</v>
      </c>
      <c r="N9" s="313"/>
      <c r="O9" s="313"/>
      <c r="P9" s="313"/>
      <c r="Q9" s="313"/>
      <c r="R9" s="316" t="s">
        <v>820</v>
      </c>
      <c r="S9" s="316" t="s">
        <v>820</v>
      </c>
      <c r="T9" s="316" t="s">
        <v>820</v>
      </c>
      <c r="U9" s="313"/>
      <c r="V9" s="313" t="s">
        <v>863</v>
      </c>
      <c r="W9" s="313" t="s">
        <v>1861</v>
      </c>
      <c r="X9" s="313"/>
      <c r="Y9" s="313"/>
      <c r="Z9" s="313" t="s">
        <v>863</v>
      </c>
      <c r="AA9" s="313" t="s">
        <v>863</v>
      </c>
      <c r="AB9" s="317" t="s">
        <v>1847</v>
      </c>
      <c r="AC9" s="313"/>
      <c r="AD9" s="313"/>
      <c r="AE9" s="313"/>
      <c r="AF9" s="313">
        <v>1</v>
      </c>
      <c r="AG9" s="313"/>
      <c r="AH9" s="316" t="s">
        <v>820</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row>
    <row r="10" spans="1:1031" ht="13.5" customHeight="1">
      <c r="A10" s="318">
        <v>2</v>
      </c>
      <c r="B10" s="318"/>
      <c r="C10" s="318" t="s">
        <v>857</v>
      </c>
      <c r="D10" s="318"/>
      <c r="E10" s="318"/>
      <c r="F10" s="318"/>
      <c r="G10" s="318"/>
      <c r="H10" s="319" t="s">
        <v>1862</v>
      </c>
      <c r="I10" s="319" t="s">
        <v>1863</v>
      </c>
      <c r="J10" s="319" t="s">
        <v>859</v>
      </c>
      <c r="K10" s="319" t="s">
        <v>863</v>
      </c>
      <c r="L10" s="319" t="s">
        <v>831</v>
      </c>
      <c r="M10" s="319" t="s">
        <v>831</v>
      </c>
      <c r="N10" s="319" t="s">
        <v>954</v>
      </c>
      <c r="O10" s="319" t="s">
        <v>955</v>
      </c>
      <c r="P10" s="319"/>
      <c r="Q10" s="319"/>
      <c r="R10" s="321" t="s">
        <v>820</v>
      </c>
      <c r="S10" s="321" t="s">
        <v>820</v>
      </c>
      <c r="T10" s="321" t="s">
        <v>820</v>
      </c>
      <c r="U10" s="319"/>
      <c r="V10" s="319"/>
      <c r="W10" s="319" t="s">
        <v>862</v>
      </c>
      <c r="X10" s="319"/>
      <c r="Y10" s="319" t="s">
        <v>1864</v>
      </c>
      <c r="Z10" s="319" t="s">
        <v>863</v>
      </c>
      <c r="AA10" s="319" t="s">
        <v>863</v>
      </c>
      <c r="AB10" s="317" t="s">
        <v>1847</v>
      </c>
      <c r="AC10" s="319"/>
      <c r="AD10" s="319"/>
      <c r="AE10" s="319"/>
      <c r="AF10" s="319">
        <v>1</v>
      </c>
      <c r="AG10" s="319">
        <v>1</v>
      </c>
      <c r="AH10" s="321" t="s">
        <v>820</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row>
    <row r="11" spans="1:1031" ht="13.5" customHeight="1">
      <c r="A11" s="322">
        <v>3</v>
      </c>
      <c r="B11" s="322"/>
      <c r="C11" s="322" t="s">
        <v>1865</v>
      </c>
      <c r="D11" s="322"/>
      <c r="E11" s="322"/>
      <c r="F11" s="322"/>
      <c r="G11" s="322"/>
      <c r="H11" s="313" t="s">
        <v>1866</v>
      </c>
      <c r="I11" s="313" t="s">
        <v>1867</v>
      </c>
      <c r="J11" s="313" t="s">
        <v>886</v>
      </c>
      <c r="K11" s="313" t="s">
        <v>863</v>
      </c>
      <c r="L11" s="313" t="s">
        <v>1868</v>
      </c>
      <c r="M11" s="313" t="s">
        <v>1868</v>
      </c>
      <c r="N11" s="313"/>
      <c r="O11" s="313"/>
      <c r="P11" s="313"/>
      <c r="Q11" s="313"/>
      <c r="R11" s="316" t="s">
        <v>820</v>
      </c>
      <c r="S11" s="316" t="s">
        <v>820</v>
      </c>
      <c r="T11" s="316" t="s">
        <v>820</v>
      </c>
      <c r="U11" s="313"/>
      <c r="V11" s="313"/>
      <c r="W11" s="313" t="s">
        <v>862</v>
      </c>
      <c r="X11" s="313"/>
      <c r="Y11" s="313" t="s">
        <v>1869</v>
      </c>
      <c r="Z11" s="313" t="s">
        <v>863</v>
      </c>
      <c r="AA11" s="313" t="s">
        <v>863</v>
      </c>
      <c r="AB11" s="317" t="s">
        <v>1847</v>
      </c>
      <c r="AC11" s="313"/>
      <c r="AD11" s="313"/>
      <c r="AE11" s="313"/>
      <c r="AF11" s="313">
        <v>1</v>
      </c>
      <c r="AG11" s="313">
        <v>1</v>
      </c>
      <c r="AH11" s="316" t="s">
        <v>820</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row>
    <row r="12" spans="1:1031" ht="13.5" customHeight="1">
      <c r="A12" s="318">
        <v>4</v>
      </c>
      <c r="B12" s="318"/>
      <c r="C12" s="318" t="s">
        <v>879</v>
      </c>
      <c r="D12" s="318"/>
      <c r="E12" s="318"/>
      <c r="F12" s="318"/>
      <c r="G12" s="318"/>
      <c r="H12" s="320" t="s">
        <v>1870</v>
      </c>
      <c r="I12" s="319" t="s">
        <v>1871</v>
      </c>
      <c r="J12" s="319" t="s">
        <v>1872</v>
      </c>
      <c r="K12" s="319" t="s">
        <v>863</v>
      </c>
      <c r="L12" s="319" t="s">
        <v>1873</v>
      </c>
      <c r="M12" s="319" t="s">
        <v>1873</v>
      </c>
      <c r="N12" s="319"/>
      <c r="O12" s="319"/>
      <c r="P12" s="319"/>
      <c r="Q12" s="319"/>
      <c r="R12" s="321" t="s">
        <v>820</v>
      </c>
      <c r="S12" s="321" t="s">
        <v>820</v>
      </c>
      <c r="T12" s="321" t="s">
        <v>820</v>
      </c>
      <c r="U12" s="319"/>
      <c r="V12" s="319"/>
      <c r="W12" s="319" t="s">
        <v>862</v>
      </c>
      <c r="X12" s="319"/>
      <c r="Y12" s="319" t="s">
        <v>1874</v>
      </c>
      <c r="Z12" s="319" t="s">
        <v>863</v>
      </c>
      <c r="AA12" s="319" t="s">
        <v>863</v>
      </c>
      <c r="AB12" s="317" t="s">
        <v>1847</v>
      </c>
      <c r="AC12" s="319"/>
      <c r="AD12" s="319"/>
      <c r="AE12" s="319"/>
      <c r="AF12" s="319">
        <v>1</v>
      </c>
      <c r="AG12" s="319">
        <v>1</v>
      </c>
      <c r="AH12" s="321" t="s">
        <v>820</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row>
    <row r="13" spans="1:1031" ht="13.5" customHeight="1">
      <c r="A13" s="322">
        <v>5</v>
      </c>
      <c r="B13" s="322"/>
      <c r="C13" s="322" t="s">
        <v>1875</v>
      </c>
      <c r="D13" s="322"/>
      <c r="E13" s="322"/>
      <c r="F13" s="322"/>
      <c r="G13" s="322"/>
      <c r="H13" s="313" t="s">
        <v>1876</v>
      </c>
      <c r="I13" s="313" t="s">
        <v>1877</v>
      </c>
      <c r="J13" s="313" t="s">
        <v>1878</v>
      </c>
      <c r="K13" s="313" t="s">
        <v>863</v>
      </c>
      <c r="L13" s="313" t="s">
        <v>1879</v>
      </c>
      <c r="M13" s="313" t="s">
        <v>1879</v>
      </c>
      <c r="N13" s="313"/>
      <c r="O13" s="313"/>
      <c r="P13" s="313"/>
      <c r="Q13" s="313"/>
      <c r="R13" s="323" t="s">
        <v>817</v>
      </c>
      <c r="S13" s="324" t="s">
        <v>820</v>
      </c>
      <c r="T13" s="325" t="s">
        <v>817</v>
      </c>
      <c r="U13" s="313" t="s">
        <v>863</v>
      </c>
      <c r="V13" s="313"/>
      <c r="W13" s="313" t="s">
        <v>878</v>
      </c>
      <c r="X13" s="313"/>
      <c r="Y13" s="313" t="s">
        <v>931</v>
      </c>
      <c r="Z13" s="313" t="s">
        <v>863</v>
      </c>
      <c r="AA13" s="313" t="s">
        <v>863</v>
      </c>
      <c r="AB13" s="317" t="s">
        <v>1847</v>
      </c>
      <c r="AC13" s="313"/>
      <c r="AD13" s="313"/>
      <c r="AE13" s="313"/>
      <c r="AF13" s="313">
        <v>1</v>
      </c>
      <c r="AG13" s="313">
        <v>1</v>
      </c>
      <c r="AH13" s="323" t="s">
        <v>817</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row>
    <row r="14" spans="1:1031" ht="13.5" customHeight="1">
      <c r="A14" s="318">
        <v>6</v>
      </c>
      <c r="B14" s="318"/>
      <c r="C14" s="318" t="s">
        <v>1880</v>
      </c>
      <c r="D14" s="318"/>
      <c r="E14" s="318"/>
      <c r="F14" s="318"/>
      <c r="G14" s="318"/>
      <c r="H14" s="319" t="s">
        <v>1881</v>
      </c>
      <c r="I14" s="319" t="s">
        <v>1882</v>
      </c>
      <c r="J14" s="326"/>
      <c r="K14" s="319" t="s">
        <v>863</v>
      </c>
      <c r="L14" s="319" t="s">
        <v>1883</v>
      </c>
      <c r="M14" s="319" t="s">
        <v>1883</v>
      </c>
      <c r="N14" s="319"/>
      <c r="O14" s="319"/>
      <c r="P14" s="319"/>
      <c r="Q14" s="319"/>
      <c r="R14" s="327" t="s">
        <v>823</v>
      </c>
      <c r="S14" s="327" t="s">
        <v>823</v>
      </c>
      <c r="T14" s="327" t="s">
        <v>823</v>
      </c>
      <c r="U14" s="319"/>
      <c r="V14" s="319" t="s">
        <v>863</v>
      </c>
      <c r="W14" s="319" t="s">
        <v>941</v>
      </c>
      <c r="X14" s="319"/>
      <c r="Y14" s="319"/>
      <c r="Z14" s="319" t="s">
        <v>863</v>
      </c>
      <c r="AA14" s="319" t="s">
        <v>863</v>
      </c>
      <c r="AB14" s="317" t="s">
        <v>1847</v>
      </c>
      <c r="AC14" s="319"/>
      <c r="AD14" s="319"/>
      <c r="AE14" s="319"/>
      <c r="AF14" s="319">
        <v>1</v>
      </c>
      <c r="AG14" s="319">
        <v>1</v>
      </c>
      <c r="AH14" s="327" t="s">
        <v>823</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row>
    <row r="15" spans="1:1031" ht="13.5" customHeight="1">
      <c r="A15" s="322">
        <v>7</v>
      </c>
      <c r="B15" s="322"/>
      <c r="C15" s="322"/>
      <c r="D15" s="322" t="s">
        <v>831</v>
      </c>
      <c r="E15" s="322"/>
      <c r="F15" s="322"/>
      <c r="G15" s="322"/>
      <c r="H15" s="313" t="s">
        <v>1884</v>
      </c>
      <c r="I15" s="313"/>
      <c r="J15" s="313" t="s">
        <v>1885</v>
      </c>
      <c r="K15" s="313" t="s">
        <v>863</v>
      </c>
      <c r="L15" s="313" t="s">
        <v>831</v>
      </c>
      <c r="M15" s="313" t="s">
        <v>831</v>
      </c>
      <c r="N15" s="313"/>
      <c r="O15" s="313"/>
      <c r="P15" s="313"/>
      <c r="Q15" s="313"/>
      <c r="R15" s="316" t="s">
        <v>820</v>
      </c>
      <c r="S15" s="316" t="s">
        <v>820</v>
      </c>
      <c r="T15" s="316" t="s">
        <v>820</v>
      </c>
      <c r="U15" s="313"/>
      <c r="V15" s="313"/>
      <c r="W15" s="313" t="s">
        <v>862</v>
      </c>
      <c r="X15" s="313"/>
      <c r="Y15" s="313"/>
      <c r="Z15" s="313" t="s">
        <v>863</v>
      </c>
      <c r="AA15" s="313" t="s">
        <v>863</v>
      </c>
      <c r="AB15" s="328" t="s">
        <v>1847</v>
      </c>
      <c r="AC15" s="313"/>
      <c r="AD15" s="313"/>
      <c r="AE15" s="313"/>
      <c r="AF15" s="313">
        <v>1</v>
      </c>
      <c r="AG15" s="313">
        <v>1</v>
      </c>
      <c r="AH15" s="316" t="s">
        <v>820</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row>
    <row r="16" spans="1:1031" ht="13.5" customHeight="1">
      <c r="A16" s="318">
        <v>8</v>
      </c>
      <c r="B16" s="318"/>
      <c r="C16" s="318"/>
      <c r="D16" s="318" t="s">
        <v>1886</v>
      </c>
      <c r="E16" s="318"/>
      <c r="F16" s="318"/>
      <c r="G16" s="318"/>
      <c r="H16" s="319" t="s">
        <v>1887</v>
      </c>
      <c r="I16" s="319" t="s">
        <v>1888</v>
      </c>
      <c r="J16" s="319" t="s">
        <v>1889</v>
      </c>
      <c r="K16" s="319" t="s">
        <v>863</v>
      </c>
      <c r="L16" s="319" t="s">
        <v>1890</v>
      </c>
      <c r="M16" s="319" t="s">
        <v>1890</v>
      </c>
      <c r="N16" s="319"/>
      <c r="O16" s="319"/>
      <c r="P16" s="319"/>
      <c r="Q16" s="319"/>
      <c r="R16" s="329" t="s">
        <v>817</v>
      </c>
      <c r="S16" s="330" t="s">
        <v>817</v>
      </c>
      <c r="T16" s="331" t="s">
        <v>820</v>
      </c>
      <c r="U16" s="319" t="s">
        <v>863</v>
      </c>
      <c r="V16" s="319"/>
      <c r="W16" s="319" t="s">
        <v>862</v>
      </c>
      <c r="X16" s="319"/>
      <c r="Y16" s="319" t="s">
        <v>1891</v>
      </c>
      <c r="Z16" s="319" t="s">
        <v>863</v>
      </c>
      <c r="AA16" s="319" t="s">
        <v>863</v>
      </c>
      <c r="AB16" s="317" t="s">
        <v>1847</v>
      </c>
      <c r="AC16" s="319"/>
      <c r="AD16" s="319"/>
      <c r="AE16" s="319"/>
      <c r="AF16" s="319">
        <v>1</v>
      </c>
      <c r="AG16" s="319">
        <v>1</v>
      </c>
      <c r="AH16" s="329" t="s">
        <v>817</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row>
    <row r="17" spans="1:1031" ht="13.5" customHeight="1">
      <c r="A17" s="322">
        <v>9</v>
      </c>
      <c r="B17" s="322"/>
      <c r="C17" s="322" t="s">
        <v>1892</v>
      </c>
      <c r="D17" s="322"/>
      <c r="E17" s="322"/>
      <c r="F17" s="322"/>
      <c r="G17" s="322"/>
      <c r="H17" s="314" t="s">
        <v>1893</v>
      </c>
      <c r="I17" s="313" t="s">
        <v>1894</v>
      </c>
      <c r="J17" s="313" t="s">
        <v>1895</v>
      </c>
      <c r="K17" s="313" t="s">
        <v>863</v>
      </c>
      <c r="L17" s="313" t="s">
        <v>1896</v>
      </c>
      <c r="M17" s="313" t="s">
        <v>1896</v>
      </c>
      <c r="N17" s="313"/>
      <c r="O17" s="313"/>
      <c r="P17" s="313"/>
      <c r="Q17" s="313"/>
      <c r="R17" s="323" t="s">
        <v>817</v>
      </c>
      <c r="S17" s="325" t="s">
        <v>817</v>
      </c>
      <c r="T17" s="324" t="s">
        <v>820</v>
      </c>
      <c r="U17" s="313" t="s">
        <v>863</v>
      </c>
      <c r="V17" s="313"/>
      <c r="W17" s="313" t="s">
        <v>862</v>
      </c>
      <c r="X17" s="313"/>
      <c r="Y17" s="313" t="s">
        <v>1897</v>
      </c>
      <c r="Z17" s="313" t="s">
        <v>863</v>
      </c>
      <c r="AA17" s="313" t="s">
        <v>863</v>
      </c>
      <c r="AB17" s="317" t="s">
        <v>1847</v>
      </c>
      <c r="AC17" s="313"/>
      <c r="AD17" s="313"/>
      <c r="AE17" s="313"/>
      <c r="AF17" s="313">
        <v>1</v>
      </c>
      <c r="AG17" s="313">
        <v>1</v>
      </c>
      <c r="AH17" s="323" t="s">
        <v>817</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row>
    <row r="18" spans="1:1031" ht="13.5" customHeight="1">
      <c r="A18" s="318">
        <v>10</v>
      </c>
      <c r="B18" s="318"/>
      <c r="C18" s="318" t="s">
        <v>1898</v>
      </c>
      <c r="D18" s="318"/>
      <c r="E18" s="318"/>
      <c r="F18" s="318"/>
      <c r="G18" s="318"/>
      <c r="H18" s="319" t="s">
        <v>1899</v>
      </c>
      <c r="I18" s="319" t="s">
        <v>1900</v>
      </c>
      <c r="J18" s="319" t="s">
        <v>1901</v>
      </c>
      <c r="K18" s="319" t="s">
        <v>863</v>
      </c>
      <c r="L18" s="319" t="s">
        <v>1902</v>
      </c>
      <c r="M18" s="319" t="s">
        <v>1902</v>
      </c>
      <c r="N18" s="319"/>
      <c r="O18" s="319"/>
      <c r="P18" s="319"/>
      <c r="Q18" s="319"/>
      <c r="R18" s="329" t="s">
        <v>817</v>
      </c>
      <c r="S18" s="330" t="s">
        <v>817</v>
      </c>
      <c r="T18" s="330" t="s">
        <v>817</v>
      </c>
      <c r="U18" s="319"/>
      <c r="V18" s="319"/>
      <c r="W18" s="319" t="s">
        <v>862</v>
      </c>
      <c r="X18" s="319"/>
      <c r="Y18" s="319" t="s">
        <v>1903</v>
      </c>
      <c r="Z18" s="319" t="s">
        <v>863</v>
      </c>
      <c r="AA18" s="319" t="s">
        <v>863</v>
      </c>
      <c r="AB18" s="317" t="s">
        <v>1847</v>
      </c>
      <c r="AC18" s="319"/>
      <c r="AD18" s="319"/>
      <c r="AE18" s="319"/>
      <c r="AF18" s="319">
        <v>1</v>
      </c>
      <c r="AG18" s="319">
        <v>1</v>
      </c>
      <c r="AH18" s="329" t="s">
        <v>817</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row>
    <row r="19" spans="1:1031" ht="13.5" customHeight="1">
      <c r="A19" s="322">
        <v>11</v>
      </c>
      <c r="B19" s="322"/>
      <c r="C19" s="322" t="s">
        <v>1904</v>
      </c>
      <c r="D19" s="322"/>
      <c r="E19" s="322"/>
      <c r="F19" s="322"/>
      <c r="G19" s="322"/>
      <c r="H19" s="313" t="s">
        <v>1905</v>
      </c>
      <c r="I19" s="313" t="s">
        <v>1906</v>
      </c>
      <c r="J19" s="313" t="s">
        <v>1907</v>
      </c>
      <c r="K19" s="313" t="s">
        <v>863</v>
      </c>
      <c r="L19" s="313" t="s">
        <v>1908</v>
      </c>
      <c r="M19" s="313" t="s">
        <v>1908</v>
      </c>
      <c r="N19" s="313"/>
      <c r="O19" s="313"/>
      <c r="P19" s="313"/>
      <c r="Q19" s="313"/>
      <c r="R19" s="323" t="s">
        <v>817</v>
      </c>
      <c r="S19" s="323" t="s">
        <v>817</v>
      </c>
      <c r="T19" s="323" t="s">
        <v>817</v>
      </c>
      <c r="U19" s="313"/>
      <c r="V19" s="313"/>
      <c r="W19" s="313" t="s">
        <v>862</v>
      </c>
      <c r="X19" s="313"/>
      <c r="Y19" s="313"/>
      <c r="Z19" s="313" t="s">
        <v>863</v>
      </c>
      <c r="AA19" s="313" t="s">
        <v>863</v>
      </c>
      <c r="AB19" s="317" t="s">
        <v>1847</v>
      </c>
      <c r="AC19" s="313"/>
      <c r="AD19" s="313"/>
      <c r="AE19" s="313"/>
      <c r="AF19" s="313">
        <v>1</v>
      </c>
      <c r="AG19" s="313">
        <v>1</v>
      </c>
      <c r="AH19" s="323" t="s">
        <v>817</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row>
    <row r="20" spans="1:1031" ht="13.5" customHeight="1">
      <c r="A20" s="332">
        <v>12</v>
      </c>
      <c r="B20" s="332"/>
      <c r="C20" s="332" t="s">
        <v>1909</v>
      </c>
      <c r="D20" s="332"/>
      <c r="E20" s="332"/>
      <c r="F20" s="332"/>
      <c r="G20" s="332"/>
      <c r="H20" s="319" t="s">
        <v>1881</v>
      </c>
      <c r="I20" s="319" t="s">
        <v>1910</v>
      </c>
      <c r="J20" s="326"/>
      <c r="K20" s="319"/>
      <c r="L20" s="319" t="s">
        <v>1911</v>
      </c>
      <c r="M20" s="319" t="s">
        <v>1911</v>
      </c>
      <c r="N20" s="319"/>
      <c r="O20" s="319"/>
      <c r="P20" s="319"/>
      <c r="Q20" s="319"/>
      <c r="R20" s="329" t="s">
        <v>817</v>
      </c>
      <c r="S20" s="329" t="s">
        <v>817</v>
      </c>
      <c r="T20" s="329" t="s">
        <v>817</v>
      </c>
      <c r="U20" s="319"/>
      <c r="V20" s="319" t="s">
        <v>863</v>
      </c>
      <c r="W20" s="319" t="s">
        <v>1631</v>
      </c>
      <c r="X20" s="319"/>
      <c r="Y20" s="319"/>
      <c r="Z20" s="319" t="s">
        <v>863</v>
      </c>
      <c r="AA20" s="319" t="s">
        <v>863</v>
      </c>
      <c r="AB20" s="328" t="s">
        <v>1847</v>
      </c>
      <c r="AC20" s="319"/>
      <c r="AD20" s="319"/>
      <c r="AE20" s="319"/>
      <c r="AF20" s="319">
        <v>1</v>
      </c>
      <c r="AG20" s="319"/>
      <c r="AH20" s="329" t="s">
        <v>817</v>
      </c>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row>
    <row r="21" spans="1:1031" ht="13.5" customHeight="1">
      <c r="A21" s="312">
        <v>13</v>
      </c>
      <c r="B21" s="312"/>
      <c r="C21" s="312"/>
      <c r="D21" s="312" t="s">
        <v>1912</v>
      </c>
      <c r="E21" s="312"/>
      <c r="F21" s="312"/>
      <c r="G21" s="312"/>
      <c r="H21" s="313" t="s">
        <v>1913</v>
      </c>
      <c r="I21" s="313" t="s">
        <v>1914</v>
      </c>
      <c r="J21" s="313" t="s">
        <v>1342</v>
      </c>
      <c r="K21" s="313" t="s">
        <v>863</v>
      </c>
      <c r="L21" s="313" t="s">
        <v>1915</v>
      </c>
      <c r="M21" s="313" t="s">
        <v>1915</v>
      </c>
      <c r="N21" s="313"/>
      <c r="O21" s="313"/>
      <c r="P21" s="313"/>
      <c r="Q21" s="313"/>
      <c r="R21" s="323" t="s">
        <v>817</v>
      </c>
      <c r="S21" s="323" t="s">
        <v>817</v>
      </c>
      <c r="T21" s="323" t="s">
        <v>817</v>
      </c>
      <c r="U21" s="313"/>
      <c r="V21" s="313"/>
      <c r="W21" s="313" t="s">
        <v>862</v>
      </c>
      <c r="X21" s="313"/>
      <c r="Y21" s="313"/>
      <c r="Z21" s="313" t="s">
        <v>863</v>
      </c>
      <c r="AA21" s="313" t="s">
        <v>863</v>
      </c>
      <c r="AB21" s="317" t="s">
        <v>1847</v>
      </c>
      <c r="AC21" s="313"/>
      <c r="AD21" s="313"/>
      <c r="AE21" s="313"/>
      <c r="AF21" s="313">
        <v>1</v>
      </c>
      <c r="AG21" s="313"/>
      <c r="AH21" s="323" t="s">
        <v>817</v>
      </c>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row>
    <row r="22" spans="1:1031" ht="13.5" customHeight="1">
      <c r="A22" s="332">
        <v>14</v>
      </c>
      <c r="B22" s="332"/>
      <c r="C22" s="332"/>
      <c r="D22" s="332" t="s">
        <v>1916</v>
      </c>
      <c r="E22" s="333"/>
      <c r="F22" s="332"/>
      <c r="G22" s="332"/>
      <c r="H22" s="319" t="s">
        <v>1917</v>
      </c>
      <c r="I22" s="319" t="s">
        <v>1918</v>
      </c>
      <c r="J22" s="319" t="s">
        <v>1360</v>
      </c>
      <c r="K22" s="319"/>
      <c r="L22" s="319" t="s">
        <v>1919</v>
      </c>
      <c r="M22" s="319" t="s">
        <v>1919</v>
      </c>
      <c r="N22" s="319"/>
      <c r="O22" s="319"/>
      <c r="P22" s="319"/>
      <c r="Q22" s="319"/>
      <c r="R22" s="329" t="s">
        <v>817</v>
      </c>
      <c r="S22" s="329" t="s">
        <v>817</v>
      </c>
      <c r="T22" s="329" t="s">
        <v>817</v>
      </c>
      <c r="U22" s="319"/>
      <c r="V22" s="319"/>
      <c r="W22" s="319" t="s">
        <v>862</v>
      </c>
      <c r="X22" s="319"/>
      <c r="Y22" s="319"/>
      <c r="Z22" s="319" t="s">
        <v>863</v>
      </c>
      <c r="AA22" s="319" t="s">
        <v>863</v>
      </c>
      <c r="AB22" s="317" t="s">
        <v>1847</v>
      </c>
      <c r="AC22" s="319"/>
      <c r="AD22" s="319"/>
      <c r="AE22" s="319"/>
      <c r="AF22" s="319">
        <v>1</v>
      </c>
      <c r="AG22" s="319"/>
      <c r="AH22" s="329" t="s">
        <v>817</v>
      </c>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row>
    <row r="23" spans="1:1031" ht="13.5" customHeight="1">
      <c r="A23" s="312">
        <v>15</v>
      </c>
      <c r="B23" s="312"/>
      <c r="C23" s="312"/>
      <c r="D23" s="312" t="s">
        <v>1920</v>
      </c>
      <c r="E23" s="312"/>
      <c r="F23" s="312"/>
      <c r="G23" s="312"/>
      <c r="H23" s="313" t="s">
        <v>1921</v>
      </c>
      <c r="I23" s="313" t="s">
        <v>1922</v>
      </c>
      <c r="J23" s="313" t="s">
        <v>1923</v>
      </c>
      <c r="K23" s="313" t="s">
        <v>863</v>
      </c>
      <c r="L23" s="313" t="s">
        <v>1924</v>
      </c>
      <c r="M23" s="313" t="s">
        <v>1924</v>
      </c>
      <c r="N23" s="313"/>
      <c r="O23" s="313"/>
      <c r="P23" s="313"/>
      <c r="Q23" s="313"/>
      <c r="R23" s="323" t="s">
        <v>817</v>
      </c>
      <c r="S23" s="325" t="s">
        <v>817</v>
      </c>
      <c r="T23" s="325" t="s">
        <v>817</v>
      </c>
      <c r="U23" s="313"/>
      <c r="V23" s="313"/>
      <c r="W23" s="313" t="s">
        <v>862</v>
      </c>
      <c r="X23" s="313"/>
      <c r="Y23" s="313"/>
      <c r="Z23" s="313" t="s">
        <v>863</v>
      </c>
      <c r="AA23" s="313" t="s">
        <v>863</v>
      </c>
      <c r="AB23" s="317" t="s">
        <v>1847</v>
      </c>
      <c r="AC23" s="313"/>
      <c r="AD23" s="313"/>
      <c r="AE23" s="313"/>
      <c r="AF23" s="313">
        <v>1</v>
      </c>
      <c r="AG23" s="313"/>
      <c r="AH23" s="323" t="s">
        <v>817</v>
      </c>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row>
    <row r="24" spans="1:1031" ht="13.5" customHeight="1">
      <c r="A24" s="332">
        <v>16</v>
      </c>
      <c r="B24" s="332"/>
      <c r="C24" s="332" t="s">
        <v>1925</v>
      </c>
      <c r="D24" s="332"/>
      <c r="E24" s="332"/>
      <c r="F24" s="332"/>
      <c r="G24" s="332"/>
      <c r="H24" s="319" t="s">
        <v>1926</v>
      </c>
      <c r="I24" s="319" t="s">
        <v>1927</v>
      </c>
      <c r="J24" s="326"/>
      <c r="K24" s="319" t="s">
        <v>863</v>
      </c>
      <c r="L24" s="319" t="s">
        <v>1928</v>
      </c>
      <c r="M24" s="319" t="s">
        <v>1928</v>
      </c>
      <c r="N24" s="319"/>
      <c r="O24" s="319"/>
      <c r="P24" s="319"/>
      <c r="Q24" s="319"/>
      <c r="R24" s="327" t="s">
        <v>823</v>
      </c>
      <c r="S24" s="327" t="s">
        <v>823</v>
      </c>
      <c r="T24" s="327" t="s">
        <v>823</v>
      </c>
      <c r="U24" s="319"/>
      <c r="V24" s="319" t="s">
        <v>863</v>
      </c>
      <c r="W24" s="319" t="s">
        <v>1208</v>
      </c>
      <c r="X24" s="319"/>
      <c r="Y24" s="319"/>
      <c r="Z24" s="319" t="s">
        <v>863</v>
      </c>
      <c r="AA24" s="319" t="s">
        <v>863</v>
      </c>
      <c r="AB24" s="317" t="s">
        <v>1847</v>
      </c>
      <c r="AC24" s="319"/>
      <c r="AD24" s="319"/>
      <c r="AE24" s="319"/>
      <c r="AF24" s="319">
        <v>1</v>
      </c>
      <c r="AG24" s="319"/>
      <c r="AH24" s="327" t="s">
        <v>823</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row>
    <row r="25" spans="1:1031" ht="13.5" customHeight="1">
      <c r="A25" s="312">
        <v>17</v>
      </c>
      <c r="B25" s="312"/>
      <c r="C25" s="312"/>
      <c r="D25" s="312" t="s">
        <v>1929</v>
      </c>
      <c r="E25" s="312"/>
      <c r="F25" s="312"/>
      <c r="G25" s="312"/>
      <c r="H25" s="313" t="s">
        <v>1881</v>
      </c>
      <c r="I25" s="313" t="s">
        <v>1930</v>
      </c>
      <c r="J25" s="313"/>
      <c r="K25" s="313"/>
      <c r="L25" s="313" t="s">
        <v>1908</v>
      </c>
      <c r="M25" s="313" t="s">
        <v>1908</v>
      </c>
      <c r="N25" s="313"/>
      <c r="O25" s="313"/>
      <c r="P25" s="313"/>
      <c r="Q25" s="313"/>
      <c r="R25" s="323" t="s">
        <v>817</v>
      </c>
      <c r="S25" s="323" t="s">
        <v>817</v>
      </c>
      <c r="T25" s="323" t="s">
        <v>817</v>
      </c>
      <c r="U25" s="313"/>
      <c r="V25" s="313"/>
      <c r="W25" s="313" t="s">
        <v>862</v>
      </c>
      <c r="X25" s="313"/>
      <c r="Y25" s="313"/>
      <c r="Z25" s="313" t="s">
        <v>863</v>
      </c>
      <c r="AA25" s="313" t="s">
        <v>863</v>
      </c>
      <c r="AB25" s="328" t="s">
        <v>1847</v>
      </c>
      <c r="AC25" s="313"/>
      <c r="AD25" s="313"/>
      <c r="AE25" s="313"/>
      <c r="AF25" s="313">
        <v>1</v>
      </c>
      <c r="AG25" s="313"/>
      <c r="AH25" s="323" t="s">
        <v>817</v>
      </c>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row>
    <row r="26" spans="1:1031" ht="13.5" customHeight="1">
      <c r="A26" s="332">
        <v>18</v>
      </c>
      <c r="B26" s="332"/>
      <c r="C26" s="332"/>
      <c r="D26" s="332" t="s">
        <v>1931</v>
      </c>
      <c r="E26" s="333"/>
      <c r="F26" s="332"/>
      <c r="G26" s="332"/>
      <c r="H26" s="319" t="s">
        <v>1881</v>
      </c>
      <c r="I26" s="319" t="s">
        <v>1932</v>
      </c>
      <c r="J26" s="319" t="s">
        <v>1933</v>
      </c>
      <c r="K26" s="319"/>
      <c r="L26" s="319" t="s">
        <v>874</v>
      </c>
      <c r="M26" s="319" t="s">
        <v>874</v>
      </c>
      <c r="N26" s="319"/>
      <c r="O26" s="319"/>
      <c r="P26" s="319"/>
      <c r="Q26" s="319"/>
      <c r="R26" s="321" t="s">
        <v>820</v>
      </c>
      <c r="S26" s="321" t="s">
        <v>820</v>
      </c>
      <c r="T26" s="321" t="s">
        <v>820</v>
      </c>
      <c r="U26" s="319"/>
      <c r="V26" s="319"/>
      <c r="W26" s="319" t="s">
        <v>862</v>
      </c>
      <c r="X26" s="319"/>
      <c r="Y26" s="319"/>
      <c r="Z26" s="319" t="s">
        <v>863</v>
      </c>
      <c r="AA26" s="319" t="s">
        <v>863</v>
      </c>
      <c r="AB26" s="317" t="s">
        <v>1847</v>
      </c>
      <c r="AC26" s="319"/>
      <c r="AD26" s="319"/>
      <c r="AE26" s="319"/>
      <c r="AF26" s="319">
        <v>1</v>
      </c>
      <c r="AG26" s="319"/>
      <c r="AH26" s="321" t="s">
        <v>820</v>
      </c>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row>
    <row r="27" spans="1:1031" ht="13.5" customHeight="1">
      <c r="A27" s="312">
        <v>19</v>
      </c>
      <c r="B27" s="312"/>
      <c r="C27" s="312"/>
      <c r="D27" s="312" t="s">
        <v>1103</v>
      </c>
      <c r="E27" s="312"/>
      <c r="F27" s="312"/>
      <c r="G27" s="312"/>
      <c r="H27" s="313" t="s">
        <v>1881</v>
      </c>
      <c r="I27" s="313" t="s">
        <v>1934</v>
      </c>
      <c r="J27" s="313" t="s">
        <v>1935</v>
      </c>
      <c r="K27" s="313"/>
      <c r="L27" s="313" t="s">
        <v>1936</v>
      </c>
      <c r="M27" s="313" t="s">
        <v>1936</v>
      </c>
      <c r="N27" s="313"/>
      <c r="O27" s="313"/>
      <c r="P27" s="313"/>
      <c r="Q27" s="313"/>
      <c r="R27" s="323" t="s">
        <v>817</v>
      </c>
      <c r="S27" s="323" t="s">
        <v>817</v>
      </c>
      <c r="T27" s="323" t="s">
        <v>817</v>
      </c>
      <c r="U27" s="313"/>
      <c r="V27" s="313"/>
      <c r="W27" s="313" t="s">
        <v>862</v>
      </c>
      <c r="X27" s="313"/>
      <c r="Y27" s="313" t="s">
        <v>1216</v>
      </c>
      <c r="Z27" s="313" t="s">
        <v>863</v>
      </c>
      <c r="AA27" s="313" t="s">
        <v>863</v>
      </c>
      <c r="AB27" s="317" t="s">
        <v>1847</v>
      </c>
      <c r="AC27" s="313"/>
      <c r="AD27" s="313"/>
      <c r="AE27" s="313"/>
      <c r="AF27" s="313">
        <v>1</v>
      </c>
      <c r="AG27" s="313"/>
      <c r="AH27" s="323" t="s">
        <v>817</v>
      </c>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row>
    <row r="28" spans="1:1031" ht="13.5" customHeight="1">
      <c r="A28" s="332">
        <v>20</v>
      </c>
      <c r="B28" s="332"/>
      <c r="C28" s="332" t="s">
        <v>1937</v>
      </c>
      <c r="D28" s="333"/>
      <c r="E28" s="332"/>
      <c r="F28" s="332"/>
      <c r="G28" s="332"/>
      <c r="H28" s="319" t="s">
        <v>1938</v>
      </c>
      <c r="I28" s="319" t="s">
        <v>1939</v>
      </c>
      <c r="J28" s="319" t="s">
        <v>1940</v>
      </c>
      <c r="K28" s="319"/>
      <c r="L28" s="319" t="s">
        <v>1941</v>
      </c>
      <c r="M28" s="319" t="s">
        <v>1941</v>
      </c>
      <c r="N28" s="319"/>
      <c r="O28" s="319"/>
      <c r="P28" s="319"/>
      <c r="Q28" s="319"/>
      <c r="R28" s="329" t="s">
        <v>817</v>
      </c>
      <c r="S28" s="330" t="s">
        <v>817</v>
      </c>
      <c r="T28" s="330" t="s">
        <v>817</v>
      </c>
      <c r="U28" s="319"/>
      <c r="V28" s="319"/>
      <c r="W28" s="319" t="s">
        <v>862</v>
      </c>
      <c r="X28" s="319"/>
      <c r="Y28" s="319" t="s">
        <v>1942</v>
      </c>
      <c r="Z28" s="319" t="s">
        <v>863</v>
      </c>
      <c r="AA28" s="319" t="s">
        <v>863</v>
      </c>
      <c r="AB28" s="317" t="s">
        <v>1847</v>
      </c>
      <c r="AC28" s="319"/>
      <c r="AD28" s="319"/>
      <c r="AE28" s="319"/>
      <c r="AF28" s="319">
        <v>1</v>
      </c>
      <c r="AG28" s="319"/>
      <c r="AH28" s="329" t="s">
        <v>817</v>
      </c>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row>
    <row r="29" spans="1:1031" ht="13.5" customHeight="1">
      <c r="A29" s="322">
        <v>21</v>
      </c>
      <c r="B29" s="322" t="s">
        <v>1943</v>
      </c>
      <c r="C29" s="322"/>
      <c r="D29" s="322"/>
      <c r="E29" s="322"/>
      <c r="F29" s="322"/>
      <c r="G29" s="322"/>
      <c r="H29" s="313" t="s">
        <v>1944</v>
      </c>
      <c r="I29" s="313" t="s">
        <v>1945</v>
      </c>
      <c r="J29" s="334"/>
      <c r="K29" s="313"/>
      <c r="L29" s="313" t="s">
        <v>1946</v>
      </c>
      <c r="M29" s="313" t="s">
        <v>1946</v>
      </c>
      <c r="N29" s="313"/>
      <c r="O29" s="313"/>
      <c r="P29" s="313"/>
      <c r="Q29" s="313"/>
      <c r="R29" s="316" t="s">
        <v>820</v>
      </c>
      <c r="S29" s="316" t="s">
        <v>820</v>
      </c>
      <c r="T29" s="316" t="s">
        <v>820</v>
      </c>
      <c r="U29" s="313"/>
      <c r="V29" s="313" t="s">
        <v>863</v>
      </c>
      <c r="W29" s="313" t="s">
        <v>1947</v>
      </c>
      <c r="X29" s="313"/>
      <c r="Y29" s="313"/>
      <c r="Z29" s="313" t="s">
        <v>863</v>
      </c>
      <c r="AA29" s="313" t="s">
        <v>863</v>
      </c>
      <c r="AB29" s="317" t="s">
        <v>1847</v>
      </c>
      <c r="AC29" s="313"/>
      <c r="AD29" s="313"/>
      <c r="AE29" s="313"/>
      <c r="AF29" s="313">
        <v>1</v>
      </c>
      <c r="AG29" s="313">
        <v>1</v>
      </c>
      <c r="AH29" s="316" t="s">
        <v>820</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row>
    <row r="30" spans="1:1031" ht="13.5" customHeight="1">
      <c r="A30" s="318">
        <v>22</v>
      </c>
      <c r="B30" s="318"/>
      <c r="C30" s="318" t="s">
        <v>1948</v>
      </c>
      <c r="D30" s="318"/>
      <c r="E30" s="318"/>
      <c r="F30" s="318"/>
      <c r="G30" s="318"/>
      <c r="H30" s="319" t="s">
        <v>1949</v>
      </c>
      <c r="I30" s="319" t="s">
        <v>1950</v>
      </c>
      <c r="J30" s="319" t="s">
        <v>958</v>
      </c>
      <c r="K30" s="319" t="s">
        <v>863</v>
      </c>
      <c r="L30" s="319" t="s">
        <v>831</v>
      </c>
      <c r="M30" s="319" t="s">
        <v>831</v>
      </c>
      <c r="N30" s="319"/>
      <c r="O30" s="319"/>
      <c r="P30" s="319"/>
      <c r="Q30" s="319"/>
      <c r="R30" s="321" t="s">
        <v>820</v>
      </c>
      <c r="S30" s="321" t="s">
        <v>820</v>
      </c>
      <c r="T30" s="321" t="s">
        <v>820</v>
      </c>
      <c r="U30" s="319"/>
      <c r="V30" s="319"/>
      <c r="W30" s="319" t="s">
        <v>862</v>
      </c>
      <c r="X30" s="319"/>
      <c r="Y30" s="319"/>
      <c r="Z30" s="319" t="s">
        <v>863</v>
      </c>
      <c r="AA30" s="319" t="s">
        <v>863</v>
      </c>
      <c r="AB30" s="328" t="s">
        <v>1847</v>
      </c>
      <c r="AC30" s="319"/>
      <c r="AD30" s="319"/>
      <c r="AE30" s="319"/>
      <c r="AF30" s="319">
        <v>1</v>
      </c>
      <c r="AG30" s="319">
        <v>1</v>
      </c>
      <c r="AH30" s="321" t="s">
        <v>820</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row>
    <row r="31" spans="1:1031" ht="13.5" customHeight="1">
      <c r="A31" s="322">
        <v>23</v>
      </c>
      <c r="B31" s="322"/>
      <c r="C31" s="322" t="s">
        <v>1951</v>
      </c>
      <c r="D31" s="322"/>
      <c r="E31" s="322"/>
      <c r="F31" s="322"/>
      <c r="G31" s="322"/>
      <c r="H31" s="313" t="s">
        <v>1952</v>
      </c>
      <c r="I31" s="313" t="s">
        <v>1953</v>
      </c>
      <c r="J31" s="313" t="s">
        <v>1954</v>
      </c>
      <c r="K31" s="313"/>
      <c r="L31" s="313" t="s">
        <v>1924</v>
      </c>
      <c r="M31" s="313" t="s">
        <v>1924</v>
      </c>
      <c r="N31" s="313"/>
      <c r="O31" s="313"/>
      <c r="P31" s="313"/>
      <c r="Q31" s="313"/>
      <c r="R31" s="323" t="s">
        <v>817</v>
      </c>
      <c r="S31" s="323" t="s">
        <v>817</v>
      </c>
      <c r="T31" s="323" t="s">
        <v>817</v>
      </c>
      <c r="U31" s="313"/>
      <c r="V31" s="313"/>
      <c r="W31" s="313" t="s">
        <v>862</v>
      </c>
      <c r="X31" s="313"/>
      <c r="Y31" s="313"/>
      <c r="Z31" s="313" t="s">
        <v>863</v>
      </c>
      <c r="AA31" s="313" t="s">
        <v>863</v>
      </c>
      <c r="AB31" s="317" t="s">
        <v>1847</v>
      </c>
      <c r="AC31" s="313"/>
      <c r="AD31" s="313"/>
      <c r="AE31" s="313"/>
      <c r="AF31" s="313">
        <v>1</v>
      </c>
      <c r="AG31" s="313">
        <v>1</v>
      </c>
      <c r="AH31" s="323" t="s">
        <v>817</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row>
    <row r="32" spans="1:1031" ht="13.5" customHeight="1">
      <c r="A32" s="318">
        <v>24</v>
      </c>
      <c r="B32" s="318"/>
      <c r="C32" s="318" t="s">
        <v>1955</v>
      </c>
      <c r="D32" s="318"/>
      <c r="E32" s="318"/>
      <c r="F32" s="318"/>
      <c r="G32" s="318"/>
      <c r="H32" s="319" t="s">
        <v>1956</v>
      </c>
      <c r="I32" s="319" t="s">
        <v>1957</v>
      </c>
      <c r="J32" s="319" t="s">
        <v>1885</v>
      </c>
      <c r="K32" s="319"/>
      <c r="L32" s="319" t="s">
        <v>1958</v>
      </c>
      <c r="M32" s="319" t="s">
        <v>1958</v>
      </c>
      <c r="N32" s="319"/>
      <c r="O32" s="319"/>
      <c r="P32" s="319"/>
      <c r="Q32" s="319"/>
      <c r="R32" s="329" t="s">
        <v>817</v>
      </c>
      <c r="S32" s="331" t="s">
        <v>820</v>
      </c>
      <c r="T32" s="330" t="s">
        <v>817</v>
      </c>
      <c r="U32" s="319" t="s">
        <v>863</v>
      </c>
      <c r="V32" s="319"/>
      <c r="W32" s="319" t="s">
        <v>862</v>
      </c>
      <c r="X32" s="319"/>
      <c r="Y32" s="319"/>
      <c r="Z32" s="319" t="s">
        <v>863</v>
      </c>
      <c r="AA32" s="319" t="s">
        <v>863</v>
      </c>
      <c r="AB32" s="317" t="s">
        <v>1847</v>
      </c>
      <c r="AC32" s="319"/>
      <c r="AD32" s="319"/>
      <c r="AE32" s="319"/>
      <c r="AF32" s="319">
        <v>1</v>
      </c>
      <c r="AG32" s="319">
        <v>1</v>
      </c>
      <c r="AH32" s="329" t="s">
        <v>817</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row>
    <row r="33" spans="1:1031" ht="13.5" customHeight="1">
      <c r="A33" s="322">
        <v>25</v>
      </c>
      <c r="B33" s="322"/>
      <c r="C33" s="322" t="s">
        <v>1959</v>
      </c>
      <c r="D33" s="322"/>
      <c r="E33" s="322"/>
      <c r="F33" s="322"/>
      <c r="G33" s="322"/>
      <c r="H33" s="313" t="s">
        <v>1881</v>
      </c>
      <c r="I33" s="313" t="s">
        <v>1960</v>
      </c>
      <c r="J33" s="334"/>
      <c r="K33" s="313" t="s">
        <v>863</v>
      </c>
      <c r="L33" s="313" t="s">
        <v>1961</v>
      </c>
      <c r="M33" s="313" t="s">
        <v>1961</v>
      </c>
      <c r="N33" s="313"/>
      <c r="O33" s="313"/>
      <c r="P33" s="313"/>
      <c r="Q33" s="313"/>
      <c r="R33" s="323" t="s">
        <v>817</v>
      </c>
      <c r="S33" s="325" t="s">
        <v>817</v>
      </c>
      <c r="T33" s="325" t="s">
        <v>817</v>
      </c>
      <c r="U33" s="313"/>
      <c r="V33" s="313" t="s">
        <v>863</v>
      </c>
      <c r="W33" s="313" t="s">
        <v>1962</v>
      </c>
      <c r="X33" s="313"/>
      <c r="Y33" s="313"/>
      <c r="Z33" s="313" t="s">
        <v>863</v>
      </c>
      <c r="AA33" s="313" t="s">
        <v>863</v>
      </c>
      <c r="AB33" s="317" t="s">
        <v>1847</v>
      </c>
      <c r="AC33" s="313"/>
      <c r="AD33" s="313"/>
      <c r="AE33" s="313"/>
      <c r="AF33" s="313">
        <v>1</v>
      </c>
      <c r="AG33" s="313">
        <v>1</v>
      </c>
      <c r="AH33" s="323" t="s">
        <v>817</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row>
    <row r="34" spans="1:1031" ht="13.5" customHeight="1">
      <c r="A34" s="318">
        <v>26</v>
      </c>
      <c r="B34" s="318"/>
      <c r="C34" s="318"/>
      <c r="D34" s="318" t="s">
        <v>1963</v>
      </c>
      <c r="E34" s="335"/>
      <c r="F34" s="318"/>
      <c r="G34" s="318"/>
      <c r="H34" s="319" t="s">
        <v>1964</v>
      </c>
      <c r="I34" s="319" t="s">
        <v>1965</v>
      </c>
      <c r="J34" s="319" t="s">
        <v>1966</v>
      </c>
      <c r="K34" s="319" t="s">
        <v>863</v>
      </c>
      <c r="L34" s="319" t="s">
        <v>1967</v>
      </c>
      <c r="M34" s="319" t="s">
        <v>1967</v>
      </c>
      <c r="N34" s="319"/>
      <c r="O34" s="319"/>
      <c r="P34" s="319"/>
      <c r="Q34" s="319"/>
      <c r="R34" s="319" t="s">
        <v>892</v>
      </c>
      <c r="S34" s="319" t="s">
        <v>892</v>
      </c>
      <c r="T34" s="319" t="s">
        <v>892</v>
      </c>
      <c r="U34" s="319"/>
      <c r="V34" s="319"/>
      <c r="W34" s="319" t="s">
        <v>862</v>
      </c>
      <c r="X34" s="319"/>
      <c r="Y34" s="319" t="s">
        <v>1968</v>
      </c>
      <c r="Z34" s="319" t="s">
        <v>863</v>
      </c>
      <c r="AA34" s="319" t="s">
        <v>863</v>
      </c>
      <c r="AB34" s="317" t="s">
        <v>1847</v>
      </c>
      <c r="AC34" s="319"/>
      <c r="AD34" s="319"/>
      <c r="AE34" s="319"/>
      <c r="AF34" s="319">
        <v>1</v>
      </c>
      <c r="AG34" s="319">
        <v>1</v>
      </c>
      <c r="AH34" s="319" t="s">
        <v>892</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row>
    <row r="35" spans="1:1031" ht="13.5" customHeight="1">
      <c r="A35" s="322">
        <v>27</v>
      </c>
      <c r="B35" s="322"/>
      <c r="C35" s="322"/>
      <c r="D35" s="322" t="s">
        <v>1969</v>
      </c>
      <c r="E35" s="322"/>
      <c r="F35" s="322"/>
      <c r="G35" s="322"/>
      <c r="H35" s="313" t="s">
        <v>1970</v>
      </c>
      <c r="I35" s="313" t="s">
        <v>1971</v>
      </c>
      <c r="J35" s="313" t="s">
        <v>1972</v>
      </c>
      <c r="K35" s="313" t="s">
        <v>863</v>
      </c>
      <c r="L35" s="313" t="s">
        <v>1973</v>
      </c>
      <c r="M35" s="313" t="s">
        <v>1973</v>
      </c>
      <c r="N35" s="313"/>
      <c r="O35" s="313"/>
      <c r="P35" s="313"/>
      <c r="Q35" s="313"/>
      <c r="R35" s="313" t="s">
        <v>892</v>
      </c>
      <c r="S35" s="313" t="s">
        <v>892</v>
      </c>
      <c r="T35" s="313" t="s">
        <v>892</v>
      </c>
      <c r="U35" s="313"/>
      <c r="V35" s="313"/>
      <c r="W35" s="313" t="s">
        <v>862</v>
      </c>
      <c r="X35" s="313"/>
      <c r="Y35" s="313" t="s">
        <v>1974</v>
      </c>
      <c r="Z35" s="313" t="s">
        <v>863</v>
      </c>
      <c r="AA35" s="313" t="s">
        <v>863</v>
      </c>
      <c r="AB35" s="328" t="s">
        <v>1847</v>
      </c>
      <c r="AC35" s="313"/>
      <c r="AD35" s="313"/>
      <c r="AE35" s="313"/>
      <c r="AF35" s="313">
        <v>1</v>
      </c>
      <c r="AG35" s="313">
        <v>1</v>
      </c>
      <c r="AH35" s="313" t="s">
        <v>892</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row>
    <row r="36" spans="1:1031" ht="13.5" customHeight="1">
      <c r="A36" s="318">
        <v>28</v>
      </c>
      <c r="B36" s="318"/>
      <c r="C36" s="318"/>
      <c r="D36" s="318" t="s">
        <v>1975</v>
      </c>
      <c r="E36" s="318"/>
      <c r="F36" s="318"/>
      <c r="G36" s="318"/>
      <c r="H36" s="319" t="s">
        <v>1976</v>
      </c>
      <c r="I36" s="319" t="s">
        <v>1977</v>
      </c>
      <c r="J36" s="319" t="s">
        <v>1978</v>
      </c>
      <c r="K36" s="319" t="s">
        <v>863</v>
      </c>
      <c r="L36" s="319" t="s">
        <v>1979</v>
      </c>
      <c r="M36" s="319" t="s">
        <v>1979</v>
      </c>
      <c r="N36" s="319"/>
      <c r="O36" s="319"/>
      <c r="P36" s="319"/>
      <c r="Q36" s="319"/>
      <c r="R36" s="319" t="s">
        <v>892</v>
      </c>
      <c r="S36" s="319" t="s">
        <v>892</v>
      </c>
      <c r="T36" s="319" t="s">
        <v>892</v>
      </c>
      <c r="U36" s="319"/>
      <c r="V36" s="319"/>
      <c r="W36" s="319" t="s">
        <v>862</v>
      </c>
      <c r="X36" s="319"/>
      <c r="Y36" s="319"/>
      <c r="Z36" s="319" t="s">
        <v>863</v>
      </c>
      <c r="AA36" s="319" t="s">
        <v>863</v>
      </c>
      <c r="AB36" s="317" t="s">
        <v>1847</v>
      </c>
      <c r="AC36" s="319"/>
      <c r="AD36" s="319"/>
      <c r="AE36" s="319"/>
      <c r="AF36" s="319">
        <v>1</v>
      </c>
      <c r="AG36" s="319">
        <v>1</v>
      </c>
      <c r="AH36" s="319" t="s">
        <v>892</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row>
    <row r="37" spans="1:1031" ht="13.5" customHeight="1">
      <c r="A37" s="322">
        <v>29</v>
      </c>
      <c r="B37" s="322"/>
      <c r="C37" s="322"/>
      <c r="D37" s="322" t="s">
        <v>1980</v>
      </c>
      <c r="E37" s="322"/>
      <c r="F37" s="322"/>
      <c r="G37" s="322"/>
      <c r="H37" s="313" t="s">
        <v>1881</v>
      </c>
      <c r="I37" s="313" t="s">
        <v>1981</v>
      </c>
      <c r="J37" s="313" t="s">
        <v>1982</v>
      </c>
      <c r="K37" s="313"/>
      <c r="L37" s="313" t="s">
        <v>1983</v>
      </c>
      <c r="M37" s="313" t="s">
        <v>1983</v>
      </c>
      <c r="N37" s="313"/>
      <c r="O37" s="313"/>
      <c r="P37" s="313"/>
      <c r="Q37" s="313"/>
      <c r="R37" s="323" t="s">
        <v>817</v>
      </c>
      <c r="S37" s="323" t="s">
        <v>817</v>
      </c>
      <c r="T37" s="323" t="s">
        <v>817</v>
      </c>
      <c r="U37" s="313"/>
      <c r="V37" s="313"/>
      <c r="W37" s="313" t="s">
        <v>862</v>
      </c>
      <c r="X37" s="313"/>
      <c r="Y37" s="313" t="s">
        <v>1984</v>
      </c>
      <c r="Z37" s="313" t="s">
        <v>863</v>
      </c>
      <c r="AA37" s="313" t="s">
        <v>863</v>
      </c>
      <c r="AB37" s="317" t="s">
        <v>1847</v>
      </c>
      <c r="AC37" s="313"/>
      <c r="AD37" s="313"/>
      <c r="AE37" s="313"/>
      <c r="AF37" s="313">
        <v>1</v>
      </c>
      <c r="AG37" s="313">
        <v>1</v>
      </c>
      <c r="AH37" s="323" t="s">
        <v>817</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row>
    <row r="38" spans="1:1031" ht="13.5" customHeight="1">
      <c r="A38" s="318">
        <v>30</v>
      </c>
      <c r="B38" s="318"/>
      <c r="C38" s="318" t="s">
        <v>1985</v>
      </c>
      <c r="D38" s="318"/>
      <c r="E38" s="318"/>
      <c r="F38" s="318"/>
      <c r="G38" s="318"/>
      <c r="H38" s="319" t="s">
        <v>1881</v>
      </c>
      <c r="I38" s="319" t="s">
        <v>1986</v>
      </c>
      <c r="J38" s="319" t="s">
        <v>1987</v>
      </c>
      <c r="K38" s="319"/>
      <c r="L38" s="319" t="s">
        <v>1988</v>
      </c>
      <c r="M38" s="319" t="s">
        <v>1988</v>
      </c>
      <c r="N38" s="319"/>
      <c r="O38" s="319"/>
      <c r="P38" s="319"/>
      <c r="Q38" s="319"/>
      <c r="R38" s="329" t="s">
        <v>817</v>
      </c>
      <c r="S38" s="330" t="s">
        <v>817</v>
      </c>
      <c r="T38" s="330" t="s">
        <v>817</v>
      </c>
      <c r="U38" s="319"/>
      <c r="V38" s="319"/>
      <c r="W38" s="319" t="s">
        <v>862</v>
      </c>
      <c r="X38" s="319"/>
      <c r="Y38" s="319" t="s">
        <v>1989</v>
      </c>
      <c r="Z38" s="319" t="s">
        <v>863</v>
      </c>
      <c r="AA38" s="319" t="s">
        <v>863</v>
      </c>
      <c r="AB38" s="317" t="s">
        <v>1847</v>
      </c>
      <c r="AC38" s="319"/>
      <c r="AD38" s="319"/>
      <c r="AE38" s="319"/>
      <c r="AF38" s="319">
        <v>1</v>
      </c>
      <c r="AG38" s="319">
        <v>1</v>
      </c>
      <c r="AH38" s="329" t="s">
        <v>817</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row>
    <row r="39" spans="1:1031" ht="13.5" customHeight="1">
      <c r="A39" s="322">
        <v>31</v>
      </c>
      <c r="B39" s="322"/>
      <c r="C39" s="322" t="s">
        <v>1990</v>
      </c>
      <c r="D39" s="336"/>
      <c r="E39" s="322"/>
      <c r="F39" s="322"/>
      <c r="G39" s="322"/>
      <c r="H39" s="313" t="s">
        <v>1991</v>
      </c>
      <c r="I39" s="313" t="s">
        <v>1992</v>
      </c>
      <c r="J39" s="313">
        <v>2</v>
      </c>
      <c r="K39" s="313" t="s">
        <v>863</v>
      </c>
      <c r="L39" s="313" t="s">
        <v>1993</v>
      </c>
      <c r="M39" s="313" t="s">
        <v>1993</v>
      </c>
      <c r="N39" s="313"/>
      <c r="O39" s="313"/>
      <c r="P39" s="313"/>
      <c r="Q39" s="313"/>
      <c r="R39" s="323" t="s">
        <v>817</v>
      </c>
      <c r="S39" s="323" t="s">
        <v>817</v>
      </c>
      <c r="T39" s="323" t="s">
        <v>817</v>
      </c>
      <c r="U39" s="313"/>
      <c r="V39" s="313"/>
      <c r="W39" s="313" t="s">
        <v>862</v>
      </c>
      <c r="X39" s="313"/>
      <c r="Y39" s="313" t="s">
        <v>1994</v>
      </c>
      <c r="Z39" s="313" t="s">
        <v>863</v>
      </c>
      <c r="AA39" s="313" t="s">
        <v>863</v>
      </c>
      <c r="AB39" s="317" t="s">
        <v>1847</v>
      </c>
      <c r="AC39" s="313"/>
      <c r="AD39" s="313"/>
      <c r="AE39" s="313"/>
      <c r="AF39" s="313">
        <v>1</v>
      </c>
      <c r="AG39" s="313">
        <v>1</v>
      </c>
      <c r="AH39" s="323" t="s">
        <v>817</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row>
    <row r="40" spans="1:1031" ht="13.5" customHeight="1">
      <c r="A40" s="318">
        <v>32</v>
      </c>
      <c r="B40" s="318"/>
      <c r="C40" s="318" t="s">
        <v>1995</v>
      </c>
      <c r="D40" s="318"/>
      <c r="E40" s="318"/>
      <c r="F40" s="318"/>
      <c r="G40" s="318"/>
      <c r="H40" s="319" t="s">
        <v>1996</v>
      </c>
      <c r="I40" s="319" t="s">
        <v>1997</v>
      </c>
      <c r="J40" s="319">
        <v>100</v>
      </c>
      <c r="K40" s="319"/>
      <c r="L40" s="319" t="s">
        <v>1998</v>
      </c>
      <c r="M40" s="319" t="s">
        <v>1998</v>
      </c>
      <c r="N40" s="319"/>
      <c r="O40" s="319"/>
      <c r="P40" s="319"/>
      <c r="Q40" s="319"/>
      <c r="R40" s="329" t="s">
        <v>817</v>
      </c>
      <c r="S40" s="329" t="s">
        <v>817</v>
      </c>
      <c r="T40" s="329" t="s">
        <v>817</v>
      </c>
      <c r="U40" s="319"/>
      <c r="V40" s="319"/>
      <c r="W40" s="319" t="s">
        <v>1381</v>
      </c>
      <c r="X40" s="319"/>
      <c r="Y40" s="319"/>
      <c r="Z40" s="319" t="s">
        <v>863</v>
      </c>
      <c r="AA40" s="319" t="s">
        <v>863</v>
      </c>
      <c r="AB40" s="328" t="s">
        <v>1847</v>
      </c>
      <c r="AC40" s="319"/>
      <c r="AD40" s="319"/>
      <c r="AE40" s="319"/>
      <c r="AF40" s="319">
        <v>1</v>
      </c>
      <c r="AG40" s="319">
        <v>1</v>
      </c>
      <c r="AH40" s="329" t="s">
        <v>817</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row>
    <row r="41" spans="1:1031" ht="13.5" customHeight="1">
      <c r="A41" s="322">
        <v>33</v>
      </c>
      <c r="B41" s="322"/>
      <c r="C41" s="322" t="s">
        <v>1999</v>
      </c>
      <c r="D41" s="336"/>
      <c r="E41" s="322"/>
      <c r="F41" s="322"/>
      <c r="G41" s="322"/>
      <c r="H41" s="313" t="s">
        <v>2000</v>
      </c>
      <c r="I41" s="313" t="s">
        <v>2001</v>
      </c>
      <c r="J41" s="313" t="s">
        <v>2002</v>
      </c>
      <c r="K41" s="313" t="s">
        <v>863</v>
      </c>
      <c r="L41" s="313" t="s">
        <v>2003</v>
      </c>
      <c r="M41" s="313" t="s">
        <v>2003</v>
      </c>
      <c r="N41" s="313"/>
      <c r="O41" s="313"/>
      <c r="P41" s="313"/>
      <c r="Q41" s="313"/>
      <c r="R41" s="323" t="s">
        <v>817</v>
      </c>
      <c r="S41" s="323" t="s">
        <v>817</v>
      </c>
      <c r="T41" s="323" t="s">
        <v>817</v>
      </c>
      <c r="U41" s="313"/>
      <c r="V41" s="313"/>
      <c r="W41" s="313" t="s">
        <v>878</v>
      </c>
      <c r="X41" s="313"/>
      <c r="Y41" s="313" t="s">
        <v>931</v>
      </c>
      <c r="Z41" s="313" t="s">
        <v>863</v>
      </c>
      <c r="AA41" s="313" t="s">
        <v>863</v>
      </c>
      <c r="AB41" s="317" t="s">
        <v>1847</v>
      </c>
      <c r="AC41" s="313"/>
      <c r="AD41" s="313"/>
      <c r="AE41" s="313"/>
      <c r="AF41" s="313">
        <v>1</v>
      </c>
      <c r="AG41" s="313">
        <v>1</v>
      </c>
      <c r="AH41" s="323" t="s">
        <v>817</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row>
    <row r="42" spans="1:1031" ht="13.5" customHeight="1">
      <c r="A42" s="318">
        <v>34</v>
      </c>
      <c r="B42" s="318"/>
      <c r="C42" s="318" t="s">
        <v>2004</v>
      </c>
      <c r="D42" s="335"/>
      <c r="E42" s="318"/>
      <c r="F42" s="318"/>
      <c r="G42" s="318"/>
      <c r="H42" s="319" t="s">
        <v>2005</v>
      </c>
      <c r="I42" s="319" t="s">
        <v>2006</v>
      </c>
      <c r="J42" s="319" t="s">
        <v>2007</v>
      </c>
      <c r="K42" s="319" t="s">
        <v>863</v>
      </c>
      <c r="L42" s="319" t="s">
        <v>2008</v>
      </c>
      <c r="M42" s="319" t="s">
        <v>2008</v>
      </c>
      <c r="N42" s="319"/>
      <c r="O42" s="319"/>
      <c r="P42" s="319"/>
      <c r="Q42" s="319"/>
      <c r="R42" s="329" t="s">
        <v>817</v>
      </c>
      <c r="S42" s="329" t="s">
        <v>817</v>
      </c>
      <c r="T42" s="329" t="s">
        <v>817</v>
      </c>
      <c r="U42" s="319"/>
      <c r="V42" s="319"/>
      <c r="W42" s="319" t="s">
        <v>878</v>
      </c>
      <c r="X42" s="319"/>
      <c r="Y42" s="319" t="s">
        <v>931</v>
      </c>
      <c r="Z42" s="319" t="s">
        <v>863</v>
      </c>
      <c r="AA42" s="319" t="s">
        <v>863</v>
      </c>
      <c r="AB42" s="317" t="s">
        <v>1847</v>
      </c>
      <c r="AC42" s="319"/>
      <c r="AD42" s="319"/>
      <c r="AE42" s="319"/>
      <c r="AF42" s="319">
        <v>1</v>
      </c>
      <c r="AG42" s="319">
        <v>1</v>
      </c>
      <c r="AH42" s="329" t="s">
        <v>817</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row>
    <row r="43" spans="1:1031" ht="13.5" customHeight="1">
      <c r="A43" s="322">
        <v>35</v>
      </c>
      <c r="B43" s="322"/>
      <c r="C43" s="322" t="s">
        <v>2009</v>
      </c>
      <c r="D43" s="336"/>
      <c r="E43" s="336"/>
      <c r="F43" s="322"/>
      <c r="G43" s="322"/>
      <c r="H43" s="313" t="s">
        <v>2010</v>
      </c>
      <c r="I43" s="313" t="s">
        <v>2011</v>
      </c>
      <c r="J43" s="313" t="s">
        <v>2012</v>
      </c>
      <c r="K43" s="313" t="s">
        <v>863</v>
      </c>
      <c r="L43" s="313" t="s">
        <v>2013</v>
      </c>
      <c r="M43" s="313" t="s">
        <v>2013</v>
      </c>
      <c r="N43" s="313"/>
      <c r="O43" s="313"/>
      <c r="P43" s="313"/>
      <c r="Q43" s="313"/>
      <c r="R43" s="323" t="s">
        <v>817</v>
      </c>
      <c r="S43" s="325" t="s">
        <v>817</v>
      </c>
      <c r="T43" s="325" t="s">
        <v>817</v>
      </c>
      <c r="U43" s="313"/>
      <c r="V43" s="313"/>
      <c r="W43" s="313" t="s">
        <v>878</v>
      </c>
      <c r="X43" s="313"/>
      <c r="Y43" s="313" t="s">
        <v>931</v>
      </c>
      <c r="Z43" s="313" t="s">
        <v>863</v>
      </c>
      <c r="AA43" s="313" t="s">
        <v>863</v>
      </c>
      <c r="AB43" s="317" t="s">
        <v>1847</v>
      </c>
      <c r="AC43" s="313"/>
      <c r="AD43" s="313"/>
      <c r="AE43" s="313"/>
      <c r="AF43" s="313">
        <v>1</v>
      </c>
      <c r="AG43" s="313">
        <v>1</v>
      </c>
      <c r="AH43" s="323" t="s">
        <v>817</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row>
    <row r="44" spans="1:1031" ht="13.5" customHeight="1">
      <c r="A44" s="318">
        <v>36</v>
      </c>
      <c r="B44" s="318"/>
      <c r="C44" s="318" t="s">
        <v>2014</v>
      </c>
      <c r="D44" s="318"/>
      <c r="E44" s="318"/>
      <c r="F44" s="318"/>
      <c r="G44" s="318"/>
      <c r="H44" s="319" t="s">
        <v>2015</v>
      </c>
      <c r="I44" s="319" t="s">
        <v>2016</v>
      </c>
      <c r="J44" s="319" t="s">
        <v>2017</v>
      </c>
      <c r="K44" s="319" t="s">
        <v>863</v>
      </c>
      <c r="L44" s="319" t="s">
        <v>2018</v>
      </c>
      <c r="M44" s="319" t="s">
        <v>2018</v>
      </c>
      <c r="N44" s="319"/>
      <c r="O44" s="319"/>
      <c r="P44" s="319"/>
      <c r="Q44" s="319"/>
      <c r="R44" s="329" t="s">
        <v>817</v>
      </c>
      <c r="S44" s="329" t="s">
        <v>817</v>
      </c>
      <c r="T44" s="329" t="s">
        <v>817</v>
      </c>
      <c r="U44" s="319"/>
      <c r="V44" s="319"/>
      <c r="W44" s="319" t="s">
        <v>862</v>
      </c>
      <c r="X44" s="319"/>
      <c r="Y44" s="319" t="s">
        <v>2019</v>
      </c>
      <c r="Z44" s="319" t="s">
        <v>863</v>
      </c>
      <c r="AA44" s="319" t="s">
        <v>863</v>
      </c>
      <c r="AB44" s="317" t="s">
        <v>1847</v>
      </c>
      <c r="AC44" s="319"/>
      <c r="AD44" s="319"/>
      <c r="AE44" s="319"/>
      <c r="AF44" s="319">
        <v>1</v>
      </c>
      <c r="AG44" s="319">
        <v>1</v>
      </c>
      <c r="AH44" s="329" t="s">
        <v>817</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row>
    <row r="45" spans="1:1031" ht="13.5" customHeight="1">
      <c r="A45" s="322">
        <v>37</v>
      </c>
      <c r="B45" s="322"/>
      <c r="C45" s="322" t="s">
        <v>2020</v>
      </c>
      <c r="D45" s="336"/>
      <c r="E45" s="322"/>
      <c r="F45" s="322"/>
      <c r="G45" s="322"/>
      <c r="H45" s="313" t="s">
        <v>1881</v>
      </c>
      <c r="I45" s="313" t="s">
        <v>2021</v>
      </c>
      <c r="J45" s="313" t="s">
        <v>2022</v>
      </c>
      <c r="K45" s="313"/>
      <c r="L45" s="313" t="s">
        <v>2023</v>
      </c>
      <c r="M45" s="313" t="s">
        <v>2023</v>
      </c>
      <c r="N45" s="313"/>
      <c r="O45" s="313"/>
      <c r="P45" s="313"/>
      <c r="Q45" s="313"/>
      <c r="R45" s="323" t="s">
        <v>817</v>
      </c>
      <c r="S45" s="323" t="s">
        <v>817</v>
      </c>
      <c r="T45" s="323" t="s">
        <v>817</v>
      </c>
      <c r="U45" s="313"/>
      <c r="V45" s="313"/>
      <c r="W45" s="313" t="s">
        <v>862</v>
      </c>
      <c r="X45" s="313"/>
      <c r="Y45" s="313" t="s">
        <v>2024</v>
      </c>
      <c r="Z45" s="313" t="s">
        <v>863</v>
      </c>
      <c r="AA45" s="313" t="s">
        <v>863</v>
      </c>
      <c r="AB45" s="328" t="s">
        <v>1847</v>
      </c>
      <c r="AC45" s="313"/>
      <c r="AD45" s="313"/>
      <c r="AE45" s="313"/>
      <c r="AF45" s="313">
        <v>1</v>
      </c>
      <c r="AG45" s="313">
        <v>1</v>
      </c>
      <c r="AH45" s="323" t="s">
        <v>817</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row>
    <row r="46" spans="1:1031" ht="13.5" customHeight="1">
      <c r="A46" s="318">
        <v>38</v>
      </c>
      <c r="B46" s="318"/>
      <c r="C46" s="318" t="s">
        <v>2025</v>
      </c>
      <c r="D46" s="335"/>
      <c r="E46" s="318"/>
      <c r="F46" s="318"/>
      <c r="G46" s="318"/>
      <c r="H46" s="319" t="s">
        <v>2026</v>
      </c>
      <c r="I46" s="319" t="s">
        <v>2027</v>
      </c>
      <c r="J46" s="326"/>
      <c r="K46" s="319"/>
      <c r="L46" s="319" t="s">
        <v>2028</v>
      </c>
      <c r="M46" s="319" t="s">
        <v>2028</v>
      </c>
      <c r="N46" s="319"/>
      <c r="O46" s="319"/>
      <c r="P46" s="319"/>
      <c r="Q46" s="319"/>
      <c r="R46" s="327" t="s">
        <v>823</v>
      </c>
      <c r="S46" s="327" t="s">
        <v>823</v>
      </c>
      <c r="T46" s="327" t="s">
        <v>823</v>
      </c>
      <c r="U46" s="319"/>
      <c r="V46" s="319" t="s">
        <v>863</v>
      </c>
      <c r="W46" s="319" t="s">
        <v>2029</v>
      </c>
      <c r="X46" s="319"/>
      <c r="Y46" s="319"/>
      <c r="Z46" s="319" t="s">
        <v>863</v>
      </c>
      <c r="AA46" s="319" t="s">
        <v>863</v>
      </c>
      <c r="AB46" s="317" t="s">
        <v>1847</v>
      </c>
      <c r="AC46" s="319"/>
      <c r="AD46" s="319"/>
      <c r="AE46" s="319"/>
      <c r="AF46" s="319">
        <v>1</v>
      </c>
      <c r="AG46" s="319">
        <v>1</v>
      </c>
      <c r="AH46" s="327" t="s">
        <v>823</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row>
    <row r="47" spans="1:1031" ht="13.5" customHeight="1">
      <c r="A47" s="322">
        <v>39</v>
      </c>
      <c r="B47" s="322"/>
      <c r="C47" s="322"/>
      <c r="D47" s="322" t="s">
        <v>2030</v>
      </c>
      <c r="E47" s="322"/>
      <c r="F47" s="322"/>
      <c r="G47" s="322"/>
      <c r="H47" s="313" t="s">
        <v>2031</v>
      </c>
      <c r="I47" s="313" t="s">
        <v>2032</v>
      </c>
      <c r="J47" s="313" t="s">
        <v>2033</v>
      </c>
      <c r="K47" s="313"/>
      <c r="L47" s="313" t="s">
        <v>1915</v>
      </c>
      <c r="M47" s="313" t="s">
        <v>1915</v>
      </c>
      <c r="N47" s="313"/>
      <c r="O47" s="313"/>
      <c r="P47" s="313"/>
      <c r="Q47" s="313"/>
      <c r="R47" s="316" t="s">
        <v>820</v>
      </c>
      <c r="S47" s="316" t="s">
        <v>820</v>
      </c>
      <c r="T47" s="316" t="s">
        <v>820</v>
      </c>
      <c r="U47" s="313"/>
      <c r="V47" s="313"/>
      <c r="W47" s="313" t="s">
        <v>862</v>
      </c>
      <c r="X47" s="313"/>
      <c r="Y47" s="313"/>
      <c r="Z47" s="313" t="s">
        <v>863</v>
      </c>
      <c r="AA47" s="313" t="s">
        <v>863</v>
      </c>
      <c r="AB47" s="317" t="s">
        <v>1847</v>
      </c>
      <c r="AC47" s="313"/>
      <c r="AD47" s="313"/>
      <c r="AE47" s="313"/>
      <c r="AF47" s="313">
        <v>1</v>
      </c>
      <c r="AG47" s="313">
        <v>1</v>
      </c>
      <c r="AH47" s="316" t="s">
        <v>820</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row>
    <row r="48" spans="1:1031" ht="13.5" customHeight="1">
      <c r="A48" s="318">
        <v>40</v>
      </c>
      <c r="B48" s="318"/>
      <c r="C48" s="318"/>
      <c r="D48" s="318" t="s">
        <v>2034</v>
      </c>
      <c r="E48" s="318"/>
      <c r="F48" s="318"/>
      <c r="G48" s="318"/>
      <c r="H48" s="319" t="s">
        <v>2035</v>
      </c>
      <c r="I48" s="319" t="s">
        <v>2036</v>
      </c>
      <c r="J48" s="319"/>
      <c r="K48" s="319"/>
      <c r="L48" s="319" t="s">
        <v>2037</v>
      </c>
      <c r="M48" s="319" t="s">
        <v>2037</v>
      </c>
      <c r="N48" s="319"/>
      <c r="O48" s="319"/>
      <c r="P48" s="319"/>
      <c r="Q48" s="319"/>
      <c r="R48" s="319" t="s">
        <v>892</v>
      </c>
      <c r="S48" s="337" t="s">
        <v>892</v>
      </c>
      <c r="T48" s="337" t="s">
        <v>892</v>
      </c>
      <c r="U48" s="319"/>
      <c r="V48" s="319"/>
      <c r="W48" s="319" t="s">
        <v>862</v>
      </c>
      <c r="X48" s="319"/>
      <c r="Y48" s="319"/>
      <c r="Z48" s="319" t="s">
        <v>863</v>
      </c>
      <c r="AA48" s="319" t="s">
        <v>863</v>
      </c>
      <c r="AB48" s="317" t="s">
        <v>1847</v>
      </c>
      <c r="AC48" s="319"/>
      <c r="AD48" s="319"/>
      <c r="AE48" s="319"/>
      <c r="AF48" s="319">
        <v>1</v>
      </c>
      <c r="AG48" s="319">
        <v>1</v>
      </c>
      <c r="AH48" s="319" t="s">
        <v>892</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row>
    <row r="49" spans="1:1031" ht="13.5" customHeight="1">
      <c r="A49" s="338">
        <v>41</v>
      </c>
      <c r="B49" s="338"/>
      <c r="C49" s="338" t="s">
        <v>2038</v>
      </c>
      <c r="D49" s="339"/>
      <c r="E49" s="339"/>
      <c r="F49" s="339"/>
      <c r="G49" s="339"/>
      <c r="H49" s="313" t="s">
        <v>2039</v>
      </c>
      <c r="I49" s="313" t="s">
        <v>2040</v>
      </c>
      <c r="J49" s="334"/>
      <c r="K49" s="313"/>
      <c r="L49" s="313" t="s">
        <v>2041</v>
      </c>
      <c r="M49" s="313" t="s">
        <v>2041</v>
      </c>
      <c r="N49" s="313"/>
      <c r="O49" s="313"/>
      <c r="P49" s="313"/>
      <c r="Q49" s="313"/>
      <c r="R49" s="340" t="s">
        <v>823</v>
      </c>
      <c r="S49" s="340" t="s">
        <v>823</v>
      </c>
      <c r="T49" s="340" t="s">
        <v>823</v>
      </c>
      <c r="U49" s="313"/>
      <c r="V49" s="313" t="s">
        <v>863</v>
      </c>
      <c r="W49" s="313" t="s">
        <v>2042</v>
      </c>
      <c r="X49" s="313"/>
      <c r="Y49" s="313"/>
      <c r="Z49" s="313" t="s">
        <v>863</v>
      </c>
      <c r="AA49" s="313" t="s">
        <v>863</v>
      </c>
      <c r="AB49" s="317" t="s">
        <v>1847</v>
      </c>
      <c r="AC49" s="313"/>
      <c r="AD49" s="313"/>
      <c r="AE49" s="313"/>
      <c r="AF49" s="313"/>
      <c r="AG49" s="313"/>
      <c r="AH49" s="340" t="s">
        <v>823</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row>
    <row r="50" spans="1:1031" ht="13.5" customHeight="1">
      <c r="A50" s="341">
        <v>42</v>
      </c>
      <c r="B50" s="341"/>
      <c r="C50" s="341"/>
      <c r="D50" s="341" t="s">
        <v>1857</v>
      </c>
      <c r="E50" s="341"/>
      <c r="F50" s="341"/>
      <c r="G50" s="341"/>
      <c r="H50" s="319" t="s">
        <v>2043</v>
      </c>
      <c r="I50" s="319" t="s">
        <v>2044</v>
      </c>
      <c r="J50" s="319" t="s">
        <v>2045</v>
      </c>
      <c r="K50" s="319"/>
      <c r="L50" s="319" t="s">
        <v>1860</v>
      </c>
      <c r="M50" s="319" t="s">
        <v>1860</v>
      </c>
      <c r="N50" s="319"/>
      <c r="O50" s="319"/>
      <c r="P50" s="319"/>
      <c r="Q50" s="319"/>
      <c r="R50" s="321" t="s">
        <v>820</v>
      </c>
      <c r="S50" s="321" t="s">
        <v>820</v>
      </c>
      <c r="T50" s="321" t="s">
        <v>820</v>
      </c>
      <c r="U50" s="319"/>
      <c r="V50" s="319"/>
      <c r="W50" s="319" t="s">
        <v>862</v>
      </c>
      <c r="X50" s="319"/>
      <c r="Y50" s="319"/>
      <c r="Z50" s="319" t="s">
        <v>863</v>
      </c>
      <c r="AA50" s="319" t="s">
        <v>863</v>
      </c>
      <c r="AB50" s="328" t="s">
        <v>1847</v>
      </c>
      <c r="AC50" s="319"/>
      <c r="AD50" s="319"/>
      <c r="AE50" s="319"/>
      <c r="AF50" s="319"/>
      <c r="AG50" s="319"/>
      <c r="AH50" s="321" t="s">
        <v>820</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row>
    <row r="51" spans="1:1031" ht="13.5" customHeight="1">
      <c r="A51" s="338">
        <v>43</v>
      </c>
      <c r="B51" s="338"/>
      <c r="C51" s="338"/>
      <c r="D51" s="338" t="s">
        <v>2046</v>
      </c>
      <c r="E51" s="342"/>
      <c r="F51" s="338"/>
      <c r="G51" s="338"/>
      <c r="H51" s="313" t="s">
        <v>1881</v>
      </c>
      <c r="I51" s="313" t="s">
        <v>2047</v>
      </c>
      <c r="J51" s="313" t="s">
        <v>2048</v>
      </c>
      <c r="K51" s="313"/>
      <c r="L51" s="313" t="s">
        <v>2049</v>
      </c>
      <c r="M51" s="313" t="s">
        <v>2049</v>
      </c>
      <c r="N51" s="313"/>
      <c r="O51" s="313"/>
      <c r="P51" s="313"/>
      <c r="Q51" s="313"/>
      <c r="R51" s="323" t="s">
        <v>817</v>
      </c>
      <c r="S51" s="323" t="s">
        <v>817</v>
      </c>
      <c r="T51" s="323" t="s">
        <v>817</v>
      </c>
      <c r="U51" s="313"/>
      <c r="V51" s="313"/>
      <c r="W51" s="313" t="s">
        <v>878</v>
      </c>
      <c r="X51" s="313"/>
      <c r="Y51" s="313" t="s">
        <v>931</v>
      </c>
      <c r="Z51" s="313" t="s">
        <v>863</v>
      </c>
      <c r="AA51" s="313" t="s">
        <v>863</v>
      </c>
      <c r="AB51" s="317" t="s">
        <v>1847</v>
      </c>
      <c r="AC51" s="313"/>
      <c r="AD51" s="313"/>
      <c r="AE51" s="313"/>
      <c r="AF51" s="313"/>
      <c r="AG51" s="313"/>
      <c r="AH51" s="323" t="s">
        <v>817</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row>
    <row r="52" spans="1:1031" ht="13.5" customHeight="1">
      <c r="A52" s="341">
        <v>44</v>
      </c>
      <c r="B52" s="341"/>
      <c r="C52" s="341"/>
      <c r="D52" s="341" t="s">
        <v>2050</v>
      </c>
      <c r="E52" s="341"/>
      <c r="F52" s="341"/>
      <c r="G52" s="341"/>
      <c r="H52" s="319" t="s">
        <v>1881</v>
      </c>
      <c r="I52" s="319" t="s">
        <v>2051</v>
      </c>
      <c r="J52" s="319">
        <v>0</v>
      </c>
      <c r="K52" s="319"/>
      <c r="L52" s="319" t="s">
        <v>2052</v>
      </c>
      <c r="M52" s="319" t="s">
        <v>2052</v>
      </c>
      <c r="N52" s="319"/>
      <c r="O52" s="319"/>
      <c r="P52" s="319"/>
      <c r="Q52" s="319"/>
      <c r="R52" s="329" t="s">
        <v>817</v>
      </c>
      <c r="S52" s="329" t="s">
        <v>817</v>
      </c>
      <c r="T52" s="329" t="s">
        <v>817</v>
      </c>
      <c r="U52" s="319"/>
      <c r="V52" s="319"/>
      <c r="W52" s="319" t="s">
        <v>1381</v>
      </c>
      <c r="X52" s="319"/>
      <c r="Y52" s="319"/>
      <c r="Z52" s="319" t="s">
        <v>863</v>
      </c>
      <c r="AA52" s="319" t="s">
        <v>863</v>
      </c>
      <c r="AB52" s="317" t="s">
        <v>1847</v>
      </c>
      <c r="AC52" s="319"/>
      <c r="AD52" s="319"/>
      <c r="AE52" s="319"/>
      <c r="AF52" s="319"/>
      <c r="AG52" s="319"/>
      <c r="AH52" s="329" t="s">
        <v>817</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row>
    <row r="53" spans="1:1031" ht="13.5" customHeight="1">
      <c r="A53" s="338">
        <v>45</v>
      </c>
      <c r="B53" s="338"/>
      <c r="C53" s="338"/>
      <c r="D53" s="338" t="s">
        <v>2053</v>
      </c>
      <c r="E53" s="338"/>
      <c r="F53" s="338"/>
      <c r="G53" s="338"/>
      <c r="H53" s="313" t="s">
        <v>2054</v>
      </c>
      <c r="I53" s="313" t="s">
        <v>2055</v>
      </c>
      <c r="J53" s="313">
        <v>0</v>
      </c>
      <c r="K53" s="313"/>
      <c r="L53" s="313" t="s">
        <v>2056</v>
      </c>
      <c r="M53" s="313" t="s">
        <v>2056</v>
      </c>
      <c r="N53" s="313"/>
      <c r="O53" s="313"/>
      <c r="P53" s="313"/>
      <c r="Q53" s="313"/>
      <c r="R53" s="323" t="s">
        <v>817</v>
      </c>
      <c r="S53" s="325" t="s">
        <v>817</v>
      </c>
      <c r="T53" s="325" t="s">
        <v>817</v>
      </c>
      <c r="U53" s="313"/>
      <c r="V53" s="313"/>
      <c r="W53" s="313" t="s">
        <v>1381</v>
      </c>
      <c r="X53" s="313"/>
      <c r="Y53" s="313"/>
      <c r="Z53" s="313" t="s">
        <v>863</v>
      </c>
      <c r="AA53" s="313" t="s">
        <v>863</v>
      </c>
      <c r="AB53" s="317" t="s">
        <v>1847</v>
      </c>
      <c r="AC53" s="313"/>
      <c r="AD53" s="313"/>
      <c r="AE53" s="313"/>
      <c r="AF53" s="313"/>
      <c r="AG53" s="313"/>
      <c r="AH53" s="323" t="s">
        <v>817</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row>
    <row r="54" spans="1:1031" ht="13.5" customHeight="1">
      <c r="A54" s="341">
        <v>46</v>
      </c>
      <c r="B54" s="341"/>
      <c r="C54" s="341"/>
      <c r="D54" s="341" t="s">
        <v>2057</v>
      </c>
      <c r="E54" s="341"/>
      <c r="F54" s="341"/>
      <c r="G54" s="341"/>
      <c r="H54" s="319" t="s">
        <v>1881</v>
      </c>
      <c r="I54" s="319" t="s">
        <v>2058</v>
      </c>
      <c r="J54" s="319">
        <v>1</v>
      </c>
      <c r="K54" s="319"/>
      <c r="L54" s="319" t="s">
        <v>2059</v>
      </c>
      <c r="M54" s="319" t="s">
        <v>2059</v>
      </c>
      <c r="N54" s="319"/>
      <c r="O54" s="319"/>
      <c r="P54" s="319"/>
      <c r="Q54" s="319"/>
      <c r="R54" s="329" t="s">
        <v>817</v>
      </c>
      <c r="S54" s="329" t="s">
        <v>817</v>
      </c>
      <c r="T54" s="329" t="s">
        <v>817</v>
      </c>
      <c r="U54" s="319"/>
      <c r="V54" s="319"/>
      <c r="W54" s="319" t="s">
        <v>1381</v>
      </c>
      <c r="X54" s="319"/>
      <c r="Y54" s="319"/>
      <c r="Z54" s="319" t="s">
        <v>863</v>
      </c>
      <c r="AA54" s="319" t="s">
        <v>863</v>
      </c>
      <c r="AB54" s="317" t="s">
        <v>1847</v>
      </c>
      <c r="AC54" s="319"/>
      <c r="AD54" s="319"/>
      <c r="AE54" s="319"/>
      <c r="AF54" s="319"/>
      <c r="AG54" s="319"/>
      <c r="AH54" s="329" t="s">
        <v>817</v>
      </c>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row>
    <row r="55" spans="1:1031" ht="13.5" customHeight="1">
      <c r="A55" s="338">
        <v>47</v>
      </c>
      <c r="B55" s="338"/>
      <c r="C55" s="338"/>
      <c r="D55" s="338" t="s">
        <v>2060</v>
      </c>
      <c r="E55" s="338"/>
      <c r="F55" s="338"/>
      <c r="G55" s="338"/>
      <c r="H55" s="313" t="s">
        <v>1881</v>
      </c>
      <c r="I55" s="313" t="s">
        <v>2061</v>
      </c>
      <c r="J55" s="313">
        <v>0</v>
      </c>
      <c r="K55" s="313"/>
      <c r="L55" s="313" t="s">
        <v>2062</v>
      </c>
      <c r="M55" s="313" t="s">
        <v>2062</v>
      </c>
      <c r="N55" s="313"/>
      <c r="O55" s="313"/>
      <c r="P55" s="313"/>
      <c r="Q55" s="313"/>
      <c r="R55" s="323" t="s">
        <v>817</v>
      </c>
      <c r="S55" s="323" t="s">
        <v>817</v>
      </c>
      <c r="T55" s="323" t="s">
        <v>817</v>
      </c>
      <c r="U55" s="313"/>
      <c r="V55" s="313"/>
      <c r="W55" s="313" t="s">
        <v>1381</v>
      </c>
      <c r="X55" s="313"/>
      <c r="Y55" s="313"/>
      <c r="Z55" s="313" t="s">
        <v>863</v>
      </c>
      <c r="AA55" s="313" t="s">
        <v>863</v>
      </c>
      <c r="AB55" s="328" t="s">
        <v>1847</v>
      </c>
      <c r="AC55" s="313"/>
      <c r="AD55" s="313"/>
      <c r="AE55" s="313"/>
      <c r="AF55" s="313"/>
      <c r="AG55" s="313"/>
      <c r="AH55" s="323" t="s">
        <v>817</v>
      </c>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row>
    <row r="56" spans="1:1031" ht="13.5" customHeight="1">
      <c r="A56" s="341">
        <v>48</v>
      </c>
      <c r="B56" s="341"/>
      <c r="C56" s="341"/>
      <c r="D56" s="341" t="s">
        <v>2063</v>
      </c>
      <c r="E56" s="341"/>
      <c r="F56" s="341"/>
      <c r="G56" s="341"/>
      <c r="H56" s="319" t="s">
        <v>1881</v>
      </c>
      <c r="I56" s="319" t="s">
        <v>2064</v>
      </c>
      <c r="J56" s="319">
        <v>0</v>
      </c>
      <c r="K56" s="319"/>
      <c r="L56" s="319" t="s">
        <v>2065</v>
      </c>
      <c r="M56" s="319" t="s">
        <v>2065</v>
      </c>
      <c r="N56" s="319"/>
      <c r="O56" s="319"/>
      <c r="P56" s="319"/>
      <c r="Q56" s="319"/>
      <c r="R56" s="329" t="s">
        <v>817</v>
      </c>
      <c r="S56" s="329" t="s">
        <v>817</v>
      </c>
      <c r="T56" s="329" t="s">
        <v>817</v>
      </c>
      <c r="U56" s="319"/>
      <c r="V56" s="319"/>
      <c r="W56" s="319" t="s">
        <v>1381</v>
      </c>
      <c r="X56" s="319"/>
      <c r="Y56" s="319"/>
      <c r="Z56" s="319" t="s">
        <v>863</v>
      </c>
      <c r="AA56" s="319" t="s">
        <v>863</v>
      </c>
      <c r="AB56" s="317" t="s">
        <v>1847</v>
      </c>
      <c r="AC56" s="319"/>
      <c r="AD56" s="319"/>
      <c r="AE56" s="319"/>
      <c r="AF56" s="319"/>
      <c r="AG56" s="319"/>
      <c r="AH56" s="329" t="s">
        <v>817</v>
      </c>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row>
    <row r="57" spans="1:1031" ht="13.5" customHeight="1">
      <c r="A57" s="338">
        <v>49</v>
      </c>
      <c r="B57" s="338"/>
      <c r="C57" s="338"/>
      <c r="D57" s="338" t="s">
        <v>2066</v>
      </c>
      <c r="E57" s="338"/>
      <c r="F57" s="338"/>
      <c r="G57" s="338"/>
      <c r="H57" s="313" t="s">
        <v>1881</v>
      </c>
      <c r="I57" s="313" t="s">
        <v>2067</v>
      </c>
      <c r="J57" s="313">
        <v>0</v>
      </c>
      <c r="K57" s="313"/>
      <c r="L57" s="313" t="s">
        <v>2068</v>
      </c>
      <c r="M57" s="313" t="s">
        <v>2068</v>
      </c>
      <c r="N57" s="313"/>
      <c r="O57" s="313"/>
      <c r="P57" s="313"/>
      <c r="Q57" s="313"/>
      <c r="R57" s="323" t="s">
        <v>817</v>
      </c>
      <c r="S57" s="323" t="s">
        <v>817</v>
      </c>
      <c r="T57" s="323" t="s">
        <v>817</v>
      </c>
      <c r="U57" s="313"/>
      <c r="V57" s="313"/>
      <c r="W57" s="313" t="s">
        <v>1381</v>
      </c>
      <c r="X57" s="313"/>
      <c r="Y57" s="313"/>
      <c r="Z57" s="313" t="s">
        <v>863</v>
      </c>
      <c r="AA57" s="313" t="s">
        <v>863</v>
      </c>
      <c r="AB57" s="317" t="s">
        <v>1847</v>
      </c>
      <c r="AC57" s="313"/>
      <c r="AD57" s="313"/>
      <c r="AE57" s="313"/>
      <c r="AF57" s="313"/>
      <c r="AG57" s="313"/>
      <c r="AH57" s="323" t="s">
        <v>817</v>
      </c>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row>
    <row r="58" spans="1:1031" ht="13.5" customHeight="1">
      <c r="A58" s="341">
        <v>50</v>
      </c>
      <c r="B58" s="341"/>
      <c r="C58" s="341" t="s">
        <v>2069</v>
      </c>
      <c r="D58" s="343"/>
      <c r="E58" s="343"/>
      <c r="F58" s="343"/>
      <c r="G58" s="343"/>
      <c r="H58" s="319" t="s">
        <v>1881</v>
      </c>
      <c r="I58" s="319" t="s">
        <v>2070</v>
      </c>
      <c r="J58" s="326"/>
      <c r="K58" s="319"/>
      <c r="L58" s="319" t="s">
        <v>2071</v>
      </c>
      <c r="M58" s="319" t="s">
        <v>2071</v>
      </c>
      <c r="N58" s="319"/>
      <c r="O58" s="319"/>
      <c r="P58" s="319"/>
      <c r="Q58" s="319"/>
      <c r="R58" s="327" t="s">
        <v>823</v>
      </c>
      <c r="S58" s="344" t="s">
        <v>823</v>
      </c>
      <c r="T58" s="344" t="s">
        <v>823</v>
      </c>
      <c r="U58" s="319"/>
      <c r="V58" s="319" t="s">
        <v>863</v>
      </c>
      <c r="W58" s="319" t="s">
        <v>2072</v>
      </c>
      <c r="X58" s="319"/>
      <c r="Y58" s="319"/>
      <c r="Z58" s="319" t="s">
        <v>863</v>
      </c>
      <c r="AA58" s="319" t="s">
        <v>863</v>
      </c>
      <c r="AB58" s="317" t="s">
        <v>1847</v>
      </c>
      <c r="AC58" s="319"/>
      <c r="AD58" s="319"/>
      <c r="AE58" s="319"/>
      <c r="AF58" s="319"/>
      <c r="AG58" s="319"/>
      <c r="AH58" s="327" t="s">
        <v>823</v>
      </c>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row>
    <row r="59" spans="1:1031" ht="13.5" customHeight="1">
      <c r="A59" s="338">
        <v>51</v>
      </c>
      <c r="B59" s="338"/>
      <c r="C59" s="338"/>
      <c r="D59" s="338" t="s">
        <v>2073</v>
      </c>
      <c r="E59" s="338"/>
      <c r="F59" s="338"/>
      <c r="G59" s="338"/>
      <c r="H59" s="313" t="s">
        <v>1881</v>
      </c>
      <c r="I59" s="313" t="s">
        <v>2074</v>
      </c>
      <c r="J59" s="313" t="s">
        <v>2075</v>
      </c>
      <c r="K59" s="313"/>
      <c r="L59" s="313" t="s">
        <v>2049</v>
      </c>
      <c r="M59" s="313" t="s">
        <v>2049</v>
      </c>
      <c r="N59" s="313"/>
      <c r="O59" s="313"/>
      <c r="P59" s="313"/>
      <c r="Q59" s="313"/>
      <c r="R59" s="323" t="s">
        <v>817</v>
      </c>
      <c r="S59" s="323" t="s">
        <v>817</v>
      </c>
      <c r="T59" s="323" t="s">
        <v>817</v>
      </c>
      <c r="U59" s="313"/>
      <c r="V59" s="313"/>
      <c r="W59" s="313" t="s">
        <v>878</v>
      </c>
      <c r="X59" s="313"/>
      <c r="Y59" s="313" t="s">
        <v>931</v>
      </c>
      <c r="Z59" s="313" t="s">
        <v>863</v>
      </c>
      <c r="AA59" s="313" t="s">
        <v>863</v>
      </c>
      <c r="AB59" s="317" t="s">
        <v>1847</v>
      </c>
      <c r="AC59" s="313"/>
      <c r="AD59" s="313"/>
      <c r="AE59" s="313"/>
      <c r="AF59" s="313"/>
      <c r="AG59" s="313"/>
      <c r="AH59" s="323" t="s">
        <v>817</v>
      </c>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row>
    <row r="60" spans="1:1031" ht="13.5" customHeight="1">
      <c r="A60" s="341">
        <v>52</v>
      </c>
      <c r="B60" s="341"/>
      <c r="C60" s="341"/>
      <c r="D60" s="341" t="s">
        <v>2076</v>
      </c>
      <c r="E60" s="341"/>
      <c r="F60" s="341"/>
      <c r="G60" s="341"/>
      <c r="H60" s="319" t="s">
        <v>1881</v>
      </c>
      <c r="I60" s="319" t="s">
        <v>2077</v>
      </c>
      <c r="J60" s="319">
        <v>0</v>
      </c>
      <c r="K60" s="319"/>
      <c r="L60" s="319" t="s">
        <v>2078</v>
      </c>
      <c r="M60" s="319" t="s">
        <v>2078</v>
      </c>
      <c r="N60" s="319"/>
      <c r="O60" s="319"/>
      <c r="P60" s="319"/>
      <c r="Q60" s="319"/>
      <c r="R60" s="329" t="s">
        <v>817</v>
      </c>
      <c r="S60" s="329" t="s">
        <v>817</v>
      </c>
      <c r="T60" s="329" t="s">
        <v>817</v>
      </c>
      <c r="U60" s="319"/>
      <c r="V60" s="319"/>
      <c r="W60" s="319" t="s">
        <v>1381</v>
      </c>
      <c r="X60" s="319"/>
      <c r="Y60" s="319"/>
      <c r="Z60" s="319" t="s">
        <v>863</v>
      </c>
      <c r="AA60" s="319" t="s">
        <v>863</v>
      </c>
      <c r="AB60" s="328" t="s">
        <v>1847</v>
      </c>
      <c r="AC60" s="319"/>
      <c r="AD60" s="319"/>
      <c r="AE60" s="319"/>
      <c r="AF60" s="319"/>
      <c r="AG60" s="319"/>
      <c r="AH60" s="329" t="s">
        <v>817</v>
      </c>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row>
    <row r="61" spans="1:1031" ht="13.5" customHeight="1">
      <c r="A61" s="338">
        <v>53</v>
      </c>
      <c r="B61" s="338"/>
      <c r="C61" s="338"/>
      <c r="D61" s="338" t="s">
        <v>2079</v>
      </c>
      <c r="E61" s="338"/>
      <c r="F61" s="338"/>
      <c r="G61" s="338"/>
      <c r="H61" s="313" t="s">
        <v>1881</v>
      </c>
      <c r="I61" s="313" t="s">
        <v>2080</v>
      </c>
      <c r="J61" s="313">
        <v>1</v>
      </c>
      <c r="K61" s="313"/>
      <c r="L61" s="313" t="s">
        <v>2081</v>
      </c>
      <c r="M61" s="313" t="s">
        <v>2081</v>
      </c>
      <c r="N61" s="313"/>
      <c r="O61" s="313"/>
      <c r="P61" s="313"/>
      <c r="Q61" s="313"/>
      <c r="R61" s="323" t="s">
        <v>817</v>
      </c>
      <c r="S61" s="323" t="s">
        <v>817</v>
      </c>
      <c r="T61" s="323" t="s">
        <v>817</v>
      </c>
      <c r="U61" s="313"/>
      <c r="V61" s="313"/>
      <c r="W61" s="313" t="s">
        <v>1381</v>
      </c>
      <c r="X61" s="313"/>
      <c r="Y61" s="313"/>
      <c r="Z61" s="313" t="s">
        <v>863</v>
      </c>
      <c r="AA61" s="313" t="s">
        <v>863</v>
      </c>
      <c r="AB61" s="317" t="s">
        <v>1847</v>
      </c>
      <c r="AC61" s="313"/>
      <c r="AD61" s="313"/>
      <c r="AE61" s="313"/>
      <c r="AF61" s="313"/>
      <c r="AG61" s="313"/>
      <c r="AH61" s="323" t="s">
        <v>817</v>
      </c>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row>
    <row r="62" spans="1:1031" ht="13.5" customHeight="1">
      <c r="A62" s="318">
        <v>54</v>
      </c>
      <c r="B62" s="318"/>
      <c r="C62" s="318" t="s">
        <v>2082</v>
      </c>
      <c r="D62" s="318"/>
      <c r="E62" s="318"/>
      <c r="F62" s="318"/>
      <c r="G62" s="318"/>
      <c r="H62" s="319" t="s">
        <v>2083</v>
      </c>
      <c r="I62" s="319" t="s">
        <v>2084</v>
      </c>
      <c r="J62" s="326"/>
      <c r="K62" s="319" t="s">
        <v>863</v>
      </c>
      <c r="L62" s="319" t="s">
        <v>2085</v>
      </c>
      <c r="M62" s="319" t="s">
        <v>2085</v>
      </c>
      <c r="N62" s="319"/>
      <c r="O62" s="319"/>
      <c r="P62" s="319"/>
      <c r="Q62" s="319"/>
      <c r="R62" s="327" t="s">
        <v>823</v>
      </c>
      <c r="S62" s="327" t="s">
        <v>823</v>
      </c>
      <c r="T62" s="327" t="s">
        <v>823</v>
      </c>
      <c r="U62" s="319"/>
      <c r="V62" s="319" t="s">
        <v>863</v>
      </c>
      <c r="W62" s="319" t="s">
        <v>2086</v>
      </c>
      <c r="X62" s="319"/>
      <c r="Y62" s="319"/>
      <c r="Z62" s="319" t="s">
        <v>863</v>
      </c>
      <c r="AA62" s="319" t="s">
        <v>863</v>
      </c>
      <c r="AB62" s="317" t="s">
        <v>1847</v>
      </c>
      <c r="AC62" s="319"/>
      <c r="AD62" s="319"/>
      <c r="AE62" s="319"/>
      <c r="AF62" s="319">
        <v>1</v>
      </c>
      <c r="AG62" s="319">
        <v>1</v>
      </c>
      <c r="AH62" s="327" t="s">
        <v>823</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row>
    <row r="63" spans="1:1031" ht="13.5" customHeight="1">
      <c r="A63" s="322">
        <v>55</v>
      </c>
      <c r="B63" s="322"/>
      <c r="C63" s="322"/>
      <c r="D63" s="322" t="s">
        <v>2087</v>
      </c>
      <c r="E63" s="336"/>
      <c r="F63" s="322"/>
      <c r="G63" s="322"/>
      <c r="H63" s="313" t="s">
        <v>2088</v>
      </c>
      <c r="I63" s="313" t="s">
        <v>2089</v>
      </c>
      <c r="J63" s="313" t="s">
        <v>2012</v>
      </c>
      <c r="K63" s="313" t="s">
        <v>863</v>
      </c>
      <c r="L63" s="313" t="s">
        <v>2049</v>
      </c>
      <c r="M63" s="313" t="s">
        <v>2049</v>
      </c>
      <c r="N63" s="313"/>
      <c r="O63" s="313"/>
      <c r="P63" s="313"/>
      <c r="Q63" s="313"/>
      <c r="R63" s="323" t="s">
        <v>817</v>
      </c>
      <c r="S63" s="325" t="s">
        <v>817</v>
      </c>
      <c r="T63" s="325" t="s">
        <v>817</v>
      </c>
      <c r="U63" s="313"/>
      <c r="V63" s="313"/>
      <c r="W63" s="313" t="s">
        <v>878</v>
      </c>
      <c r="X63" s="313"/>
      <c r="Y63" s="313" t="s">
        <v>931</v>
      </c>
      <c r="Z63" s="313" t="s">
        <v>863</v>
      </c>
      <c r="AA63" s="313" t="s">
        <v>863</v>
      </c>
      <c r="AB63" s="317" t="s">
        <v>1847</v>
      </c>
      <c r="AC63" s="313"/>
      <c r="AD63" s="313"/>
      <c r="AE63" s="313"/>
      <c r="AF63" s="313">
        <v>1</v>
      </c>
      <c r="AG63" s="313">
        <v>1</v>
      </c>
      <c r="AH63" s="323" t="s">
        <v>817</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row>
    <row r="64" spans="1:1031" ht="13.5" customHeight="1">
      <c r="A64" s="332">
        <v>56</v>
      </c>
      <c r="B64" s="332"/>
      <c r="C64" s="332"/>
      <c r="D64" s="332" t="s">
        <v>1975</v>
      </c>
      <c r="E64" s="332"/>
      <c r="F64" s="332"/>
      <c r="G64" s="332"/>
      <c r="H64" s="319" t="s">
        <v>2090</v>
      </c>
      <c r="I64" s="319" t="s">
        <v>2091</v>
      </c>
      <c r="J64" s="319" t="s">
        <v>2092</v>
      </c>
      <c r="K64" s="319" t="s">
        <v>863</v>
      </c>
      <c r="L64" s="319" t="s">
        <v>1936</v>
      </c>
      <c r="M64" s="319" t="s">
        <v>1936</v>
      </c>
      <c r="N64" s="319"/>
      <c r="O64" s="319"/>
      <c r="P64" s="319"/>
      <c r="Q64" s="319"/>
      <c r="R64" s="323" t="s">
        <v>817</v>
      </c>
      <c r="S64" s="321" t="s">
        <v>820</v>
      </c>
      <c r="T64" s="321" t="s">
        <v>820</v>
      </c>
      <c r="U64" s="319"/>
      <c r="V64" s="319"/>
      <c r="W64" s="319" t="s">
        <v>862</v>
      </c>
      <c r="X64" s="319"/>
      <c r="Y64" s="319" t="s">
        <v>2093</v>
      </c>
      <c r="Z64" s="319" t="s">
        <v>863</v>
      </c>
      <c r="AA64" s="319" t="s">
        <v>863</v>
      </c>
      <c r="AB64" s="317" t="s">
        <v>1847</v>
      </c>
      <c r="AC64" s="319"/>
      <c r="AD64" s="319"/>
      <c r="AE64" s="319"/>
      <c r="AF64" s="319">
        <v>1</v>
      </c>
      <c r="AG64" s="319"/>
      <c r="AH64" s="323" t="s">
        <v>817</v>
      </c>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row>
    <row r="65" spans="1:1031" ht="13.5" customHeight="1">
      <c r="A65" s="312">
        <v>57</v>
      </c>
      <c r="B65" s="312"/>
      <c r="C65" s="312"/>
      <c r="D65" s="312" t="s">
        <v>2094</v>
      </c>
      <c r="E65" s="312"/>
      <c r="F65" s="312"/>
      <c r="G65" s="312"/>
      <c r="H65" s="313" t="s">
        <v>2088</v>
      </c>
      <c r="I65" s="313" t="s">
        <v>2095</v>
      </c>
      <c r="J65" s="313" t="s">
        <v>2096</v>
      </c>
      <c r="K65" s="313"/>
      <c r="L65" s="313" t="s">
        <v>2097</v>
      </c>
      <c r="M65" s="313" t="s">
        <v>2097</v>
      </c>
      <c r="N65" s="313"/>
      <c r="O65" s="313"/>
      <c r="P65" s="313"/>
      <c r="Q65" s="313"/>
      <c r="R65" s="340" t="s">
        <v>823</v>
      </c>
      <c r="S65" s="340" t="s">
        <v>823</v>
      </c>
      <c r="T65" s="340" t="s">
        <v>823</v>
      </c>
      <c r="U65" s="313"/>
      <c r="V65" s="313"/>
      <c r="W65" s="313" t="s">
        <v>862</v>
      </c>
      <c r="X65" s="313"/>
      <c r="Y65" s="313" t="s">
        <v>2098</v>
      </c>
      <c r="Z65" s="313" t="s">
        <v>863</v>
      </c>
      <c r="AA65" s="313" t="s">
        <v>863</v>
      </c>
      <c r="AB65" s="328" t="s">
        <v>1847</v>
      </c>
      <c r="AC65" s="313"/>
      <c r="AD65" s="313"/>
      <c r="AE65" s="313"/>
      <c r="AF65" s="313">
        <v>1</v>
      </c>
      <c r="AG65" s="313"/>
      <c r="AH65" s="340" t="s">
        <v>823</v>
      </c>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row>
    <row r="66" spans="1:1031" ht="13.5" customHeight="1">
      <c r="A66" s="318">
        <v>58</v>
      </c>
      <c r="B66" s="318"/>
      <c r="C66" s="318"/>
      <c r="D66" s="318" t="s">
        <v>2099</v>
      </c>
      <c r="E66" s="335"/>
      <c r="F66" s="318"/>
      <c r="G66" s="318"/>
      <c r="H66" s="319" t="s">
        <v>2088</v>
      </c>
      <c r="I66" s="319" t="s">
        <v>2100</v>
      </c>
      <c r="J66" s="319" t="s">
        <v>2101</v>
      </c>
      <c r="K66" s="319"/>
      <c r="L66" s="319" t="s">
        <v>1908</v>
      </c>
      <c r="M66" s="319" t="s">
        <v>1908</v>
      </c>
      <c r="N66" s="319"/>
      <c r="O66" s="319"/>
      <c r="P66" s="319"/>
      <c r="Q66" s="319"/>
      <c r="R66" s="329" t="s">
        <v>817</v>
      </c>
      <c r="S66" s="329" t="s">
        <v>817</v>
      </c>
      <c r="T66" s="329" t="s">
        <v>817</v>
      </c>
      <c r="U66" s="319"/>
      <c r="V66" s="319"/>
      <c r="W66" s="319" t="s">
        <v>862</v>
      </c>
      <c r="X66" s="319"/>
      <c r="Y66" s="319"/>
      <c r="Z66" s="319" t="s">
        <v>863</v>
      </c>
      <c r="AA66" s="319" t="s">
        <v>863</v>
      </c>
      <c r="AB66" s="317" t="s">
        <v>1847</v>
      </c>
      <c r="AC66" s="319"/>
      <c r="AD66" s="319"/>
      <c r="AE66" s="319"/>
      <c r="AF66" s="319">
        <v>1</v>
      </c>
      <c r="AG66" s="319">
        <v>1</v>
      </c>
      <c r="AH66" s="329" t="s">
        <v>817</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row>
    <row r="67" spans="1:1031" ht="13.5" customHeight="1">
      <c r="A67" s="322">
        <v>59</v>
      </c>
      <c r="B67" s="322"/>
      <c r="C67" s="322"/>
      <c r="D67" s="318" t="s">
        <v>2102</v>
      </c>
      <c r="E67" s="335"/>
      <c r="F67" s="318"/>
      <c r="G67" s="318"/>
      <c r="H67" s="313" t="s">
        <v>2088</v>
      </c>
      <c r="I67" s="313" t="s">
        <v>2103</v>
      </c>
      <c r="J67" s="334"/>
      <c r="K67" s="313"/>
      <c r="L67" s="313" t="s">
        <v>2104</v>
      </c>
      <c r="M67" s="313" t="s">
        <v>2104</v>
      </c>
      <c r="N67" s="313"/>
      <c r="O67" s="313"/>
      <c r="P67" s="313"/>
      <c r="Q67" s="313"/>
      <c r="R67" s="329" t="s">
        <v>817</v>
      </c>
      <c r="S67" s="316" t="s">
        <v>820</v>
      </c>
      <c r="T67" s="316" t="s">
        <v>820</v>
      </c>
      <c r="U67" s="313"/>
      <c r="V67" s="313" t="s">
        <v>863</v>
      </c>
      <c r="W67" s="313" t="s">
        <v>2105</v>
      </c>
      <c r="X67" s="313"/>
      <c r="Y67" s="313"/>
      <c r="Z67" s="313" t="s">
        <v>863</v>
      </c>
      <c r="AA67" s="313" t="s">
        <v>863</v>
      </c>
      <c r="AB67" s="317" t="s">
        <v>1847</v>
      </c>
      <c r="AC67" s="313" t="s">
        <v>863</v>
      </c>
      <c r="AD67" s="313"/>
      <c r="AE67" s="313"/>
      <c r="AF67" s="313">
        <v>1</v>
      </c>
      <c r="AG67" s="313">
        <v>1</v>
      </c>
      <c r="AH67" s="329" t="s">
        <v>817</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row>
    <row r="68" spans="1:1031" ht="13.5" customHeight="1">
      <c r="A68" s="318">
        <v>60</v>
      </c>
      <c r="B68" s="318"/>
      <c r="C68" s="318"/>
      <c r="D68" s="318"/>
      <c r="E68" s="318" t="s">
        <v>2106</v>
      </c>
      <c r="F68" s="318"/>
      <c r="G68" s="318"/>
      <c r="H68" s="319" t="s">
        <v>2107</v>
      </c>
      <c r="I68" s="319" t="s">
        <v>2108</v>
      </c>
      <c r="J68" s="319" t="s">
        <v>1058</v>
      </c>
      <c r="K68" s="319" t="s">
        <v>863</v>
      </c>
      <c r="L68" s="319" t="s">
        <v>2109</v>
      </c>
      <c r="M68" s="319" t="s">
        <v>2109</v>
      </c>
      <c r="N68" s="319"/>
      <c r="O68" s="319"/>
      <c r="P68" s="319"/>
      <c r="Q68" s="319"/>
      <c r="R68" s="329" t="s">
        <v>817</v>
      </c>
      <c r="S68" s="331" t="s">
        <v>820</v>
      </c>
      <c r="T68" s="331" t="s">
        <v>820</v>
      </c>
      <c r="U68" s="319"/>
      <c r="V68" s="319"/>
      <c r="W68" s="319" t="s">
        <v>862</v>
      </c>
      <c r="X68" s="319"/>
      <c r="Y68" s="319"/>
      <c r="Z68" s="319" t="s">
        <v>863</v>
      </c>
      <c r="AA68" s="319" t="s">
        <v>863</v>
      </c>
      <c r="AB68" s="317" t="s">
        <v>1847</v>
      </c>
      <c r="AC68" s="319" t="s">
        <v>863</v>
      </c>
      <c r="AD68" s="319"/>
      <c r="AE68" s="319"/>
      <c r="AF68" s="319">
        <v>1</v>
      </c>
      <c r="AG68" s="319">
        <v>1</v>
      </c>
      <c r="AH68" s="329" t="s">
        <v>817</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row>
    <row r="69" spans="1:1031" ht="13.5" customHeight="1">
      <c r="A69" s="338">
        <v>61</v>
      </c>
      <c r="B69" s="338"/>
      <c r="C69" s="338"/>
      <c r="D69" s="338"/>
      <c r="E69" s="338" t="s">
        <v>2110</v>
      </c>
      <c r="F69" s="338"/>
      <c r="G69" s="338"/>
      <c r="H69" s="313" t="s">
        <v>2111</v>
      </c>
      <c r="I69" s="313" t="s">
        <v>2112</v>
      </c>
      <c r="J69" s="313" t="s">
        <v>1066</v>
      </c>
      <c r="K69" s="313"/>
      <c r="L69" s="313" t="s">
        <v>1924</v>
      </c>
      <c r="M69" s="313" t="s">
        <v>1924</v>
      </c>
      <c r="N69" s="313"/>
      <c r="O69" s="313"/>
      <c r="P69" s="313"/>
      <c r="Q69" s="313"/>
      <c r="R69" s="323" t="s">
        <v>817</v>
      </c>
      <c r="S69" s="323" t="s">
        <v>817</v>
      </c>
      <c r="T69" s="323" t="s">
        <v>817</v>
      </c>
      <c r="U69" s="313"/>
      <c r="V69" s="313"/>
      <c r="W69" s="313" t="s">
        <v>862</v>
      </c>
      <c r="X69" s="313"/>
      <c r="Y69" s="313"/>
      <c r="Z69" s="313" t="s">
        <v>863</v>
      </c>
      <c r="AA69" s="313" t="s">
        <v>863</v>
      </c>
      <c r="AB69" s="317" t="s">
        <v>1847</v>
      </c>
      <c r="AC69" s="313" t="s">
        <v>863</v>
      </c>
      <c r="AD69" s="313"/>
      <c r="AE69" s="313"/>
      <c r="AF69" s="313"/>
      <c r="AG69" s="313"/>
      <c r="AH69" s="323" t="s">
        <v>817</v>
      </c>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row>
    <row r="70" spans="1:1031" ht="13.5" customHeight="1">
      <c r="A70" s="318">
        <v>62</v>
      </c>
      <c r="B70" s="318"/>
      <c r="C70" s="318"/>
      <c r="D70" s="318"/>
      <c r="E70" s="318" t="s">
        <v>1103</v>
      </c>
      <c r="F70" s="318"/>
      <c r="G70" s="318"/>
      <c r="H70" s="319" t="s">
        <v>2113</v>
      </c>
      <c r="I70" s="319" t="s">
        <v>2114</v>
      </c>
      <c r="J70" s="319" t="s">
        <v>2115</v>
      </c>
      <c r="K70" s="319" t="s">
        <v>863</v>
      </c>
      <c r="L70" s="319" t="s">
        <v>1936</v>
      </c>
      <c r="M70" s="319" t="s">
        <v>1936</v>
      </c>
      <c r="N70" s="319"/>
      <c r="O70" s="319"/>
      <c r="P70" s="319"/>
      <c r="Q70" s="319"/>
      <c r="R70" s="329" t="s">
        <v>817</v>
      </c>
      <c r="S70" s="329" t="s">
        <v>817</v>
      </c>
      <c r="T70" s="329" t="s">
        <v>817</v>
      </c>
      <c r="U70" s="319"/>
      <c r="V70" s="319"/>
      <c r="W70" s="319" t="s">
        <v>862</v>
      </c>
      <c r="X70" s="319"/>
      <c r="Y70" s="319"/>
      <c r="Z70" s="319" t="s">
        <v>863</v>
      </c>
      <c r="AA70" s="319" t="s">
        <v>863</v>
      </c>
      <c r="AB70" s="328" t="s">
        <v>1847</v>
      </c>
      <c r="AC70" s="319" t="s">
        <v>863</v>
      </c>
      <c r="AD70" s="319"/>
      <c r="AE70" s="319"/>
      <c r="AF70" s="319">
        <v>1</v>
      </c>
      <c r="AG70" s="319">
        <v>1</v>
      </c>
      <c r="AH70" s="329" t="s">
        <v>817</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row>
    <row r="71" spans="1:1031" ht="13.5" customHeight="1">
      <c r="A71" s="322">
        <v>63</v>
      </c>
      <c r="B71" s="322"/>
      <c r="C71" s="322"/>
      <c r="D71" s="322"/>
      <c r="E71" s="322" t="s">
        <v>2116</v>
      </c>
      <c r="F71" s="336"/>
      <c r="G71" s="322"/>
      <c r="H71" s="313" t="s">
        <v>1881</v>
      </c>
      <c r="I71" s="313" t="s">
        <v>2117</v>
      </c>
      <c r="J71" s="313" t="s">
        <v>2118</v>
      </c>
      <c r="K71" s="313"/>
      <c r="L71" s="313" t="s">
        <v>2119</v>
      </c>
      <c r="M71" s="313" t="s">
        <v>2119</v>
      </c>
      <c r="N71" s="313"/>
      <c r="O71" s="313"/>
      <c r="P71" s="313"/>
      <c r="Q71" s="313"/>
      <c r="R71" s="323" t="s">
        <v>817</v>
      </c>
      <c r="S71" s="323" t="s">
        <v>817</v>
      </c>
      <c r="T71" s="323" t="s">
        <v>817</v>
      </c>
      <c r="U71" s="313"/>
      <c r="V71" s="313"/>
      <c r="W71" s="313" t="s">
        <v>862</v>
      </c>
      <c r="X71" s="313"/>
      <c r="Y71" s="313"/>
      <c r="Z71" s="313" t="s">
        <v>863</v>
      </c>
      <c r="AA71" s="313" t="s">
        <v>863</v>
      </c>
      <c r="AB71" s="317" t="s">
        <v>1847</v>
      </c>
      <c r="AC71" s="313" t="s">
        <v>863</v>
      </c>
      <c r="AD71" s="313"/>
      <c r="AE71" s="313"/>
      <c r="AF71" s="313">
        <v>1</v>
      </c>
      <c r="AG71" s="313">
        <v>1</v>
      </c>
      <c r="AH71" s="323" t="s">
        <v>817</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row>
    <row r="72" spans="1:1031" ht="13.5" customHeight="1">
      <c r="A72" s="318">
        <v>64</v>
      </c>
      <c r="B72" s="318"/>
      <c r="C72" s="318"/>
      <c r="D72" s="318"/>
      <c r="E72" s="318" t="s">
        <v>1198</v>
      </c>
      <c r="F72" s="318"/>
      <c r="G72" s="318"/>
      <c r="H72" s="319" t="s">
        <v>1881</v>
      </c>
      <c r="I72" s="319" t="s">
        <v>2120</v>
      </c>
      <c r="J72" s="319" t="s">
        <v>1200</v>
      </c>
      <c r="K72" s="319"/>
      <c r="L72" s="319" t="s">
        <v>2121</v>
      </c>
      <c r="M72" s="319" t="s">
        <v>2121</v>
      </c>
      <c r="N72" s="319"/>
      <c r="O72" s="319"/>
      <c r="P72" s="319"/>
      <c r="Q72" s="319"/>
      <c r="R72" s="329" t="s">
        <v>817</v>
      </c>
      <c r="S72" s="329" t="s">
        <v>817</v>
      </c>
      <c r="T72" s="329" t="s">
        <v>817</v>
      </c>
      <c r="U72" s="319"/>
      <c r="V72" s="319"/>
      <c r="W72" s="319" t="s">
        <v>862</v>
      </c>
      <c r="X72" s="319"/>
      <c r="Y72" s="319"/>
      <c r="Z72" s="319" t="s">
        <v>863</v>
      </c>
      <c r="AA72" s="319" t="s">
        <v>863</v>
      </c>
      <c r="AB72" s="317" t="s">
        <v>1847</v>
      </c>
      <c r="AC72" s="319" t="s">
        <v>863</v>
      </c>
      <c r="AD72" s="319"/>
      <c r="AE72" s="319"/>
      <c r="AF72" s="319">
        <v>1</v>
      </c>
      <c r="AG72" s="319">
        <v>1</v>
      </c>
      <c r="AH72" s="329" t="s">
        <v>817</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row>
    <row r="73" spans="1:1031" ht="13.5" customHeight="1">
      <c r="A73" s="322">
        <v>65</v>
      </c>
      <c r="B73" s="322"/>
      <c r="C73" s="322"/>
      <c r="D73" s="322"/>
      <c r="E73" s="322" t="s">
        <v>1168</v>
      </c>
      <c r="F73" s="322"/>
      <c r="G73" s="322"/>
      <c r="H73" s="313" t="s">
        <v>771</v>
      </c>
      <c r="I73" s="313"/>
      <c r="J73" s="334"/>
      <c r="K73" s="313"/>
      <c r="L73" s="313" t="s">
        <v>2122</v>
      </c>
      <c r="M73" s="313" t="s">
        <v>2122</v>
      </c>
      <c r="N73" s="313"/>
      <c r="O73" s="313"/>
      <c r="P73" s="313"/>
      <c r="Q73" s="313"/>
      <c r="R73" s="340" t="s">
        <v>823</v>
      </c>
      <c r="S73" s="345" t="s">
        <v>2123</v>
      </c>
      <c r="T73" s="345" t="s">
        <v>2123</v>
      </c>
      <c r="U73" s="313"/>
      <c r="V73" s="313" t="s">
        <v>863</v>
      </c>
      <c r="W73" s="313" t="s">
        <v>1170</v>
      </c>
      <c r="X73" s="313"/>
      <c r="Y73" s="313"/>
      <c r="Z73" s="313" t="s">
        <v>863</v>
      </c>
      <c r="AA73" s="313" t="s">
        <v>863</v>
      </c>
      <c r="AB73" s="317" t="s">
        <v>1847</v>
      </c>
      <c r="AC73" s="313" t="s">
        <v>863</v>
      </c>
      <c r="AD73" s="313"/>
      <c r="AE73" s="313"/>
      <c r="AF73" s="313">
        <v>1</v>
      </c>
      <c r="AG73" s="313">
        <v>1</v>
      </c>
      <c r="AH73" s="340" t="s">
        <v>823</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row>
    <row r="74" spans="1:1031" ht="13.5" customHeight="1">
      <c r="A74" s="318">
        <v>66</v>
      </c>
      <c r="B74" s="318"/>
      <c r="C74" s="318"/>
      <c r="D74" s="318"/>
      <c r="E74" s="318"/>
      <c r="F74" s="318" t="s">
        <v>2124</v>
      </c>
      <c r="G74" s="318"/>
      <c r="H74" s="319" t="s">
        <v>2125</v>
      </c>
      <c r="I74" s="319" t="s">
        <v>2126</v>
      </c>
      <c r="J74" s="319" t="s">
        <v>2127</v>
      </c>
      <c r="K74" s="319" t="s">
        <v>863</v>
      </c>
      <c r="L74" s="319" t="s">
        <v>2128</v>
      </c>
      <c r="M74" s="319" t="s">
        <v>2128</v>
      </c>
      <c r="N74" s="319"/>
      <c r="O74" s="319"/>
      <c r="P74" s="319"/>
      <c r="Q74" s="319"/>
      <c r="R74" s="321" t="s">
        <v>820</v>
      </c>
      <c r="S74" s="321" t="s">
        <v>820</v>
      </c>
      <c r="T74" s="321" t="s">
        <v>820</v>
      </c>
      <c r="U74" s="319"/>
      <c r="V74" s="319"/>
      <c r="W74" s="319" t="s">
        <v>1093</v>
      </c>
      <c r="X74" s="319"/>
      <c r="Y74" s="319"/>
      <c r="Z74" s="319" t="s">
        <v>863</v>
      </c>
      <c r="AA74" s="319" t="s">
        <v>863</v>
      </c>
      <c r="AB74" s="317" t="s">
        <v>1847</v>
      </c>
      <c r="AC74" s="319" t="s">
        <v>863</v>
      </c>
      <c r="AD74" s="319"/>
      <c r="AE74" s="319"/>
      <c r="AF74" s="319">
        <v>1</v>
      </c>
      <c r="AG74" s="319">
        <v>1</v>
      </c>
      <c r="AH74" s="321" t="s">
        <v>820</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row>
    <row r="75" spans="1:1031" ht="13.5" customHeight="1">
      <c r="A75" s="322">
        <v>67</v>
      </c>
      <c r="B75" s="322"/>
      <c r="C75" s="322"/>
      <c r="D75" s="322"/>
      <c r="E75" s="322"/>
      <c r="F75" s="322" t="s">
        <v>1177</v>
      </c>
      <c r="G75" s="322"/>
      <c r="H75" s="313" t="s">
        <v>2129</v>
      </c>
      <c r="I75" s="313" t="s">
        <v>2130</v>
      </c>
      <c r="J75" s="314" t="s">
        <v>2131</v>
      </c>
      <c r="K75" s="313" t="s">
        <v>863</v>
      </c>
      <c r="L75" s="313" t="s">
        <v>2132</v>
      </c>
      <c r="M75" s="313" t="s">
        <v>2132</v>
      </c>
      <c r="N75" s="313"/>
      <c r="O75" s="313"/>
      <c r="P75" s="313"/>
      <c r="Q75" s="313"/>
      <c r="R75" s="316" t="s">
        <v>820</v>
      </c>
      <c r="S75" s="316" t="s">
        <v>820</v>
      </c>
      <c r="T75" s="316" t="s">
        <v>820</v>
      </c>
      <c r="U75" s="313"/>
      <c r="V75" s="313"/>
      <c r="W75" s="313" t="s">
        <v>1093</v>
      </c>
      <c r="X75" s="313"/>
      <c r="Y75" s="313"/>
      <c r="Z75" s="313" t="s">
        <v>863</v>
      </c>
      <c r="AA75" s="313" t="s">
        <v>863</v>
      </c>
      <c r="AB75" s="328" t="s">
        <v>1847</v>
      </c>
      <c r="AC75" s="313" t="s">
        <v>863</v>
      </c>
      <c r="AD75" s="313"/>
      <c r="AE75" s="313"/>
      <c r="AF75" s="313">
        <v>1</v>
      </c>
      <c r="AG75" s="313">
        <v>1</v>
      </c>
      <c r="AH75" s="316" t="s">
        <v>820</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row>
    <row r="76" spans="1:1031" ht="13.5" customHeight="1">
      <c r="A76" s="318">
        <v>68</v>
      </c>
      <c r="B76" s="318"/>
      <c r="C76" s="318"/>
      <c r="D76" s="318"/>
      <c r="E76" s="318"/>
      <c r="F76" s="318" t="s">
        <v>2133</v>
      </c>
      <c r="G76" s="318"/>
      <c r="H76" s="319" t="s">
        <v>2134</v>
      </c>
      <c r="I76" s="319" t="s">
        <v>2135</v>
      </c>
      <c r="J76" s="319">
        <v>1</v>
      </c>
      <c r="K76" s="319" t="s">
        <v>863</v>
      </c>
      <c r="L76" s="319" t="s">
        <v>2136</v>
      </c>
      <c r="M76" s="319" t="s">
        <v>2136</v>
      </c>
      <c r="N76" s="319"/>
      <c r="O76" s="319"/>
      <c r="P76" s="319"/>
      <c r="Q76" s="319"/>
      <c r="R76" s="329" t="s">
        <v>817</v>
      </c>
      <c r="S76" s="329" t="s">
        <v>817</v>
      </c>
      <c r="T76" s="329" t="s">
        <v>817</v>
      </c>
      <c r="U76" s="319"/>
      <c r="V76" s="319"/>
      <c r="W76" s="319" t="s">
        <v>1093</v>
      </c>
      <c r="X76" s="319"/>
      <c r="Y76" s="319"/>
      <c r="Z76" s="319" t="s">
        <v>863</v>
      </c>
      <c r="AA76" s="319" t="s">
        <v>863</v>
      </c>
      <c r="AB76" s="317" t="s">
        <v>1847</v>
      </c>
      <c r="AC76" s="319" t="s">
        <v>863</v>
      </c>
      <c r="AD76" s="319"/>
      <c r="AE76" s="319"/>
      <c r="AF76" s="319">
        <v>1</v>
      </c>
      <c r="AG76" s="319">
        <v>1</v>
      </c>
      <c r="AH76" s="329" t="s">
        <v>817</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row>
    <row r="77" spans="1:1031" ht="13.5" customHeight="1">
      <c r="A77" s="322">
        <v>69</v>
      </c>
      <c r="B77" s="322"/>
      <c r="C77" s="322"/>
      <c r="D77" s="322"/>
      <c r="E77" s="322" t="s">
        <v>1052</v>
      </c>
      <c r="F77" s="322"/>
      <c r="G77" s="322"/>
      <c r="H77" s="313" t="s">
        <v>2137</v>
      </c>
      <c r="I77" s="313" t="s">
        <v>2138</v>
      </c>
      <c r="J77" s="313" t="s">
        <v>2139</v>
      </c>
      <c r="K77" s="313" t="s">
        <v>863</v>
      </c>
      <c r="L77" s="313" t="s">
        <v>1195</v>
      </c>
      <c r="M77" s="313" t="s">
        <v>1195</v>
      </c>
      <c r="N77" s="313"/>
      <c r="O77" s="313"/>
      <c r="P77" s="313"/>
      <c r="Q77" s="313"/>
      <c r="R77" s="340" t="s">
        <v>823</v>
      </c>
      <c r="S77" s="340" t="s">
        <v>823</v>
      </c>
      <c r="T77" s="340" t="s">
        <v>823</v>
      </c>
      <c r="U77" s="313"/>
      <c r="V77" s="313"/>
      <c r="W77" s="313" t="s">
        <v>862</v>
      </c>
      <c r="X77" s="313"/>
      <c r="Y77" s="313"/>
      <c r="Z77" s="313" t="s">
        <v>863</v>
      </c>
      <c r="AA77" s="313" t="s">
        <v>863</v>
      </c>
      <c r="AB77" s="317" t="s">
        <v>1847</v>
      </c>
      <c r="AC77" s="313" t="s">
        <v>863</v>
      </c>
      <c r="AD77" s="313"/>
      <c r="AE77" s="313"/>
      <c r="AF77" s="313">
        <v>1</v>
      </c>
      <c r="AG77" s="313">
        <v>1</v>
      </c>
      <c r="AH77" s="340" t="s">
        <v>823</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row>
    <row r="78" spans="1:1031" ht="13.5" customHeight="1">
      <c r="A78" s="318">
        <v>70</v>
      </c>
      <c r="B78" s="318"/>
      <c r="C78" s="318" t="s">
        <v>2140</v>
      </c>
      <c r="D78" s="318"/>
      <c r="E78" s="318"/>
      <c r="F78" s="318"/>
      <c r="G78" s="318"/>
      <c r="H78" s="319" t="s">
        <v>1881</v>
      </c>
      <c r="I78" s="319" t="s">
        <v>2141</v>
      </c>
      <c r="J78" s="319" t="s">
        <v>2142</v>
      </c>
      <c r="K78" s="319"/>
      <c r="L78" s="319" t="s">
        <v>2143</v>
      </c>
      <c r="M78" s="319" t="s">
        <v>2143</v>
      </c>
      <c r="N78" s="319"/>
      <c r="O78" s="319"/>
      <c r="P78" s="319"/>
      <c r="Q78" s="319"/>
      <c r="R78" s="329" t="s">
        <v>817</v>
      </c>
      <c r="S78" s="330" t="s">
        <v>817</v>
      </c>
      <c r="T78" s="330" t="s">
        <v>817</v>
      </c>
      <c r="U78" s="319"/>
      <c r="V78" s="319"/>
      <c r="W78" s="319" t="s">
        <v>862</v>
      </c>
      <c r="X78" s="319"/>
      <c r="Y78" s="319" t="s">
        <v>2144</v>
      </c>
      <c r="Z78" s="319" t="s">
        <v>863</v>
      </c>
      <c r="AA78" s="319" t="s">
        <v>863</v>
      </c>
      <c r="AB78" s="317" t="s">
        <v>1847</v>
      </c>
      <c r="AC78" s="319"/>
      <c r="AD78" s="319"/>
      <c r="AE78" s="319"/>
      <c r="AF78" s="319">
        <v>1</v>
      </c>
      <c r="AG78" s="319">
        <v>1</v>
      </c>
      <c r="AH78" s="329" t="s">
        <v>817</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row>
    <row r="79" spans="1:1031" ht="13.5" customHeight="1">
      <c r="A79" s="322">
        <v>71</v>
      </c>
      <c r="B79" s="322"/>
      <c r="C79" s="322" t="s">
        <v>1904</v>
      </c>
      <c r="D79" s="322"/>
      <c r="E79" s="322"/>
      <c r="F79" s="322"/>
      <c r="G79" s="322"/>
      <c r="H79" s="313" t="s">
        <v>1881</v>
      </c>
      <c r="I79" s="313" t="s">
        <v>2145</v>
      </c>
      <c r="J79" s="313" t="s">
        <v>2146</v>
      </c>
      <c r="K79" s="313" t="s">
        <v>863</v>
      </c>
      <c r="L79" s="313" t="s">
        <v>1908</v>
      </c>
      <c r="M79" s="313" t="s">
        <v>1908</v>
      </c>
      <c r="N79" s="313"/>
      <c r="O79" s="313"/>
      <c r="P79" s="313"/>
      <c r="Q79" s="313"/>
      <c r="R79" s="323" t="s">
        <v>817</v>
      </c>
      <c r="S79" s="323" t="s">
        <v>817</v>
      </c>
      <c r="T79" s="323" t="s">
        <v>817</v>
      </c>
      <c r="U79" s="313"/>
      <c r="V79" s="313"/>
      <c r="W79" s="313" t="s">
        <v>862</v>
      </c>
      <c r="X79" s="313"/>
      <c r="Y79" s="313"/>
      <c r="Z79" s="313" t="s">
        <v>863</v>
      </c>
      <c r="AA79" s="313" t="s">
        <v>863</v>
      </c>
      <c r="AB79" s="317" t="s">
        <v>1847</v>
      </c>
      <c r="AC79" s="313"/>
      <c r="AD79" s="313"/>
      <c r="AE79" s="313"/>
      <c r="AF79" s="313">
        <v>1</v>
      </c>
      <c r="AG79" s="313">
        <v>1</v>
      </c>
      <c r="AH79" s="323" t="s">
        <v>817</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row>
    <row r="80" spans="1:1031" ht="13.5" customHeight="1">
      <c r="A80" s="318">
        <v>72</v>
      </c>
      <c r="B80" s="318" t="s">
        <v>2147</v>
      </c>
      <c r="C80" s="318"/>
      <c r="D80" s="318"/>
      <c r="E80" s="318"/>
      <c r="F80" s="318"/>
      <c r="G80" s="318"/>
      <c r="H80" s="319" t="s">
        <v>2148</v>
      </c>
      <c r="I80" s="319" t="s">
        <v>2149</v>
      </c>
      <c r="J80" s="326"/>
      <c r="K80" s="319"/>
      <c r="L80" s="319" t="s">
        <v>2150</v>
      </c>
      <c r="M80" s="319" t="s">
        <v>2150</v>
      </c>
      <c r="N80" s="319"/>
      <c r="O80" s="319"/>
      <c r="P80" s="319"/>
      <c r="Q80" s="319"/>
      <c r="R80" s="327" t="s">
        <v>823</v>
      </c>
      <c r="S80" s="327" t="s">
        <v>823</v>
      </c>
      <c r="T80" s="327" t="s">
        <v>823</v>
      </c>
      <c r="U80" s="319"/>
      <c r="V80" s="319" t="s">
        <v>863</v>
      </c>
      <c r="W80" s="319" t="s">
        <v>2151</v>
      </c>
      <c r="X80" s="319"/>
      <c r="Y80" s="319"/>
      <c r="Z80" s="319" t="s">
        <v>863</v>
      </c>
      <c r="AA80" s="319" t="s">
        <v>863</v>
      </c>
      <c r="AB80" s="328" t="s">
        <v>1847</v>
      </c>
      <c r="AC80" s="319"/>
      <c r="AD80" s="319"/>
      <c r="AE80" s="319"/>
      <c r="AF80" s="319">
        <v>1</v>
      </c>
      <c r="AG80" s="319">
        <v>1</v>
      </c>
      <c r="AH80" s="327" t="s">
        <v>823</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row>
    <row r="81" spans="1:1031" ht="13.5" customHeight="1">
      <c r="A81" s="322">
        <v>73</v>
      </c>
      <c r="B81" s="322"/>
      <c r="C81" s="322" t="s">
        <v>1103</v>
      </c>
      <c r="D81" s="322"/>
      <c r="E81" s="322"/>
      <c r="F81" s="322"/>
      <c r="G81" s="322"/>
      <c r="H81" s="313" t="s">
        <v>2152</v>
      </c>
      <c r="I81" s="313" t="s">
        <v>2153</v>
      </c>
      <c r="J81" s="313" t="s">
        <v>2154</v>
      </c>
      <c r="K81" s="313" t="s">
        <v>863</v>
      </c>
      <c r="L81" s="313" t="s">
        <v>1936</v>
      </c>
      <c r="M81" s="313" t="s">
        <v>1936</v>
      </c>
      <c r="N81" s="313"/>
      <c r="O81" s="313"/>
      <c r="P81" s="313"/>
      <c r="Q81" s="313"/>
      <c r="R81" s="316" t="s">
        <v>820</v>
      </c>
      <c r="S81" s="316" t="s">
        <v>820</v>
      </c>
      <c r="T81" s="316" t="s">
        <v>820</v>
      </c>
      <c r="U81" s="313"/>
      <c r="V81" s="313"/>
      <c r="W81" s="313" t="s">
        <v>862</v>
      </c>
      <c r="X81" s="313"/>
      <c r="Y81" s="313" t="s">
        <v>2155</v>
      </c>
      <c r="Z81" s="313" t="s">
        <v>863</v>
      </c>
      <c r="AA81" s="313" t="s">
        <v>863</v>
      </c>
      <c r="AB81" s="317" t="s">
        <v>1847</v>
      </c>
      <c r="AC81" s="313"/>
      <c r="AD81" s="313"/>
      <c r="AE81" s="313"/>
      <c r="AF81" s="313">
        <v>1</v>
      </c>
      <c r="AG81" s="313">
        <v>1</v>
      </c>
      <c r="AH81" s="316" t="s">
        <v>820</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row>
    <row r="82" spans="1:1031" ht="13.5" customHeight="1">
      <c r="A82" s="318">
        <v>74</v>
      </c>
      <c r="B82" s="318"/>
      <c r="C82" s="318" t="s">
        <v>1904</v>
      </c>
      <c r="D82" s="318"/>
      <c r="E82" s="318"/>
      <c r="F82" s="318"/>
      <c r="G82" s="318"/>
      <c r="H82" s="319" t="s">
        <v>2156</v>
      </c>
      <c r="I82" s="319" t="s">
        <v>2157</v>
      </c>
      <c r="J82" s="319" t="s">
        <v>2158</v>
      </c>
      <c r="K82" s="319" t="s">
        <v>863</v>
      </c>
      <c r="L82" s="319" t="s">
        <v>1908</v>
      </c>
      <c r="M82" s="319" t="s">
        <v>1908</v>
      </c>
      <c r="N82" s="319"/>
      <c r="O82" s="319"/>
      <c r="P82" s="319"/>
      <c r="Q82" s="319"/>
      <c r="R82" s="329" t="s">
        <v>817</v>
      </c>
      <c r="S82" s="329" t="s">
        <v>817</v>
      </c>
      <c r="T82" s="329" t="s">
        <v>817</v>
      </c>
      <c r="U82" s="319"/>
      <c r="V82" s="319"/>
      <c r="W82" s="319" t="s">
        <v>862</v>
      </c>
      <c r="X82" s="319"/>
      <c r="Y82" s="319"/>
      <c r="Z82" s="319" t="s">
        <v>863</v>
      </c>
      <c r="AA82" s="319" t="s">
        <v>863</v>
      </c>
      <c r="AB82" s="317" t="s">
        <v>1847</v>
      </c>
      <c r="AC82" s="319"/>
      <c r="AD82" s="319"/>
      <c r="AE82" s="319"/>
      <c r="AF82" s="319">
        <v>1</v>
      </c>
      <c r="AG82" s="319">
        <v>1</v>
      </c>
      <c r="AH82" s="329" t="s">
        <v>817</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row>
    <row r="83" spans="1:1031" ht="13.5" customHeight="1">
      <c r="A83" s="322">
        <v>75</v>
      </c>
      <c r="B83" s="322"/>
      <c r="C83" s="322" t="s">
        <v>2159</v>
      </c>
      <c r="D83" s="322"/>
      <c r="E83" s="322"/>
      <c r="F83" s="322"/>
      <c r="G83" s="322"/>
      <c r="H83" s="313" t="s">
        <v>2160</v>
      </c>
      <c r="I83" s="313" t="s">
        <v>2161</v>
      </c>
      <c r="J83" s="313" t="s">
        <v>2162</v>
      </c>
      <c r="K83" s="313" t="s">
        <v>863</v>
      </c>
      <c r="L83" s="313" t="s">
        <v>831</v>
      </c>
      <c r="M83" s="313" t="s">
        <v>831</v>
      </c>
      <c r="N83" s="313"/>
      <c r="O83" s="313"/>
      <c r="P83" s="313"/>
      <c r="Q83" s="313"/>
      <c r="R83" s="329" t="s">
        <v>817</v>
      </c>
      <c r="S83" s="324" t="s">
        <v>820</v>
      </c>
      <c r="T83" s="325" t="s">
        <v>817</v>
      </c>
      <c r="U83" s="313" t="s">
        <v>863</v>
      </c>
      <c r="V83" s="313"/>
      <c r="W83" s="313" t="s">
        <v>862</v>
      </c>
      <c r="X83" s="313"/>
      <c r="Y83" s="313"/>
      <c r="Z83" s="313" t="s">
        <v>863</v>
      </c>
      <c r="AA83" s="313" t="s">
        <v>863</v>
      </c>
      <c r="AB83" s="317" t="s">
        <v>1847</v>
      </c>
      <c r="AC83" s="313"/>
      <c r="AD83" s="313"/>
      <c r="AE83" s="313"/>
      <c r="AF83" s="313">
        <v>1</v>
      </c>
      <c r="AG83" s="313">
        <v>1</v>
      </c>
      <c r="AH83" s="316" t="s">
        <v>820</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row>
    <row r="84" spans="1:1031" ht="13.5" customHeight="1">
      <c r="A84" s="318">
        <v>76</v>
      </c>
      <c r="B84" s="318"/>
      <c r="C84" s="318" t="s">
        <v>2163</v>
      </c>
      <c r="D84" s="335"/>
      <c r="E84" s="318"/>
      <c r="F84" s="318"/>
      <c r="G84" s="318"/>
      <c r="H84" s="319" t="s">
        <v>2164</v>
      </c>
      <c r="I84" s="319" t="s">
        <v>2165</v>
      </c>
      <c r="J84" s="319" t="s">
        <v>2166</v>
      </c>
      <c r="K84" s="319" t="s">
        <v>863</v>
      </c>
      <c r="L84" s="319" t="s">
        <v>1915</v>
      </c>
      <c r="M84" s="319" t="s">
        <v>1915</v>
      </c>
      <c r="N84" s="319"/>
      <c r="O84" s="319"/>
      <c r="P84" s="319"/>
      <c r="Q84" s="319"/>
      <c r="R84" s="329" t="s">
        <v>817</v>
      </c>
      <c r="S84" s="329" t="s">
        <v>817</v>
      </c>
      <c r="T84" s="329" t="s">
        <v>817</v>
      </c>
      <c r="U84" s="319"/>
      <c r="V84" s="319"/>
      <c r="W84" s="319" t="s">
        <v>862</v>
      </c>
      <c r="X84" s="319"/>
      <c r="Y84" s="319"/>
      <c r="Z84" s="319" t="s">
        <v>863</v>
      </c>
      <c r="AA84" s="319" t="s">
        <v>863</v>
      </c>
      <c r="AB84" s="317" t="s">
        <v>1847</v>
      </c>
      <c r="AC84" s="319"/>
      <c r="AD84" s="319"/>
      <c r="AE84" s="319"/>
      <c r="AF84" s="319">
        <v>1</v>
      </c>
      <c r="AG84" s="319">
        <v>1</v>
      </c>
      <c r="AH84" s="329" t="s">
        <v>817</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row>
    <row r="85" spans="1:1031" ht="13.5" customHeight="1">
      <c r="A85" s="322">
        <v>77</v>
      </c>
      <c r="B85" s="322"/>
      <c r="C85" s="322" t="s">
        <v>2167</v>
      </c>
      <c r="D85" s="322"/>
      <c r="E85" s="322"/>
      <c r="F85" s="322"/>
      <c r="G85" s="322"/>
      <c r="H85" s="313" t="s">
        <v>2168</v>
      </c>
      <c r="I85" s="313" t="s">
        <v>2169</v>
      </c>
      <c r="J85" s="313" t="s">
        <v>2170</v>
      </c>
      <c r="K85" s="313" t="s">
        <v>863</v>
      </c>
      <c r="L85" s="313" t="s">
        <v>1924</v>
      </c>
      <c r="M85" s="313" t="s">
        <v>1924</v>
      </c>
      <c r="N85" s="313"/>
      <c r="O85" s="313"/>
      <c r="P85" s="313"/>
      <c r="Q85" s="313"/>
      <c r="R85" s="323" t="s">
        <v>817</v>
      </c>
      <c r="S85" s="324" t="s">
        <v>820</v>
      </c>
      <c r="T85" s="325" t="s">
        <v>817</v>
      </c>
      <c r="U85" s="313" t="s">
        <v>863</v>
      </c>
      <c r="V85" s="313"/>
      <c r="W85" s="313" t="s">
        <v>862</v>
      </c>
      <c r="X85" s="313"/>
      <c r="Y85" s="313"/>
      <c r="Z85" s="313" t="s">
        <v>863</v>
      </c>
      <c r="AA85" s="313" t="s">
        <v>863</v>
      </c>
      <c r="AB85" s="328" t="s">
        <v>1847</v>
      </c>
      <c r="AC85" s="313"/>
      <c r="AD85" s="313"/>
      <c r="AE85" s="313"/>
      <c r="AF85" s="313">
        <v>1</v>
      </c>
      <c r="AG85" s="313">
        <v>1</v>
      </c>
      <c r="AH85" s="316" t="s">
        <v>820</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row>
    <row r="86" spans="1:1031" ht="13.5" customHeight="1">
      <c r="A86" s="318">
        <v>78</v>
      </c>
      <c r="B86" s="318"/>
      <c r="C86" s="318" t="s">
        <v>2171</v>
      </c>
      <c r="D86" s="318"/>
      <c r="E86" s="318"/>
      <c r="F86" s="318"/>
      <c r="G86" s="318"/>
      <c r="H86" s="319" t="s">
        <v>2172</v>
      </c>
      <c r="I86" s="319" t="s">
        <v>2173</v>
      </c>
      <c r="J86" s="319" t="s">
        <v>2017</v>
      </c>
      <c r="K86" s="319" t="s">
        <v>863</v>
      </c>
      <c r="L86" s="319" t="s">
        <v>2018</v>
      </c>
      <c r="M86" s="319" t="s">
        <v>2018</v>
      </c>
      <c r="N86" s="319"/>
      <c r="O86" s="319"/>
      <c r="P86" s="319"/>
      <c r="Q86" s="319"/>
      <c r="R86" s="329" t="s">
        <v>817</v>
      </c>
      <c r="S86" s="329" t="s">
        <v>817</v>
      </c>
      <c r="T86" s="329" t="s">
        <v>817</v>
      </c>
      <c r="U86" s="319"/>
      <c r="V86" s="319"/>
      <c r="W86" s="319" t="s">
        <v>862</v>
      </c>
      <c r="X86" s="319"/>
      <c r="Y86" s="319" t="s">
        <v>2174</v>
      </c>
      <c r="Z86" s="319" t="s">
        <v>863</v>
      </c>
      <c r="AA86" s="319" t="s">
        <v>863</v>
      </c>
      <c r="AB86" s="317" t="s">
        <v>1847</v>
      </c>
      <c r="AC86" s="319"/>
      <c r="AD86" s="319"/>
      <c r="AE86" s="319"/>
      <c r="AF86" s="319">
        <v>1</v>
      </c>
      <c r="AG86" s="319">
        <v>1</v>
      </c>
      <c r="AH86" s="316" t="s">
        <v>820</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row>
    <row r="87" spans="1:1031" ht="13.5" customHeight="1">
      <c r="A87" s="322">
        <v>79</v>
      </c>
      <c r="B87" s="322"/>
      <c r="C87" s="322" t="s">
        <v>2175</v>
      </c>
      <c r="D87" s="322"/>
      <c r="E87" s="322"/>
      <c r="F87" s="322"/>
      <c r="G87" s="322"/>
      <c r="H87" s="314" t="s">
        <v>2176</v>
      </c>
      <c r="I87" s="313" t="s">
        <v>2177</v>
      </c>
      <c r="J87" s="313" t="s">
        <v>2178</v>
      </c>
      <c r="K87" s="313" t="s">
        <v>863</v>
      </c>
      <c r="L87" s="313" t="s">
        <v>2179</v>
      </c>
      <c r="M87" s="313" t="s">
        <v>2179</v>
      </c>
      <c r="N87" s="313"/>
      <c r="O87" s="313"/>
      <c r="P87" s="313"/>
      <c r="Q87" s="313"/>
      <c r="R87" s="323" t="s">
        <v>817</v>
      </c>
      <c r="S87" s="324" t="s">
        <v>820</v>
      </c>
      <c r="T87" s="325" t="s">
        <v>817</v>
      </c>
      <c r="U87" s="313" t="s">
        <v>863</v>
      </c>
      <c r="V87" s="313"/>
      <c r="W87" s="313" t="s">
        <v>878</v>
      </c>
      <c r="X87" s="313"/>
      <c r="Y87" s="313"/>
      <c r="Z87" s="313" t="s">
        <v>863</v>
      </c>
      <c r="AA87" s="313" t="s">
        <v>863</v>
      </c>
      <c r="AB87" s="317" t="s">
        <v>1847</v>
      </c>
      <c r="AC87" s="313"/>
      <c r="AD87" s="313"/>
      <c r="AE87" s="313"/>
      <c r="AF87" s="313">
        <v>1</v>
      </c>
      <c r="AG87" s="313">
        <v>1</v>
      </c>
      <c r="AH87" s="323" t="s">
        <v>817</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row>
    <row r="88" spans="1:1031" ht="13.5" customHeight="1">
      <c r="A88" s="318">
        <v>80</v>
      </c>
      <c r="B88" s="318"/>
      <c r="C88" s="318" t="s">
        <v>2180</v>
      </c>
      <c r="D88" s="318"/>
      <c r="E88" s="318"/>
      <c r="F88" s="318"/>
      <c r="G88" s="318"/>
      <c r="H88" s="319" t="s">
        <v>2181</v>
      </c>
      <c r="I88" s="319" t="s">
        <v>2182</v>
      </c>
      <c r="J88" s="319" t="s">
        <v>2183</v>
      </c>
      <c r="K88" s="319" t="s">
        <v>863</v>
      </c>
      <c r="L88" s="319" t="s">
        <v>2184</v>
      </c>
      <c r="M88" s="319" t="s">
        <v>2184</v>
      </c>
      <c r="N88" s="319"/>
      <c r="O88" s="319"/>
      <c r="P88" s="319"/>
      <c r="Q88" s="319"/>
      <c r="R88" s="329" t="s">
        <v>817</v>
      </c>
      <c r="S88" s="330" t="s">
        <v>817</v>
      </c>
      <c r="T88" s="330" t="s">
        <v>817</v>
      </c>
      <c r="U88" s="319"/>
      <c r="V88" s="319"/>
      <c r="W88" s="319" t="s">
        <v>878</v>
      </c>
      <c r="X88" s="319"/>
      <c r="Y88" s="319"/>
      <c r="Z88" s="319" t="s">
        <v>863</v>
      </c>
      <c r="AA88" s="319" t="s">
        <v>863</v>
      </c>
      <c r="AB88" s="317" t="s">
        <v>1847</v>
      </c>
      <c r="AC88" s="319"/>
      <c r="AD88" s="319"/>
      <c r="AE88" s="319"/>
      <c r="AF88" s="319">
        <v>1</v>
      </c>
      <c r="AG88" s="319">
        <v>1</v>
      </c>
      <c r="AH88" s="323" t="s">
        <v>817</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row>
    <row r="89" spans="1:1031" ht="13.5" customHeight="1">
      <c r="A89" s="322">
        <v>81</v>
      </c>
      <c r="B89" s="322"/>
      <c r="C89" s="322" t="s">
        <v>2185</v>
      </c>
      <c r="D89" s="322"/>
      <c r="E89" s="322"/>
      <c r="F89" s="322"/>
      <c r="G89" s="322"/>
      <c r="H89" s="313" t="s">
        <v>2186</v>
      </c>
      <c r="I89" s="313" t="s">
        <v>2187</v>
      </c>
      <c r="J89" s="313" t="s">
        <v>2188</v>
      </c>
      <c r="K89" s="313" t="s">
        <v>863</v>
      </c>
      <c r="L89" s="313" t="s">
        <v>2189</v>
      </c>
      <c r="M89" s="313" t="s">
        <v>2189</v>
      </c>
      <c r="N89" s="313"/>
      <c r="O89" s="313"/>
      <c r="P89" s="313"/>
      <c r="Q89" s="313"/>
      <c r="R89" s="327" t="s">
        <v>823</v>
      </c>
      <c r="S89" s="327" t="s">
        <v>823</v>
      </c>
      <c r="T89" s="327" t="s">
        <v>823</v>
      </c>
      <c r="U89" s="313"/>
      <c r="V89" s="313"/>
      <c r="W89" s="313" t="s">
        <v>862</v>
      </c>
      <c r="X89" s="313"/>
      <c r="Y89" s="313"/>
      <c r="Z89" s="313" t="s">
        <v>863</v>
      </c>
      <c r="AA89" s="313" t="s">
        <v>863</v>
      </c>
      <c r="AB89" s="317" t="s">
        <v>1847</v>
      </c>
      <c r="AC89" s="313"/>
      <c r="AD89" s="313"/>
      <c r="AE89" s="313"/>
      <c r="AF89" s="313">
        <v>1</v>
      </c>
      <c r="AG89" s="313">
        <v>1</v>
      </c>
      <c r="AH89" s="327" t="s">
        <v>823</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row>
    <row r="90" spans="1:1031" ht="13.5" customHeight="1">
      <c r="A90" s="332">
        <v>82</v>
      </c>
      <c r="B90" s="332"/>
      <c r="C90" s="332" t="s">
        <v>2190</v>
      </c>
      <c r="D90" s="332"/>
      <c r="E90" s="332"/>
      <c r="F90" s="332"/>
      <c r="G90" s="332"/>
      <c r="H90" s="319" t="s">
        <v>2191</v>
      </c>
      <c r="I90" s="319" t="s">
        <v>2192</v>
      </c>
      <c r="J90" s="319"/>
      <c r="K90" s="319" t="s">
        <v>863</v>
      </c>
      <c r="L90" s="319" t="s">
        <v>2193</v>
      </c>
      <c r="M90" s="319" t="s">
        <v>2193</v>
      </c>
      <c r="N90" s="319"/>
      <c r="O90" s="319"/>
      <c r="P90" s="319"/>
      <c r="Q90" s="319"/>
      <c r="R90" s="327" t="s">
        <v>823</v>
      </c>
      <c r="S90" s="327" t="s">
        <v>823</v>
      </c>
      <c r="T90" s="327" t="s">
        <v>823</v>
      </c>
      <c r="U90" s="319"/>
      <c r="V90" s="319"/>
      <c r="W90" s="319" t="s">
        <v>862</v>
      </c>
      <c r="X90" s="319"/>
      <c r="Y90" s="319"/>
      <c r="Z90" s="319" t="s">
        <v>863</v>
      </c>
      <c r="AA90" s="319" t="s">
        <v>863</v>
      </c>
      <c r="AB90" s="328" t="s">
        <v>1847</v>
      </c>
      <c r="AC90" s="319"/>
      <c r="AD90" s="319"/>
      <c r="AE90" s="319"/>
      <c r="AF90" s="319">
        <v>1</v>
      </c>
      <c r="AG90" s="319"/>
      <c r="AH90" s="327" t="s">
        <v>823</v>
      </c>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row>
    <row r="91" spans="1:1031" ht="13.5" customHeight="1">
      <c r="A91" s="312">
        <v>83</v>
      </c>
      <c r="B91" s="312"/>
      <c r="C91" s="312" t="s">
        <v>2194</v>
      </c>
      <c r="D91" s="312"/>
      <c r="E91" s="312"/>
      <c r="F91" s="312"/>
      <c r="G91" s="312"/>
      <c r="H91" s="313" t="s">
        <v>2195</v>
      </c>
      <c r="I91" s="313" t="s">
        <v>2196</v>
      </c>
      <c r="J91" s="313"/>
      <c r="K91" s="313" t="s">
        <v>863</v>
      </c>
      <c r="L91" s="313" t="s">
        <v>2197</v>
      </c>
      <c r="M91" s="313" t="s">
        <v>2197</v>
      </c>
      <c r="N91" s="313"/>
      <c r="O91" s="313"/>
      <c r="P91" s="313"/>
      <c r="Q91" s="313"/>
      <c r="R91" s="340" t="s">
        <v>823</v>
      </c>
      <c r="S91" s="340" t="s">
        <v>823</v>
      </c>
      <c r="T91" s="340" t="s">
        <v>823</v>
      </c>
      <c r="U91" s="313"/>
      <c r="V91" s="313"/>
      <c r="W91" s="313" t="s">
        <v>862</v>
      </c>
      <c r="X91" s="313"/>
      <c r="Y91" s="313"/>
      <c r="Z91" s="313" t="s">
        <v>863</v>
      </c>
      <c r="AA91" s="313" t="s">
        <v>863</v>
      </c>
      <c r="AB91" s="317" t="s">
        <v>1847</v>
      </c>
      <c r="AC91" s="313"/>
      <c r="AD91" s="313"/>
      <c r="AE91" s="313"/>
      <c r="AF91" s="313">
        <v>1</v>
      </c>
      <c r="AG91" s="313"/>
      <c r="AH91" s="327" t="s">
        <v>823</v>
      </c>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row>
    <row r="92" spans="1:1031" ht="13.5" customHeight="1">
      <c r="A92" s="332">
        <v>84</v>
      </c>
      <c r="B92" s="332"/>
      <c r="C92" s="332" t="s">
        <v>2198</v>
      </c>
      <c r="D92" s="332"/>
      <c r="E92" s="332"/>
      <c r="F92" s="332"/>
      <c r="G92" s="332"/>
      <c r="H92" s="320" t="s">
        <v>2199</v>
      </c>
      <c r="I92" s="319" t="s">
        <v>2200</v>
      </c>
      <c r="J92" s="319" t="s">
        <v>2201</v>
      </c>
      <c r="K92" s="319" t="s">
        <v>863</v>
      </c>
      <c r="L92" s="319" t="s">
        <v>2202</v>
      </c>
      <c r="M92" s="319" t="s">
        <v>2202</v>
      </c>
      <c r="N92" s="319"/>
      <c r="O92" s="319"/>
      <c r="P92" s="319"/>
      <c r="Q92" s="319"/>
      <c r="R92" s="329" t="s">
        <v>817</v>
      </c>
      <c r="S92" s="329" t="s">
        <v>817</v>
      </c>
      <c r="T92" s="329" t="s">
        <v>817</v>
      </c>
      <c r="U92" s="319"/>
      <c r="V92" s="319"/>
      <c r="W92" s="319" t="s">
        <v>862</v>
      </c>
      <c r="X92" s="319"/>
      <c r="Y92" s="319"/>
      <c r="Z92" s="319" t="s">
        <v>863</v>
      </c>
      <c r="AA92" s="319" t="s">
        <v>863</v>
      </c>
      <c r="AB92" s="317" t="s">
        <v>1847</v>
      </c>
      <c r="AC92" s="319"/>
      <c r="AD92" s="319"/>
      <c r="AE92" s="319"/>
      <c r="AF92" s="319">
        <v>1</v>
      </c>
      <c r="AG92" s="319"/>
      <c r="AH92" s="329" t="s">
        <v>817</v>
      </c>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row>
    <row r="93" spans="1:1031" ht="13.5" customHeight="1">
      <c r="A93" s="322">
        <v>85</v>
      </c>
      <c r="B93" s="322"/>
      <c r="C93" s="322" t="s">
        <v>2203</v>
      </c>
      <c r="D93" s="322" t="s">
        <v>2204</v>
      </c>
      <c r="E93" s="322"/>
      <c r="F93" s="322"/>
      <c r="G93" s="322"/>
      <c r="H93" s="313" t="s">
        <v>2205</v>
      </c>
      <c r="I93" s="313" t="s">
        <v>2103</v>
      </c>
      <c r="J93" s="334"/>
      <c r="K93" s="313" t="s">
        <v>863</v>
      </c>
      <c r="L93" s="313" t="s">
        <v>2104</v>
      </c>
      <c r="M93" s="313" t="s">
        <v>2104</v>
      </c>
      <c r="N93" s="313"/>
      <c r="O93" s="313"/>
      <c r="P93" s="313"/>
      <c r="Q93" s="313"/>
      <c r="R93" s="323" t="s">
        <v>817</v>
      </c>
      <c r="S93" s="325" t="s">
        <v>817</v>
      </c>
      <c r="T93" s="325" t="s">
        <v>817</v>
      </c>
      <c r="U93" s="313"/>
      <c r="V93" s="313" t="s">
        <v>863</v>
      </c>
      <c r="W93" s="313" t="s">
        <v>2105</v>
      </c>
      <c r="X93" s="313"/>
      <c r="Y93" s="313"/>
      <c r="Z93" s="313" t="s">
        <v>863</v>
      </c>
      <c r="AA93" s="313" t="s">
        <v>863</v>
      </c>
      <c r="AB93" s="317" t="s">
        <v>1847</v>
      </c>
      <c r="AC93" s="313"/>
      <c r="AD93" s="313" t="s">
        <v>2206</v>
      </c>
      <c r="AE93" s="313"/>
      <c r="AF93" s="313">
        <v>1</v>
      </c>
      <c r="AG93" s="313">
        <v>1</v>
      </c>
      <c r="AH93" s="329" t="s">
        <v>817</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row>
    <row r="94" spans="1:1031" ht="13.5" customHeight="1">
      <c r="A94" s="318">
        <v>86</v>
      </c>
      <c r="B94" s="318"/>
      <c r="C94" s="318" t="s">
        <v>2207</v>
      </c>
      <c r="D94" s="318"/>
      <c r="E94" s="318"/>
      <c r="F94" s="318"/>
      <c r="G94" s="318"/>
      <c r="H94" s="319" t="s">
        <v>2208</v>
      </c>
      <c r="I94" s="319" t="s">
        <v>2209</v>
      </c>
      <c r="J94" s="319">
        <v>5</v>
      </c>
      <c r="K94" s="319" t="s">
        <v>863</v>
      </c>
      <c r="L94" s="319" t="s">
        <v>2210</v>
      </c>
      <c r="M94" s="319" t="s">
        <v>2210</v>
      </c>
      <c r="N94" s="319"/>
      <c r="O94" s="319"/>
      <c r="P94" s="319"/>
      <c r="Q94" s="319"/>
      <c r="R94" s="329" t="s">
        <v>817</v>
      </c>
      <c r="S94" s="329" t="s">
        <v>817</v>
      </c>
      <c r="T94" s="329" t="s">
        <v>817</v>
      </c>
      <c r="U94" s="319"/>
      <c r="V94" s="319"/>
      <c r="W94" s="319" t="s">
        <v>862</v>
      </c>
      <c r="X94" s="319"/>
      <c r="Y94" s="319" t="s">
        <v>2211</v>
      </c>
      <c r="Z94" s="319" t="s">
        <v>863</v>
      </c>
      <c r="AA94" s="319" t="s">
        <v>863</v>
      </c>
      <c r="AB94" s="317" t="s">
        <v>1847</v>
      </c>
      <c r="AC94" s="319"/>
      <c r="AD94" s="319"/>
      <c r="AE94" s="319"/>
      <c r="AF94" s="319">
        <v>1</v>
      </c>
      <c r="AG94" s="319">
        <v>1</v>
      </c>
      <c r="AH94" s="329" t="s">
        <v>817</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row>
    <row r="95" spans="1:1031" ht="13.5" customHeight="1">
      <c r="A95" s="338">
        <v>87</v>
      </c>
      <c r="B95" s="338" t="s">
        <v>2212</v>
      </c>
      <c r="C95" s="339"/>
      <c r="D95" s="339"/>
      <c r="E95" s="339"/>
      <c r="F95" s="339"/>
      <c r="G95" s="339"/>
      <c r="H95" s="313" t="s">
        <v>2213</v>
      </c>
      <c r="I95" s="313" t="s">
        <v>2214</v>
      </c>
      <c r="J95" s="334"/>
      <c r="K95" s="313"/>
      <c r="L95" s="313" t="s">
        <v>2215</v>
      </c>
      <c r="M95" s="313" t="s">
        <v>2215</v>
      </c>
      <c r="N95" s="313"/>
      <c r="O95" s="313"/>
      <c r="P95" s="313"/>
      <c r="Q95" s="313"/>
      <c r="R95" s="340" t="s">
        <v>823</v>
      </c>
      <c r="S95" s="313"/>
      <c r="T95" s="346" t="s">
        <v>823</v>
      </c>
      <c r="U95" s="313"/>
      <c r="V95" s="313" t="s">
        <v>863</v>
      </c>
      <c r="W95" s="313" t="s">
        <v>1366</v>
      </c>
      <c r="X95" s="313"/>
      <c r="Y95" s="313"/>
      <c r="Z95" s="313" t="s">
        <v>863</v>
      </c>
      <c r="AA95" s="313" t="s">
        <v>863</v>
      </c>
      <c r="AB95" s="328" t="s">
        <v>1847</v>
      </c>
      <c r="AC95" s="313"/>
      <c r="AD95" s="313"/>
      <c r="AE95" s="313"/>
      <c r="AF95" s="313"/>
      <c r="AG95" s="313"/>
      <c r="AH95" s="340" t="s">
        <v>823</v>
      </c>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row>
    <row r="96" spans="1:1031" ht="13.5" customHeight="1">
      <c r="A96" s="347">
        <v>88</v>
      </c>
      <c r="B96" s="347"/>
      <c r="C96" s="347" t="s">
        <v>2216</v>
      </c>
      <c r="D96" s="347"/>
      <c r="E96" s="347"/>
      <c r="F96" s="347"/>
      <c r="G96" s="347"/>
      <c r="H96" s="319" t="s">
        <v>2217</v>
      </c>
      <c r="I96" s="319" t="s">
        <v>2218</v>
      </c>
      <c r="J96" s="326"/>
      <c r="K96" s="319" t="s">
        <v>863</v>
      </c>
      <c r="L96" s="319" t="s">
        <v>2219</v>
      </c>
      <c r="M96" s="319" t="s">
        <v>2219</v>
      </c>
      <c r="N96" s="319"/>
      <c r="O96" s="319"/>
      <c r="P96" s="319"/>
      <c r="Q96" s="319"/>
      <c r="R96" s="321" t="s">
        <v>820</v>
      </c>
      <c r="S96" s="319"/>
      <c r="T96" s="348" t="s">
        <v>820</v>
      </c>
      <c r="U96" s="319"/>
      <c r="V96" s="319" t="s">
        <v>863</v>
      </c>
      <c r="W96" s="319" t="s">
        <v>2220</v>
      </c>
      <c r="X96" s="319"/>
      <c r="Y96" s="319"/>
      <c r="Z96" s="319" t="s">
        <v>863</v>
      </c>
      <c r="AA96" s="319" t="s">
        <v>863</v>
      </c>
      <c r="AB96" s="317" t="s">
        <v>1847</v>
      </c>
      <c r="AC96" s="319"/>
      <c r="AD96" s="319"/>
      <c r="AE96" s="319"/>
      <c r="AF96" s="319"/>
      <c r="AG96" s="319">
        <v>1</v>
      </c>
      <c r="AH96" s="321" t="s">
        <v>820</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row>
    <row r="97" spans="1:1031" ht="13.5" customHeight="1">
      <c r="A97" s="349">
        <v>89</v>
      </c>
      <c r="B97" s="349"/>
      <c r="C97" s="349"/>
      <c r="D97" s="349" t="s">
        <v>2221</v>
      </c>
      <c r="E97" s="350"/>
      <c r="F97" s="349"/>
      <c r="G97" s="349"/>
      <c r="H97" s="313" t="s">
        <v>2222</v>
      </c>
      <c r="I97" s="313" t="s">
        <v>2223</v>
      </c>
      <c r="J97" s="313" t="s">
        <v>2224</v>
      </c>
      <c r="K97" s="313"/>
      <c r="L97" s="313" t="s">
        <v>2225</v>
      </c>
      <c r="M97" s="313" t="s">
        <v>2225</v>
      </c>
      <c r="N97" s="313"/>
      <c r="O97" s="313"/>
      <c r="P97" s="313"/>
      <c r="Q97" s="313"/>
      <c r="R97" s="313" t="s">
        <v>892</v>
      </c>
      <c r="S97" s="313"/>
      <c r="T97" s="351" t="s">
        <v>892</v>
      </c>
      <c r="U97" s="313"/>
      <c r="V97" s="313"/>
      <c r="W97" s="313" t="s">
        <v>862</v>
      </c>
      <c r="X97" s="313"/>
      <c r="Y97" s="313" t="s">
        <v>2226</v>
      </c>
      <c r="Z97" s="313" t="s">
        <v>863</v>
      </c>
      <c r="AA97" s="313" t="s">
        <v>863</v>
      </c>
      <c r="AB97" s="317" t="s">
        <v>1847</v>
      </c>
      <c r="AC97" s="313"/>
      <c r="AD97" s="313"/>
      <c r="AE97" s="313"/>
      <c r="AF97" s="313"/>
      <c r="AG97" s="313">
        <v>1</v>
      </c>
      <c r="AH97" s="313" t="s">
        <v>892</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row>
    <row r="98" spans="1:1031" ht="13.5" customHeight="1">
      <c r="A98" s="341">
        <v>90</v>
      </c>
      <c r="B98" s="341"/>
      <c r="C98" s="341"/>
      <c r="D98" s="341" t="s">
        <v>2227</v>
      </c>
      <c r="E98" s="341"/>
      <c r="F98" s="341"/>
      <c r="G98" s="341"/>
      <c r="H98" s="319" t="s">
        <v>2228</v>
      </c>
      <c r="I98" s="319" t="s">
        <v>2229</v>
      </c>
      <c r="J98" s="319"/>
      <c r="K98" s="319"/>
      <c r="L98" s="319" t="s">
        <v>2230</v>
      </c>
      <c r="M98" s="319" t="s">
        <v>2230</v>
      </c>
      <c r="N98" s="319"/>
      <c r="O98" s="319"/>
      <c r="P98" s="319"/>
      <c r="Q98" s="319"/>
      <c r="R98" s="327" t="s">
        <v>823</v>
      </c>
      <c r="S98" s="337"/>
      <c r="T98" s="352" t="s">
        <v>823</v>
      </c>
      <c r="U98" s="319"/>
      <c r="V98" s="319"/>
      <c r="W98" s="319" t="s">
        <v>862</v>
      </c>
      <c r="X98" s="319"/>
      <c r="Y98" s="319" t="s">
        <v>2231</v>
      </c>
      <c r="Z98" s="319" t="s">
        <v>863</v>
      </c>
      <c r="AA98" s="319" t="s">
        <v>863</v>
      </c>
      <c r="AB98" s="317" t="s">
        <v>1847</v>
      </c>
      <c r="AC98" s="319"/>
      <c r="AD98" s="319"/>
      <c r="AE98" s="319"/>
      <c r="AF98" s="319"/>
      <c r="AG98" s="319"/>
      <c r="AH98" s="327" t="s">
        <v>823</v>
      </c>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row>
    <row r="99" spans="1:1031" ht="13.5" customHeight="1">
      <c r="A99" s="338">
        <v>91</v>
      </c>
      <c r="B99" s="338"/>
      <c r="C99" s="338"/>
      <c r="D99" s="338" t="s">
        <v>2232</v>
      </c>
      <c r="E99" s="338"/>
      <c r="F99" s="338"/>
      <c r="G99" s="338"/>
      <c r="H99" s="313" t="s">
        <v>2233</v>
      </c>
      <c r="I99" s="313" t="s">
        <v>2234</v>
      </c>
      <c r="J99" s="313"/>
      <c r="K99" s="313"/>
      <c r="L99" s="313" t="s">
        <v>2235</v>
      </c>
      <c r="M99" s="313" t="s">
        <v>2235</v>
      </c>
      <c r="N99" s="313"/>
      <c r="O99" s="313"/>
      <c r="P99" s="313"/>
      <c r="Q99" s="313"/>
      <c r="R99" s="340" t="s">
        <v>823</v>
      </c>
      <c r="S99" s="313"/>
      <c r="T99" s="346" t="s">
        <v>823</v>
      </c>
      <c r="U99" s="313"/>
      <c r="V99" s="313"/>
      <c r="W99" s="313" t="s">
        <v>862</v>
      </c>
      <c r="X99" s="313"/>
      <c r="Y99" s="313"/>
      <c r="Z99" s="313" t="s">
        <v>863</v>
      </c>
      <c r="AA99" s="313" t="s">
        <v>863</v>
      </c>
      <c r="AB99" s="317" t="s">
        <v>1847</v>
      </c>
      <c r="AC99" s="313"/>
      <c r="AD99" s="313"/>
      <c r="AE99" s="313"/>
      <c r="AF99" s="313"/>
      <c r="AG99" s="313"/>
      <c r="AH99" s="340" t="s">
        <v>823</v>
      </c>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row>
    <row r="100" spans="1:1031" ht="13.5" customHeight="1">
      <c r="A100" s="347">
        <v>92</v>
      </c>
      <c r="B100" s="347"/>
      <c r="C100" s="347" t="s">
        <v>2236</v>
      </c>
      <c r="D100" s="347"/>
      <c r="E100" s="347"/>
      <c r="F100" s="347"/>
      <c r="G100" s="347"/>
      <c r="H100" s="319" t="s">
        <v>2237</v>
      </c>
      <c r="I100" s="319" t="s">
        <v>2238</v>
      </c>
      <c r="J100" s="319" t="s">
        <v>2188</v>
      </c>
      <c r="K100" s="319" t="s">
        <v>863</v>
      </c>
      <c r="L100" s="319" t="s">
        <v>831</v>
      </c>
      <c r="M100" s="319" t="s">
        <v>831</v>
      </c>
      <c r="N100" s="319"/>
      <c r="O100" s="319"/>
      <c r="P100" s="319"/>
      <c r="Q100" s="319"/>
      <c r="R100" s="329" t="s">
        <v>817</v>
      </c>
      <c r="S100" s="319"/>
      <c r="T100" s="353" t="s">
        <v>817</v>
      </c>
      <c r="U100" s="319"/>
      <c r="V100" s="319"/>
      <c r="W100" s="319" t="s">
        <v>862</v>
      </c>
      <c r="X100" s="319"/>
      <c r="Y100" s="319" t="s">
        <v>2239</v>
      </c>
      <c r="Z100" s="319" t="s">
        <v>863</v>
      </c>
      <c r="AA100" s="319" t="s">
        <v>863</v>
      </c>
      <c r="AB100" s="328" t="s">
        <v>1847</v>
      </c>
      <c r="AC100" s="319"/>
      <c r="AD100" s="319"/>
      <c r="AE100" s="319"/>
      <c r="AF100" s="319"/>
      <c r="AG100" s="319">
        <v>1</v>
      </c>
      <c r="AH100" s="321" t="s">
        <v>820</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row>
    <row r="101" spans="1:1031" ht="13.5" customHeight="1">
      <c r="A101" s="349">
        <v>93</v>
      </c>
      <c r="B101" s="349"/>
      <c r="C101" s="349" t="s">
        <v>2163</v>
      </c>
      <c r="D101" s="350"/>
      <c r="E101" s="349"/>
      <c r="F101" s="349"/>
      <c r="G101" s="349"/>
      <c r="H101" s="313" t="s">
        <v>2240</v>
      </c>
      <c r="I101" s="313" t="s">
        <v>2241</v>
      </c>
      <c r="J101" s="313" t="s">
        <v>2166</v>
      </c>
      <c r="K101" s="313" t="s">
        <v>863</v>
      </c>
      <c r="L101" s="313" t="s">
        <v>1915</v>
      </c>
      <c r="M101" s="313" t="s">
        <v>1915</v>
      </c>
      <c r="N101" s="313"/>
      <c r="O101" s="313"/>
      <c r="P101" s="313"/>
      <c r="Q101" s="313"/>
      <c r="R101" s="323" t="s">
        <v>817</v>
      </c>
      <c r="S101" s="313"/>
      <c r="T101" s="354" t="s">
        <v>817</v>
      </c>
      <c r="U101" s="313"/>
      <c r="V101" s="313"/>
      <c r="W101" s="313" t="s">
        <v>862</v>
      </c>
      <c r="X101" s="313"/>
      <c r="Y101" s="313"/>
      <c r="Z101" s="313" t="s">
        <v>863</v>
      </c>
      <c r="AA101" s="313" t="s">
        <v>863</v>
      </c>
      <c r="AB101" s="317" t="s">
        <v>1847</v>
      </c>
      <c r="AC101" s="313"/>
      <c r="AD101" s="313"/>
      <c r="AE101" s="313"/>
      <c r="AF101" s="313"/>
      <c r="AG101" s="313">
        <v>1</v>
      </c>
      <c r="AH101" s="323" t="s">
        <v>817</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row>
    <row r="102" spans="1:1031" ht="13.5" customHeight="1">
      <c r="A102" s="347">
        <v>94</v>
      </c>
      <c r="B102" s="347"/>
      <c r="C102" s="347" t="s">
        <v>2242</v>
      </c>
      <c r="D102" s="347"/>
      <c r="E102" s="347"/>
      <c r="F102" s="347"/>
      <c r="G102" s="347"/>
      <c r="H102" s="319" t="s">
        <v>2243</v>
      </c>
      <c r="I102" s="319" t="s">
        <v>2244</v>
      </c>
      <c r="J102" s="319" t="s">
        <v>2245</v>
      </c>
      <c r="K102" s="319" t="s">
        <v>863</v>
      </c>
      <c r="L102" s="319" t="s">
        <v>1924</v>
      </c>
      <c r="M102" s="319" t="s">
        <v>1924</v>
      </c>
      <c r="N102" s="319"/>
      <c r="O102" s="319"/>
      <c r="P102" s="319"/>
      <c r="Q102" s="319"/>
      <c r="R102" s="329" t="s">
        <v>817</v>
      </c>
      <c r="S102" s="319"/>
      <c r="T102" s="353" t="s">
        <v>817</v>
      </c>
      <c r="U102" s="319"/>
      <c r="V102" s="319"/>
      <c r="W102" s="319" t="s">
        <v>862</v>
      </c>
      <c r="X102" s="319"/>
      <c r="Y102" s="319"/>
      <c r="Z102" s="319" t="s">
        <v>863</v>
      </c>
      <c r="AA102" s="319" t="s">
        <v>863</v>
      </c>
      <c r="AB102" s="317" t="s">
        <v>1847</v>
      </c>
      <c r="AC102" s="319"/>
      <c r="AD102" s="319"/>
      <c r="AE102" s="319"/>
      <c r="AF102" s="319"/>
      <c r="AG102" s="319">
        <v>1</v>
      </c>
      <c r="AH102" s="321" t="s">
        <v>820</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row>
    <row r="103" spans="1:1031" ht="13.5" customHeight="1">
      <c r="A103" s="349">
        <v>95</v>
      </c>
      <c r="B103" s="349"/>
      <c r="C103" s="349" t="s">
        <v>2246</v>
      </c>
      <c r="D103" s="349"/>
      <c r="E103" s="349"/>
      <c r="F103" s="349"/>
      <c r="G103" s="349"/>
      <c r="H103" s="313" t="s">
        <v>2247</v>
      </c>
      <c r="I103" s="313"/>
      <c r="J103" s="313"/>
      <c r="K103" s="313" t="s">
        <v>863</v>
      </c>
      <c r="L103" s="313" t="s">
        <v>1908</v>
      </c>
      <c r="M103" s="313" t="s">
        <v>1908</v>
      </c>
      <c r="N103" s="313"/>
      <c r="O103" s="313"/>
      <c r="P103" s="313"/>
      <c r="Q103" s="313"/>
      <c r="R103" s="323" t="s">
        <v>817</v>
      </c>
      <c r="S103" s="345"/>
      <c r="T103" s="354" t="s">
        <v>817</v>
      </c>
      <c r="U103" s="313"/>
      <c r="V103" s="313"/>
      <c r="W103" s="313" t="s">
        <v>862</v>
      </c>
      <c r="X103" s="313"/>
      <c r="Y103" s="313"/>
      <c r="Z103" s="313" t="s">
        <v>863</v>
      </c>
      <c r="AA103" s="313" t="s">
        <v>863</v>
      </c>
      <c r="AB103" s="317" t="s">
        <v>1847</v>
      </c>
      <c r="AC103" s="313"/>
      <c r="AD103" s="313"/>
      <c r="AE103" s="313"/>
      <c r="AF103" s="313"/>
      <c r="AG103" s="313">
        <v>1</v>
      </c>
      <c r="AH103" s="323" t="s">
        <v>817</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row>
    <row r="104" spans="1:1031" ht="13.5" customHeight="1">
      <c r="A104" s="347">
        <v>96</v>
      </c>
      <c r="B104" s="347"/>
      <c r="C104" s="347" t="s">
        <v>2248</v>
      </c>
      <c r="D104" s="347"/>
      <c r="E104" s="347"/>
      <c r="F104" s="347"/>
      <c r="G104" s="347"/>
      <c r="H104" s="319" t="s">
        <v>2249</v>
      </c>
      <c r="I104" s="319" t="s">
        <v>2250</v>
      </c>
      <c r="J104" s="326"/>
      <c r="K104" s="319" t="s">
        <v>863</v>
      </c>
      <c r="L104" s="319" t="s">
        <v>2251</v>
      </c>
      <c r="M104" s="319" t="s">
        <v>2251</v>
      </c>
      <c r="N104" s="319"/>
      <c r="O104" s="319"/>
      <c r="P104" s="319"/>
      <c r="Q104" s="319"/>
      <c r="R104" s="327" t="s">
        <v>823</v>
      </c>
      <c r="S104" s="319"/>
      <c r="T104" s="352" t="s">
        <v>823</v>
      </c>
      <c r="U104" s="319"/>
      <c r="V104" s="319" t="s">
        <v>863</v>
      </c>
      <c r="W104" s="319" t="s">
        <v>2252</v>
      </c>
      <c r="X104" s="319"/>
      <c r="Y104" s="319"/>
      <c r="Z104" s="319" t="s">
        <v>863</v>
      </c>
      <c r="AA104" s="319" t="s">
        <v>863</v>
      </c>
      <c r="AB104" s="317" t="s">
        <v>1847</v>
      </c>
      <c r="AC104" s="319"/>
      <c r="AD104" s="319"/>
      <c r="AE104" s="319"/>
      <c r="AF104" s="319"/>
      <c r="AG104" s="319">
        <v>1</v>
      </c>
      <c r="AH104" s="327" t="s">
        <v>823</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row>
    <row r="105" spans="1:1031" ht="13.5" customHeight="1">
      <c r="A105" s="349">
        <v>97</v>
      </c>
      <c r="B105" s="349"/>
      <c r="C105" s="349"/>
      <c r="D105" s="349" t="s">
        <v>2253</v>
      </c>
      <c r="E105" s="350"/>
      <c r="F105" s="349"/>
      <c r="G105" s="349"/>
      <c r="H105" s="313" t="s">
        <v>2254</v>
      </c>
      <c r="I105" s="313" t="s">
        <v>2255</v>
      </c>
      <c r="J105" s="313" t="s">
        <v>2256</v>
      </c>
      <c r="K105" s="313" t="s">
        <v>863</v>
      </c>
      <c r="L105" s="313" t="s">
        <v>2049</v>
      </c>
      <c r="M105" s="313" t="s">
        <v>2049</v>
      </c>
      <c r="N105" s="313"/>
      <c r="O105" s="313"/>
      <c r="P105" s="313"/>
      <c r="Q105" s="313"/>
      <c r="R105" s="323" t="s">
        <v>817</v>
      </c>
      <c r="S105" s="313"/>
      <c r="T105" s="354" t="s">
        <v>817</v>
      </c>
      <c r="U105" s="313"/>
      <c r="V105" s="313"/>
      <c r="W105" s="313" t="s">
        <v>878</v>
      </c>
      <c r="X105" s="313"/>
      <c r="Y105" s="313"/>
      <c r="Z105" s="313" t="s">
        <v>863</v>
      </c>
      <c r="AA105" s="313" t="s">
        <v>863</v>
      </c>
      <c r="AB105" s="328" t="s">
        <v>1847</v>
      </c>
      <c r="AC105" s="313"/>
      <c r="AD105" s="313"/>
      <c r="AE105" s="313"/>
      <c r="AF105" s="313"/>
      <c r="AG105" s="313">
        <v>1</v>
      </c>
      <c r="AH105" s="323" t="s">
        <v>817</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row>
    <row r="106" spans="1:1031" ht="13.5" customHeight="1">
      <c r="A106" s="347">
        <v>98</v>
      </c>
      <c r="B106" s="347"/>
      <c r="C106" s="347"/>
      <c r="D106" s="347" t="s">
        <v>1975</v>
      </c>
      <c r="E106" s="347"/>
      <c r="F106" s="347"/>
      <c r="G106" s="347"/>
      <c r="H106" s="319" t="s">
        <v>2257</v>
      </c>
      <c r="I106" s="319" t="s">
        <v>2258</v>
      </c>
      <c r="J106" s="319" t="s">
        <v>2259</v>
      </c>
      <c r="K106" s="319" t="s">
        <v>863</v>
      </c>
      <c r="L106" s="319" t="s">
        <v>1936</v>
      </c>
      <c r="M106" s="319" t="s">
        <v>1936</v>
      </c>
      <c r="N106" s="319"/>
      <c r="O106" s="319"/>
      <c r="P106" s="319"/>
      <c r="Q106" s="319"/>
      <c r="R106" s="321" t="s">
        <v>820</v>
      </c>
      <c r="S106" s="319"/>
      <c r="T106" s="348" t="s">
        <v>820</v>
      </c>
      <c r="U106" s="319"/>
      <c r="V106" s="319"/>
      <c r="W106" s="319" t="s">
        <v>862</v>
      </c>
      <c r="X106" s="319"/>
      <c r="Y106" s="319" t="s">
        <v>2260</v>
      </c>
      <c r="Z106" s="319" t="s">
        <v>863</v>
      </c>
      <c r="AA106" s="319" t="s">
        <v>863</v>
      </c>
      <c r="AB106" s="317" t="s">
        <v>1847</v>
      </c>
      <c r="AC106" s="319"/>
      <c r="AD106" s="319"/>
      <c r="AE106" s="319"/>
      <c r="AF106" s="319"/>
      <c r="AG106" s="319">
        <v>1</v>
      </c>
      <c r="AH106" s="321" t="s">
        <v>820</v>
      </c>
      <c r="AI106" s="500" t="s">
        <v>2261</v>
      </c>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row>
    <row r="107" spans="1:1031" ht="13.5" customHeight="1">
      <c r="A107" s="349">
        <v>99</v>
      </c>
      <c r="B107" s="349"/>
      <c r="C107" s="349"/>
      <c r="D107" s="349" t="s">
        <v>1929</v>
      </c>
      <c r="E107" s="349"/>
      <c r="F107" s="349"/>
      <c r="G107" s="349"/>
      <c r="H107" s="313" t="s">
        <v>2262</v>
      </c>
      <c r="I107" s="313"/>
      <c r="J107" s="313" t="s">
        <v>2263</v>
      </c>
      <c r="K107" s="313" t="s">
        <v>863</v>
      </c>
      <c r="L107" s="313" t="s">
        <v>1908</v>
      </c>
      <c r="M107" s="313" t="s">
        <v>1908</v>
      </c>
      <c r="N107" s="313"/>
      <c r="O107" s="313"/>
      <c r="P107" s="313"/>
      <c r="Q107" s="313"/>
      <c r="R107" s="323" t="s">
        <v>817</v>
      </c>
      <c r="S107" s="313"/>
      <c r="T107" s="354" t="s">
        <v>817</v>
      </c>
      <c r="U107" s="313"/>
      <c r="V107" s="313"/>
      <c r="W107" s="313" t="s">
        <v>862</v>
      </c>
      <c r="X107" s="313"/>
      <c r="Y107" s="313"/>
      <c r="Z107" s="313" t="s">
        <v>863</v>
      </c>
      <c r="AA107" s="313" t="s">
        <v>863</v>
      </c>
      <c r="AB107" s="317" t="s">
        <v>1847</v>
      </c>
      <c r="AC107" s="313"/>
      <c r="AD107" s="313"/>
      <c r="AE107" s="313"/>
      <c r="AF107" s="313"/>
      <c r="AG107" s="313">
        <v>1</v>
      </c>
      <c r="AH107" s="323" t="s">
        <v>817</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row>
    <row r="108" spans="1:1031" ht="13.5" customHeight="1">
      <c r="A108" s="347">
        <v>100</v>
      </c>
      <c r="B108" s="347"/>
      <c r="C108" s="347"/>
      <c r="D108" s="347" t="s">
        <v>2264</v>
      </c>
      <c r="E108" s="347"/>
      <c r="F108" s="347"/>
      <c r="G108" s="347"/>
      <c r="H108" s="319" t="s">
        <v>2265</v>
      </c>
      <c r="I108" s="319" t="s">
        <v>2266</v>
      </c>
      <c r="J108" s="319"/>
      <c r="K108" s="319"/>
      <c r="L108" s="319" t="s">
        <v>831</v>
      </c>
      <c r="M108" s="319" t="s">
        <v>831</v>
      </c>
      <c r="N108" s="319"/>
      <c r="O108" s="319"/>
      <c r="P108" s="319"/>
      <c r="Q108" s="319"/>
      <c r="R108" s="329" t="s">
        <v>817</v>
      </c>
      <c r="S108" s="337"/>
      <c r="T108" s="353" t="s">
        <v>817</v>
      </c>
      <c r="U108" s="319"/>
      <c r="V108" s="319"/>
      <c r="W108" s="319" t="s">
        <v>862</v>
      </c>
      <c r="X108" s="319"/>
      <c r="Y108" s="319"/>
      <c r="Z108" s="319" t="s">
        <v>863</v>
      </c>
      <c r="AA108" s="319" t="s">
        <v>863</v>
      </c>
      <c r="AB108" s="317" t="s">
        <v>1847</v>
      </c>
      <c r="AC108" s="319"/>
      <c r="AD108" s="319"/>
      <c r="AE108" s="319"/>
      <c r="AF108" s="319"/>
      <c r="AG108" s="319">
        <v>1</v>
      </c>
      <c r="AH108" s="329" t="s">
        <v>817</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row>
    <row r="109" spans="1:1031" ht="13.5" customHeight="1">
      <c r="A109" s="349">
        <v>101</v>
      </c>
      <c r="B109" s="349"/>
      <c r="C109" s="349"/>
      <c r="D109" s="349" t="s">
        <v>2267</v>
      </c>
      <c r="E109" s="350" t="s">
        <v>2204</v>
      </c>
      <c r="F109" s="349"/>
      <c r="G109" s="349"/>
      <c r="H109" s="313" t="s">
        <v>2268</v>
      </c>
      <c r="I109" s="313" t="s">
        <v>2269</v>
      </c>
      <c r="J109" s="334"/>
      <c r="K109" s="313" t="s">
        <v>863</v>
      </c>
      <c r="L109" s="313" t="s">
        <v>2104</v>
      </c>
      <c r="M109" s="313" t="s">
        <v>2104</v>
      </c>
      <c r="N109" s="313"/>
      <c r="O109" s="313"/>
      <c r="P109" s="313"/>
      <c r="Q109" s="313"/>
      <c r="R109" s="340" t="s">
        <v>823</v>
      </c>
      <c r="S109" s="313"/>
      <c r="T109" s="346" t="s">
        <v>823</v>
      </c>
      <c r="U109" s="313"/>
      <c r="V109" s="313" t="s">
        <v>863</v>
      </c>
      <c r="W109" s="313" t="s">
        <v>2105</v>
      </c>
      <c r="X109" s="313"/>
      <c r="Y109" s="313"/>
      <c r="Z109" s="313" t="s">
        <v>863</v>
      </c>
      <c r="AA109" s="313" t="s">
        <v>863</v>
      </c>
      <c r="AB109" s="317" t="s">
        <v>1847</v>
      </c>
      <c r="AC109" s="313"/>
      <c r="AD109" s="313"/>
      <c r="AE109" s="313"/>
      <c r="AF109" s="313"/>
      <c r="AG109" s="313">
        <v>1</v>
      </c>
      <c r="AH109" s="340" t="s">
        <v>823</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row>
    <row r="110" spans="1:1031" ht="13.5" customHeight="1">
      <c r="A110" s="341">
        <v>102</v>
      </c>
      <c r="B110" s="341"/>
      <c r="C110" s="341" t="s">
        <v>2270</v>
      </c>
      <c r="D110" s="341"/>
      <c r="E110" s="341"/>
      <c r="F110" s="341"/>
      <c r="G110" s="341"/>
      <c r="H110" s="319" t="s">
        <v>2271</v>
      </c>
      <c r="I110" s="319" t="s">
        <v>2272</v>
      </c>
      <c r="J110" s="319">
        <v>1</v>
      </c>
      <c r="K110" s="319"/>
      <c r="L110" s="319" t="s">
        <v>2273</v>
      </c>
      <c r="M110" s="319" t="s">
        <v>2273</v>
      </c>
      <c r="N110" s="319"/>
      <c r="O110" s="319"/>
      <c r="P110" s="319"/>
      <c r="Q110" s="319"/>
      <c r="R110" s="329" t="s">
        <v>817</v>
      </c>
      <c r="S110" s="319"/>
      <c r="T110" s="353" t="s">
        <v>817</v>
      </c>
      <c r="U110" s="319"/>
      <c r="V110" s="319"/>
      <c r="W110" s="319" t="s">
        <v>1093</v>
      </c>
      <c r="X110" s="319"/>
      <c r="Y110" s="319"/>
      <c r="Z110" s="319" t="s">
        <v>863</v>
      </c>
      <c r="AA110" s="319" t="s">
        <v>863</v>
      </c>
      <c r="AB110" s="328" t="s">
        <v>1847</v>
      </c>
      <c r="AC110" s="319"/>
      <c r="AD110" s="319"/>
      <c r="AE110" s="319"/>
      <c r="AF110" s="319"/>
      <c r="AG110" s="319"/>
      <c r="AH110" s="329" t="s">
        <v>817</v>
      </c>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row>
    <row r="111" spans="1:1031" ht="13.5" customHeight="1">
      <c r="A111" s="338">
        <v>103</v>
      </c>
      <c r="B111" s="338"/>
      <c r="C111" s="338" t="s">
        <v>2274</v>
      </c>
      <c r="D111" s="342"/>
      <c r="E111" s="338"/>
      <c r="F111" s="338"/>
      <c r="G111" s="338"/>
      <c r="H111" s="313" t="s">
        <v>2275</v>
      </c>
      <c r="I111" s="313" t="s">
        <v>2276</v>
      </c>
      <c r="J111" s="313"/>
      <c r="K111" s="313"/>
      <c r="L111" s="313" t="s">
        <v>2277</v>
      </c>
      <c r="M111" s="313" t="s">
        <v>2277</v>
      </c>
      <c r="N111" s="313"/>
      <c r="O111" s="313"/>
      <c r="P111" s="313"/>
      <c r="Q111" s="313"/>
      <c r="R111" s="323" t="s">
        <v>817</v>
      </c>
      <c r="S111" s="313"/>
      <c r="T111" s="354" t="s">
        <v>817</v>
      </c>
      <c r="U111" s="313"/>
      <c r="V111" s="313"/>
      <c r="W111" s="313" t="s">
        <v>862</v>
      </c>
      <c r="X111" s="313"/>
      <c r="Y111" s="313" t="s">
        <v>2278</v>
      </c>
      <c r="Z111" s="313" t="s">
        <v>863</v>
      </c>
      <c r="AA111" s="313" t="s">
        <v>863</v>
      </c>
      <c r="AB111" s="317" t="s">
        <v>1847</v>
      </c>
      <c r="AC111" s="313"/>
      <c r="AD111" s="313"/>
      <c r="AE111" s="313"/>
      <c r="AF111" s="313"/>
      <c r="AG111" s="313"/>
      <c r="AH111" s="323" t="s">
        <v>817</v>
      </c>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row>
    <row r="112" spans="1:1031" ht="13.5" customHeight="1">
      <c r="A112" s="347">
        <v>104</v>
      </c>
      <c r="B112" s="347"/>
      <c r="C112" s="347" t="s">
        <v>2279</v>
      </c>
      <c r="D112" s="347"/>
      <c r="E112" s="347"/>
      <c r="F112" s="347"/>
      <c r="G112" s="347"/>
      <c r="H112" s="319" t="s">
        <v>2280</v>
      </c>
      <c r="I112" s="319" t="s">
        <v>2281</v>
      </c>
      <c r="J112" s="319" t="s">
        <v>2282</v>
      </c>
      <c r="K112" s="319" t="s">
        <v>863</v>
      </c>
      <c r="L112" s="319" t="s">
        <v>2018</v>
      </c>
      <c r="M112" s="319" t="s">
        <v>2018</v>
      </c>
      <c r="N112" s="319"/>
      <c r="O112" s="319"/>
      <c r="P112" s="319"/>
      <c r="Q112" s="319"/>
      <c r="R112" s="329" t="s">
        <v>817</v>
      </c>
      <c r="S112" s="319"/>
      <c r="T112" s="353" t="s">
        <v>817</v>
      </c>
      <c r="U112" s="319"/>
      <c r="V112" s="319"/>
      <c r="W112" s="319" t="s">
        <v>862</v>
      </c>
      <c r="X112" s="319"/>
      <c r="Y112" s="319" t="s">
        <v>2283</v>
      </c>
      <c r="Z112" s="319" t="s">
        <v>863</v>
      </c>
      <c r="AA112" s="319" t="s">
        <v>863</v>
      </c>
      <c r="AB112" s="317" t="s">
        <v>1847</v>
      </c>
      <c r="AC112" s="319"/>
      <c r="AD112" s="319"/>
      <c r="AE112" s="319"/>
      <c r="AF112" s="319"/>
      <c r="AG112" s="319">
        <v>1</v>
      </c>
      <c r="AH112" s="321" t="s">
        <v>820</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row>
    <row r="113" spans="1:1031" ht="13.5" customHeight="1">
      <c r="A113" s="338">
        <v>105</v>
      </c>
      <c r="B113" s="338"/>
      <c r="C113" s="338" t="s">
        <v>2284</v>
      </c>
      <c r="D113" s="338"/>
      <c r="E113" s="338"/>
      <c r="F113" s="338"/>
      <c r="G113" s="338"/>
      <c r="H113" s="313" t="s">
        <v>2285</v>
      </c>
      <c r="I113" s="313" t="s">
        <v>2286</v>
      </c>
      <c r="J113" s="313" t="s">
        <v>1283</v>
      </c>
      <c r="K113" s="313"/>
      <c r="L113" s="313" t="s">
        <v>2287</v>
      </c>
      <c r="M113" s="313" t="s">
        <v>2287</v>
      </c>
      <c r="N113" s="313"/>
      <c r="O113" s="313"/>
      <c r="P113" s="313"/>
      <c r="Q113" s="313"/>
      <c r="R113" s="323" t="s">
        <v>817</v>
      </c>
      <c r="S113" s="345"/>
      <c r="T113" s="354" t="s">
        <v>817</v>
      </c>
      <c r="U113" s="313"/>
      <c r="V113" s="313"/>
      <c r="W113" s="313" t="s">
        <v>862</v>
      </c>
      <c r="X113" s="313"/>
      <c r="Y113" s="313"/>
      <c r="Z113" s="313" t="s">
        <v>863</v>
      </c>
      <c r="AA113" s="313" t="s">
        <v>863</v>
      </c>
      <c r="AB113" s="317" t="s">
        <v>1847</v>
      </c>
      <c r="AC113" s="313"/>
      <c r="AD113" s="313"/>
      <c r="AE113" s="313"/>
      <c r="AF113" s="313"/>
      <c r="AG113" s="313"/>
      <c r="AH113" s="323" t="s">
        <v>817</v>
      </c>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row>
    <row r="114" spans="1:1031" ht="13.5" customHeight="1">
      <c r="A114" s="341">
        <v>106</v>
      </c>
      <c r="B114" s="341"/>
      <c r="C114" s="341" t="s">
        <v>2288</v>
      </c>
      <c r="D114" s="343"/>
      <c r="E114" s="343"/>
      <c r="F114" s="343"/>
      <c r="G114" s="343"/>
      <c r="H114" s="319" t="s">
        <v>2289</v>
      </c>
      <c r="I114" s="319" t="s">
        <v>2290</v>
      </c>
      <c r="J114" s="326"/>
      <c r="K114" s="319" t="s">
        <v>863</v>
      </c>
      <c r="L114" s="319" t="s">
        <v>2291</v>
      </c>
      <c r="M114" s="319" t="s">
        <v>2291</v>
      </c>
      <c r="N114" s="319"/>
      <c r="O114" s="319"/>
      <c r="P114" s="319"/>
      <c r="Q114" s="319"/>
      <c r="R114" s="327" t="s">
        <v>823</v>
      </c>
      <c r="S114" s="319"/>
      <c r="T114" s="352" t="s">
        <v>823</v>
      </c>
      <c r="U114" s="319"/>
      <c r="V114" s="319" t="s">
        <v>863</v>
      </c>
      <c r="W114" s="319" t="s">
        <v>1265</v>
      </c>
      <c r="X114" s="319"/>
      <c r="Y114" s="319"/>
      <c r="Z114" s="319" t="s">
        <v>863</v>
      </c>
      <c r="AA114" s="319" t="s">
        <v>863</v>
      </c>
      <c r="AB114" s="317" t="s">
        <v>1847</v>
      </c>
      <c r="AC114" s="319"/>
      <c r="AD114" s="319"/>
      <c r="AE114" s="319"/>
      <c r="AF114" s="319"/>
      <c r="AG114" s="319"/>
      <c r="AH114" s="327" t="s">
        <v>823</v>
      </c>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row>
    <row r="115" spans="1:1031" ht="13.5" customHeight="1">
      <c r="A115" s="338">
        <v>107</v>
      </c>
      <c r="B115" s="338"/>
      <c r="C115" s="338"/>
      <c r="D115" s="338" t="s">
        <v>1746</v>
      </c>
      <c r="E115" s="338"/>
      <c r="F115" s="338"/>
      <c r="G115" s="338"/>
      <c r="H115" s="313" t="s">
        <v>2292</v>
      </c>
      <c r="I115" s="313" t="s">
        <v>2293</v>
      </c>
      <c r="J115" s="313" t="s">
        <v>1269</v>
      </c>
      <c r="K115" s="313" t="s">
        <v>863</v>
      </c>
      <c r="L115" s="313" t="s">
        <v>1936</v>
      </c>
      <c r="M115" s="313" t="s">
        <v>1936</v>
      </c>
      <c r="N115" s="313"/>
      <c r="O115" s="313"/>
      <c r="P115" s="313"/>
      <c r="Q115" s="313"/>
      <c r="R115" s="316" t="s">
        <v>820</v>
      </c>
      <c r="S115" s="313"/>
      <c r="T115" s="355" t="s">
        <v>820</v>
      </c>
      <c r="U115" s="313"/>
      <c r="V115" s="313"/>
      <c r="W115" s="313" t="s">
        <v>862</v>
      </c>
      <c r="X115" s="313"/>
      <c r="Y115" s="313" t="s">
        <v>1270</v>
      </c>
      <c r="Z115" s="313" t="s">
        <v>863</v>
      </c>
      <c r="AA115" s="313" t="s">
        <v>863</v>
      </c>
      <c r="AB115" s="328" t="s">
        <v>1847</v>
      </c>
      <c r="AC115" s="313"/>
      <c r="AD115" s="313"/>
      <c r="AE115" s="313"/>
      <c r="AF115" s="313"/>
      <c r="AG115" s="313"/>
      <c r="AH115" s="316" t="s">
        <v>820</v>
      </c>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row>
    <row r="116" spans="1:1031" ht="13.5" customHeight="1">
      <c r="A116" s="341">
        <v>108</v>
      </c>
      <c r="B116" s="341"/>
      <c r="C116" s="341"/>
      <c r="D116" s="341" t="s">
        <v>2294</v>
      </c>
      <c r="E116" s="341"/>
      <c r="F116" s="341"/>
      <c r="G116" s="341"/>
      <c r="H116" s="319" t="s">
        <v>2295</v>
      </c>
      <c r="I116" s="319" t="s">
        <v>2296</v>
      </c>
      <c r="J116" s="372">
        <v>606070707</v>
      </c>
      <c r="K116" s="319" t="s">
        <v>863</v>
      </c>
      <c r="L116" s="319" t="s">
        <v>2297</v>
      </c>
      <c r="M116" s="319" t="s">
        <v>2297</v>
      </c>
      <c r="N116" s="319"/>
      <c r="O116" s="319"/>
      <c r="P116" s="319"/>
      <c r="Q116" s="319"/>
      <c r="R116" s="321" t="s">
        <v>820</v>
      </c>
      <c r="S116" s="319"/>
      <c r="T116" s="348" t="s">
        <v>820</v>
      </c>
      <c r="U116" s="319"/>
      <c r="V116" s="319"/>
      <c r="W116" s="319" t="s">
        <v>862</v>
      </c>
      <c r="X116" s="319"/>
      <c r="Y116" s="319"/>
      <c r="Z116" s="319" t="s">
        <v>863</v>
      </c>
      <c r="AA116" s="319" t="s">
        <v>863</v>
      </c>
      <c r="AB116" s="317" t="s">
        <v>1847</v>
      </c>
      <c r="AC116" s="319"/>
      <c r="AD116" s="319"/>
      <c r="AE116" s="319"/>
      <c r="AF116" s="319"/>
      <c r="AG116" s="319"/>
      <c r="AH116" s="321" t="s">
        <v>820</v>
      </c>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row>
    <row r="117" spans="1:1031" ht="15">
      <c r="A117" s="356"/>
      <c r="B117" s="356"/>
      <c r="C117" s="356"/>
      <c r="D117" s="356"/>
      <c r="E117" s="356"/>
      <c r="F117" s="356"/>
      <c r="G117" s="356"/>
      <c r="H117" s="357"/>
      <c r="I117" s="357"/>
      <c r="J117" s="357"/>
      <c r="K117" s="357"/>
      <c r="L117" s="357"/>
      <c r="M117" s="357"/>
      <c r="N117" s="357"/>
      <c r="O117" s="357"/>
      <c r="P117" s="357"/>
      <c r="Q117" s="357"/>
      <c r="R117" s="357"/>
      <c r="S117" s="357"/>
      <c r="T117" s="357"/>
      <c r="U117" s="357"/>
      <c r="V117" s="357"/>
      <c r="W117" s="357"/>
      <c r="X117" s="357"/>
      <c r="Y117" s="357"/>
      <c r="Z117" s="357"/>
      <c r="AA117" s="357"/>
      <c r="AB117" s="358"/>
      <c r="AC117" s="357"/>
      <c r="AD117" s="357"/>
      <c r="AE117" s="357"/>
      <c r="AF117" s="357"/>
      <c r="AG117" s="357"/>
      <c r="AH117" s="5"/>
      <c r="AI117" s="5"/>
      <c r="AJ117" s="5"/>
      <c r="AK117" s="5"/>
      <c r="AL117" s="5"/>
      <c r="AM117" s="5"/>
      <c r="AN117" s="5"/>
      <c r="AO117" s="5"/>
      <c r="AP117" s="5"/>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row>
    <row r="118" spans="1:1031" ht="15">
      <c r="A118" s="3"/>
      <c r="B118" s="131"/>
      <c r="C118" s="131"/>
      <c r="D118" s="131"/>
      <c r="E118" s="131"/>
      <c r="F118" s="5"/>
      <c r="G118" s="5"/>
      <c r="H118" s="5"/>
      <c r="I118" s="5"/>
      <c r="J118" s="5"/>
      <c r="K118" s="5"/>
      <c r="L118" s="5"/>
      <c r="M118" s="5"/>
      <c r="N118" s="128"/>
      <c r="O118" s="5"/>
      <c r="P118" s="5"/>
      <c r="Q118" s="5"/>
      <c r="R118" s="5"/>
      <c r="S118" s="128"/>
      <c r="T118" s="128"/>
      <c r="U118" s="128"/>
      <c r="V118" s="128"/>
      <c r="W118" s="128"/>
      <c r="X118" s="128"/>
      <c r="Y118" s="128"/>
      <c r="Z118" s="128"/>
      <c r="AA118" s="128"/>
      <c r="AB118" s="359"/>
      <c r="AC118" s="128"/>
      <c r="AD118" s="128"/>
      <c r="AE118" s="128"/>
      <c r="AF118" s="5"/>
      <c r="AG118" s="5"/>
      <c r="AH118" s="96"/>
      <c r="AI118" s="96"/>
      <c r="AJ118" s="96"/>
      <c r="AK118" s="96"/>
      <c r="AL118" s="96"/>
      <c r="AM118" s="96"/>
      <c r="AN118" s="96"/>
      <c r="AO118" s="96"/>
      <c r="AP118" s="96"/>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row>
    <row r="119" spans="1:1031">
      <c r="A119" s="129"/>
      <c r="B119" s="360"/>
      <c r="C119" s="360"/>
      <c r="D119" s="360"/>
      <c r="E119" s="360"/>
      <c r="F119" s="96"/>
      <c r="G119" s="96"/>
      <c r="H119" s="96"/>
      <c r="I119" s="96"/>
      <c r="J119" s="96"/>
      <c r="K119" s="96"/>
      <c r="L119" s="96"/>
      <c r="M119" s="96"/>
      <c r="N119" s="128"/>
      <c r="O119" s="96"/>
      <c r="P119" s="96"/>
      <c r="Q119" s="96"/>
      <c r="R119" s="96"/>
      <c r="S119" s="128"/>
      <c r="T119" s="128"/>
      <c r="U119" s="128"/>
      <c r="V119" s="128"/>
      <c r="W119" s="128"/>
      <c r="X119" s="128"/>
      <c r="Y119" s="128"/>
      <c r="Z119" s="128"/>
      <c r="AA119" s="128"/>
      <c r="AB119" s="359"/>
      <c r="AC119" s="128"/>
      <c r="AD119" s="128"/>
      <c r="AE119" s="128"/>
      <c r="AF119" s="96"/>
      <c r="AG119" s="96"/>
      <c r="AH119" s="96"/>
      <c r="AI119" s="96"/>
      <c r="AJ119" s="96"/>
      <c r="AK119" s="96"/>
      <c r="AL119" s="96"/>
      <c r="AM119" s="96"/>
      <c r="AN119" s="96"/>
      <c r="AO119" s="96"/>
      <c r="AP119" s="96"/>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row>
    <row r="120" spans="1:103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359"/>
      <c r="AC120" s="128"/>
      <c r="AD120" s="128"/>
      <c r="AE120" s="128"/>
      <c r="AF120" s="128"/>
      <c r="AG120" s="96"/>
      <c r="AH120" s="96"/>
      <c r="AI120" s="96"/>
      <c r="AJ120" s="96"/>
      <c r="AK120" s="96"/>
      <c r="AL120" s="96"/>
      <c r="AM120" s="96"/>
      <c r="AN120" s="96"/>
      <c r="AO120" s="96"/>
      <c r="AP120" s="96"/>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row>
    <row r="121" spans="1:103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359"/>
      <c r="AC121" s="128"/>
      <c r="AD121" s="128"/>
      <c r="AE121" s="128"/>
      <c r="AF121" s="128"/>
      <c r="AG121" s="96"/>
      <c r="AH121" s="96"/>
      <c r="AI121" s="96"/>
      <c r="AJ121" s="96"/>
      <c r="AK121" s="96"/>
      <c r="AL121" s="96"/>
      <c r="AM121" s="96"/>
      <c r="AN121" s="96"/>
      <c r="AO121" s="96"/>
      <c r="AP121" s="96"/>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row>
    <row r="122" spans="1:103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359"/>
      <c r="AC122" s="128"/>
      <c r="AD122" s="128"/>
      <c r="AE122" s="128"/>
      <c r="AF122" s="128"/>
      <c r="AG122" s="96"/>
      <c r="AH122" s="96"/>
      <c r="AI122" s="96"/>
      <c r="AJ122" s="96"/>
      <c r="AK122" s="96"/>
      <c r="AL122" s="96"/>
      <c r="AM122" s="96"/>
      <c r="AN122" s="96"/>
      <c r="AO122" s="96"/>
      <c r="AP122" s="96"/>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row>
    <row r="123" spans="1:103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359"/>
      <c r="AC123" s="128"/>
      <c r="AD123" s="128"/>
      <c r="AE123" s="128"/>
      <c r="AF123" s="128"/>
      <c r="AG123" s="96"/>
      <c r="AH123" s="96"/>
      <c r="AI123" s="96"/>
      <c r="AJ123" s="96"/>
      <c r="AK123" s="96"/>
      <c r="AL123" s="96"/>
      <c r="AM123" s="96"/>
      <c r="AN123" s="96"/>
      <c r="AO123" s="96"/>
      <c r="AP123" s="96"/>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row>
    <row r="124" spans="1:1031">
      <c r="A124" s="128"/>
      <c r="B124" s="128"/>
      <c r="C124" s="128"/>
      <c r="D124" s="128"/>
      <c r="E124" s="128"/>
      <c r="F124" s="128"/>
      <c r="G124" s="128"/>
      <c r="H124" s="128"/>
      <c r="I124" s="128"/>
      <c r="J124" s="128"/>
      <c r="K124" s="128"/>
      <c r="L124" s="128"/>
      <c r="M124" s="128"/>
      <c r="O124" s="128"/>
      <c r="P124" s="128"/>
      <c r="Q124" s="128"/>
      <c r="R124" s="128"/>
      <c r="AB124" s="359"/>
      <c r="AF124" s="128"/>
      <c r="AG124" s="96"/>
      <c r="AH124" s="96"/>
      <c r="AI124" s="96"/>
      <c r="AJ124" s="96"/>
      <c r="AK124" s="96"/>
      <c r="AL124" s="96"/>
      <c r="AM124" s="96"/>
      <c r="AN124" s="96"/>
      <c r="AO124" s="96"/>
      <c r="AP124" s="96"/>
      <c r="AQ124" s="128"/>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Q124" s="117"/>
    </row>
    <row r="125" spans="1:1031">
      <c r="A125" s="128"/>
      <c r="B125" s="128"/>
      <c r="C125" s="128"/>
      <c r="D125" s="128"/>
      <c r="E125" s="128"/>
      <c r="F125" s="96"/>
      <c r="G125" s="96"/>
      <c r="H125" s="96"/>
      <c r="I125" s="96"/>
      <c r="J125" s="96"/>
      <c r="K125" s="96"/>
      <c r="L125" s="96"/>
      <c r="M125" s="96"/>
      <c r="N125" s="117"/>
      <c r="O125" s="96"/>
      <c r="P125" s="96"/>
      <c r="Q125" s="96"/>
      <c r="R125" s="96"/>
      <c r="S125" s="117"/>
      <c r="T125" s="117"/>
      <c r="U125" s="117"/>
      <c r="V125" s="117"/>
      <c r="W125" s="117"/>
      <c r="X125" s="117"/>
      <c r="Y125" s="117"/>
      <c r="Z125" s="117"/>
      <c r="AA125" s="117"/>
      <c r="AB125" s="359"/>
      <c r="AC125" s="117"/>
      <c r="AD125" s="117"/>
      <c r="AE125" s="117"/>
      <c r="AF125" s="96"/>
      <c r="AG125" s="96"/>
      <c r="AH125" s="96"/>
      <c r="AI125" s="96"/>
      <c r="AJ125" s="96"/>
      <c r="AK125" s="96"/>
      <c r="AL125" s="96"/>
      <c r="AM125" s="96"/>
      <c r="AN125" s="96"/>
      <c r="AO125" s="96"/>
      <c r="AP125" s="96"/>
      <c r="AQ125" s="117"/>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row>
    <row r="126" spans="1:1031">
      <c r="A126" s="117"/>
      <c r="B126" s="117"/>
      <c r="C126" s="117"/>
      <c r="D126" s="117"/>
      <c r="E126" s="117"/>
      <c r="F126" s="117"/>
      <c r="G126" s="117"/>
      <c r="H126" s="117"/>
      <c r="I126" s="117"/>
      <c r="J126" s="117"/>
      <c r="K126" s="117"/>
      <c r="L126" s="117"/>
      <c r="M126" s="117"/>
      <c r="O126" s="117"/>
      <c r="P126" s="117"/>
      <c r="Q126" s="117"/>
      <c r="R126" s="117"/>
      <c r="AB126" s="359"/>
      <c r="AF126" s="117"/>
      <c r="AG126" s="96"/>
      <c r="AH126" s="112"/>
      <c r="AI126" s="112"/>
      <c r="AJ126" s="112"/>
      <c r="AK126" s="112"/>
      <c r="AL126" s="112"/>
      <c r="AM126" s="112"/>
      <c r="AN126" s="112"/>
      <c r="AO126" s="112"/>
      <c r="AP126" s="112"/>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row>
    <row r="127" spans="1:1031">
      <c r="A127" s="128"/>
      <c r="B127" s="128"/>
      <c r="C127" s="128"/>
      <c r="D127" s="128"/>
      <c r="E127" s="128"/>
      <c r="F127" s="96"/>
      <c r="G127" s="96"/>
      <c r="H127" s="96"/>
      <c r="I127" s="96"/>
      <c r="J127" s="96"/>
      <c r="K127" s="96"/>
      <c r="L127" s="96"/>
      <c r="M127" s="96"/>
      <c r="O127" s="96"/>
      <c r="P127" s="96"/>
      <c r="Q127" s="96"/>
      <c r="R127" s="96"/>
      <c r="AB127" s="359"/>
      <c r="AF127" s="96"/>
      <c r="AG127" s="112"/>
      <c r="AH127" s="96"/>
      <c r="AI127" s="96"/>
      <c r="AJ127" s="96"/>
      <c r="AK127" s="96"/>
      <c r="AL127" s="96"/>
      <c r="AM127" s="96"/>
      <c r="AN127" s="96"/>
      <c r="AO127" s="96"/>
      <c r="AP127" s="96"/>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row>
    <row r="128" spans="1:1031">
      <c r="A128" s="128"/>
      <c r="B128" s="128"/>
      <c r="C128" s="128"/>
      <c r="D128" s="128"/>
      <c r="E128" s="128"/>
      <c r="F128" s="96"/>
      <c r="G128" s="96"/>
      <c r="H128" s="96"/>
      <c r="I128" s="96"/>
      <c r="J128" s="96"/>
      <c r="K128" s="96"/>
      <c r="L128" s="96"/>
      <c r="M128" s="96"/>
      <c r="O128" s="96"/>
      <c r="P128" s="96"/>
      <c r="Q128" s="96"/>
      <c r="R128" s="96"/>
      <c r="AB128" s="359"/>
      <c r="AF128" s="96"/>
      <c r="AG128" s="96"/>
      <c r="AH128" s="96"/>
      <c r="AI128" s="96"/>
      <c r="AJ128" s="96"/>
      <c r="AK128" s="96"/>
      <c r="AL128" s="96"/>
      <c r="AM128" s="96"/>
      <c r="AN128" s="96"/>
      <c r="AO128" s="96"/>
      <c r="AP128" s="96"/>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row>
    <row r="129" spans="1:1028">
      <c r="A129" s="128"/>
      <c r="B129" s="128"/>
      <c r="C129" s="128"/>
      <c r="D129" s="128"/>
      <c r="E129" s="128"/>
      <c r="F129" s="96"/>
      <c r="G129" s="96"/>
      <c r="H129" s="96"/>
      <c r="I129" s="96"/>
      <c r="J129" s="96"/>
      <c r="K129" s="96"/>
      <c r="L129" s="96"/>
      <c r="M129" s="96"/>
      <c r="O129" s="96"/>
      <c r="P129" s="96"/>
      <c r="Q129" s="96"/>
      <c r="R129" s="96"/>
      <c r="AF129" s="96"/>
      <c r="AG129" s="96"/>
      <c r="AH129" s="96"/>
      <c r="AI129" s="96"/>
      <c r="AJ129" s="96"/>
      <c r="AK129" s="96"/>
      <c r="AL129" s="96"/>
      <c r="AM129" s="96"/>
      <c r="AN129" s="96"/>
      <c r="AO129" s="96"/>
      <c r="AP129" s="96"/>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row>
    <row r="130" spans="1:1028">
      <c r="A130" s="128"/>
      <c r="B130" s="128"/>
      <c r="C130" s="128"/>
      <c r="D130" s="128"/>
      <c r="E130" s="128"/>
      <c r="F130" s="96"/>
      <c r="G130" s="96"/>
      <c r="H130" s="96"/>
      <c r="I130" s="96"/>
      <c r="J130" s="96"/>
      <c r="K130" s="96"/>
      <c r="L130" s="96"/>
      <c r="M130" s="96"/>
      <c r="O130" s="96"/>
      <c r="P130" s="96"/>
      <c r="Q130" s="96"/>
      <c r="R130" s="96"/>
      <c r="AF130" s="96"/>
      <c r="AG130" s="96"/>
      <c r="AH130" s="96"/>
      <c r="AI130" s="96"/>
      <c r="AJ130" s="96"/>
      <c r="AK130" s="96"/>
      <c r="AL130" s="96"/>
      <c r="AM130" s="96"/>
      <c r="AN130" s="96"/>
      <c r="AO130" s="96"/>
      <c r="AP130" s="96"/>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row>
    <row r="131" spans="1:1028">
      <c r="A131" s="128"/>
      <c r="B131" s="128"/>
      <c r="C131" s="128"/>
      <c r="D131" s="128"/>
      <c r="E131" s="128"/>
      <c r="F131" s="96"/>
      <c r="G131" s="96"/>
      <c r="H131" s="96"/>
      <c r="I131" s="96"/>
      <c r="J131" s="96"/>
      <c r="K131" s="96"/>
      <c r="L131" s="96"/>
      <c r="M131" s="96"/>
      <c r="O131" s="96"/>
      <c r="P131" s="96"/>
      <c r="Q131" s="96"/>
      <c r="R131" s="96"/>
      <c r="AF131" s="96"/>
      <c r="AG131" s="96"/>
      <c r="AH131" s="96"/>
      <c r="AI131" s="96"/>
      <c r="AJ131" s="96"/>
      <c r="AK131" s="96"/>
      <c r="AL131" s="96"/>
      <c r="AM131" s="96"/>
      <c r="AN131" s="96"/>
      <c r="AO131" s="96"/>
      <c r="AP131" s="96"/>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row>
    <row r="132" spans="1:1028">
      <c r="A132" s="128"/>
      <c r="B132" s="128"/>
      <c r="C132" s="128"/>
      <c r="D132" s="128"/>
      <c r="E132" s="128"/>
      <c r="F132" s="96"/>
      <c r="G132" s="96"/>
      <c r="H132" s="96"/>
      <c r="I132" s="96"/>
      <c r="J132" s="96"/>
      <c r="K132" s="96"/>
      <c r="L132" s="96"/>
      <c r="M132" s="96"/>
      <c r="O132" s="96"/>
      <c r="P132" s="96"/>
      <c r="Q132" s="96"/>
      <c r="R132" s="96"/>
      <c r="AF132" s="96"/>
      <c r="AG132" s="96"/>
      <c r="AH132" s="96"/>
      <c r="AI132" s="96"/>
      <c r="AJ132" s="96"/>
      <c r="AK132" s="96"/>
      <c r="AL132" s="96"/>
      <c r="AM132" s="96"/>
      <c r="AN132" s="96"/>
      <c r="AO132" s="96"/>
      <c r="AP132" s="96"/>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row>
    <row r="133" spans="1:1028">
      <c r="A133" s="128"/>
      <c r="B133" s="128"/>
      <c r="C133" s="128"/>
      <c r="D133" s="128"/>
      <c r="E133" s="128"/>
      <c r="F133" s="96"/>
      <c r="G133" s="96"/>
      <c r="H133" s="96"/>
      <c r="I133" s="96"/>
      <c r="J133" s="96"/>
      <c r="K133" s="96"/>
      <c r="L133" s="96"/>
      <c r="M133" s="96"/>
      <c r="O133" s="96"/>
      <c r="P133" s="96"/>
      <c r="Q133" s="96"/>
      <c r="R133" s="96"/>
      <c r="AF133" s="96"/>
      <c r="AG133" s="96"/>
      <c r="AH133" s="96"/>
      <c r="AI133" s="96"/>
      <c r="AJ133" s="96"/>
      <c r="AK133" s="96"/>
      <c r="AL133" s="96"/>
      <c r="AM133" s="96"/>
      <c r="AN133" s="96"/>
      <c r="AO133" s="96"/>
      <c r="AP133" s="96"/>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row>
    <row r="134" spans="1:1028">
      <c r="A134" s="128"/>
      <c r="B134" s="128"/>
      <c r="C134" s="128"/>
      <c r="D134" s="128"/>
      <c r="E134" s="128"/>
      <c r="F134" s="96"/>
      <c r="G134" s="96"/>
      <c r="H134" s="96"/>
      <c r="I134" s="96"/>
      <c r="J134" s="96"/>
      <c r="K134" s="96"/>
      <c r="L134" s="96"/>
      <c r="M134" s="96"/>
      <c r="O134" s="96"/>
      <c r="P134" s="96"/>
      <c r="Q134" s="96"/>
      <c r="R134" s="96"/>
      <c r="AF134" s="96"/>
      <c r="AG134" s="96"/>
      <c r="AH134" s="96"/>
      <c r="AI134" s="96"/>
      <c r="AJ134" s="96"/>
      <c r="AK134" s="96"/>
      <c r="AL134" s="96"/>
      <c r="AM134" s="96"/>
      <c r="AN134" s="96"/>
      <c r="AO134" s="96"/>
      <c r="AP134" s="96"/>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row>
    <row r="135" spans="1:1028">
      <c r="A135" s="128"/>
      <c r="B135" s="128"/>
      <c r="C135" s="128"/>
      <c r="D135" s="128"/>
      <c r="E135" s="128"/>
      <c r="F135" s="96"/>
      <c r="G135" s="96"/>
      <c r="H135" s="96"/>
      <c r="I135" s="96"/>
      <c r="J135" s="96"/>
      <c r="K135" s="96"/>
      <c r="L135" s="96"/>
      <c r="M135" s="96"/>
      <c r="O135" s="96"/>
      <c r="P135" s="96"/>
      <c r="Q135" s="96"/>
      <c r="R135" s="96"/>
      <c r="AF135" s="96"/>
      <c r="AG135" s="96"/>
      <c r="AH135" s="96"/>
      <c r="AI135" s="96"/>
      <c r="AJ135" s="96"/>
      <c r="AK135" s="96"/>
      <c r="AL135" s="96"/>
      <c r="AM135" s="96"/>
      <c r="AN135" s="96"/>
      <c r="AO135" s="96"/>
      <c r="AP135" s="96"/>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row>
    <row r="136" spans="1:1028">
      <c r="A136" s="128"/>
      <c r="B136" s="128"/>
      <c r="C136" s="128"/>
      <c r="D136" s="128"/>
      <c r="E136" s="128"/>
      <c r="F136" s="96"/>
      <c r="G136" s="96"/>
      <c r="H136" s="96"/>
      <c r="I136" s="96"/>
      <c r="J136" s="96"/>
      <c r="K136" s="96"/>
      <c r="L136" s="96"/>
      <c r="M136" s="96"/>
      <c r="O136" s="96"/>
      <c r="P136" s="96"/>
      <c r="Q136" s="96"/>
      <c r="R136" s="96"/>
      <c r="AF136" s="96"/>
      <c r="AG136" s="96"/>
      <c r="AH136" s="96"/>
      <c r="AI136" s="96"/>
      <c r="AJ136" s="96"/>
      <c r="AK136" s="96"/>
      <c r="AL136" s="96"/>
      <c r="AM136" s="96"/>
      <c r="AN136" s="96"/>
      <c r="AO136" s="96"/>
      <c r="AP136" s="96"/>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row>
    <row r="137" spans="1:1028">
      <c r="A137" s="128"/>
      <c r="B137" s="128"/>
      <c r="C137" s="128"/>
      <c r="D137" s="128"/>
      <c r="E137" s="128"/>
      <c r="F137" s="96"/>
      <c r="G137" s="96"/>
      <c r="H137" s="96"/>
      <c r="I137" s="96"/>
      <c r="J137" s="96"/>
      <c r="K137" s="96"/>
      <c r="L137" s="96"/>
      <c r="M137" s="96"/>
      <c r="O137" s="96"/>
      <c r="P137" s="96"/>
      <c r="Q137" s="96"/>
      <c r="R137" s="96"/>
      <c r="AF137" s="96"/>
      <c r="AG137" s="96"/>
      <c r="AH137" s="96"/>
      <c r="AI137" s="96"/>
      <c r="AJ137" s="96"/>
      <c r="AK137" s="96"/>
      <c r="AL137" s="96"/>
      <c r="AM137" s="96"/>
      <c r="AN137" s="96"/>
      <c r="AO137" s="96"/>
      <c r="AP137" s="96"/>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row>
    <row r="138" spans="1:1028">
      <c r="A138" s="128"/>
      <c r="B138" s="128"/>
      <c r="C138" s="128"/>
      <c r="D138" s="128"/>
      <c r="E138" s="128"/>
      <c r="F138" s="96"/>
      <c r="G138" s="96"/>
      <c r="H138" s="96"/>
      <c r="I138" s="96"/>
      <c r="J138" s="96"/>
      <c r="K138" s="96"/>
      <c r="L138" s="96"/>
      <c r="M138" s="96"/>
      <c r="O138" s="96"/>
      <c r="P138" s="96"/>
      <c r="Q138" s="96"/>
      <c r="R138" s="96"/>
      <c r="AF138" s="96"/>
      <c r="AG138" s="96"/>
      <c r="AH138" s="96"/>
      <c r="AI138" s="96"/>
      <c r="AJ138" s="96"/>
      <c r="AK138" s="96"/>
      <c r="AL138" s="96"/>
      <c r="AM138" s="96"/>
      <c r="AN138" s="96"/>
      <c r="AO138" s="96"/>
      <c r="AP138" s="96"/>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row>
    <row r="139" spans="1:1028">
      <c r="A139" s="130"/>
      <c r="B139" s="361"/>
      <c r="C139" s="361"/>
      <c r="D139" s="361"/>
      <c r="E139" s="361"/>
      <c r="F139" s="96"/>
      <c r="G139" s="96"/>
      <c r="H139" s="96"/>
      <c r="I139" s="96"/>
      <c r="J139" s="96"/>
      <c r="K139" s="96"/>
      <c r="L139" s="96"/>
      <c r="M139" s="96"/>
      <c r="N139" s="96"/>
      <c r="O139" s="96"/>
      <c r="P139" s="96"/>
      <c r="Q139" s="96"/>
      <c r="R139" s="96"/>
      <c r="S139" s="96"/>
      <c r="T139" s="96"/>
      <c r="U139" s="96"/>
      <c r="V139" s="96"/>
      <c r="W139" s="96"/>
      <c r="X139" s="96"/>
      <c r="Y139" s="96"/>
      <c r="Z139" s="96"/>
      <c r="AA139" s="96"/>
      <c r="AC139" s="96"/>
      <c r="AD139" s="96"/>
      <c r="AE139" s="96"/>
      <c r="AF139" s="96"/>
      <c r="AG139" s="96"/>
      <c r="AH139" s="96"/>
      <c r="AI139" s="96"/>
      <c r="AJ139" s="96"/>
      <c r="AK139" s="96"/>
      <c r="AL139" s="96"/>
      <c r="AM139" s="96"/>
      <c r="AN139" s="96"/>
      <c r="AO139" s="96"/>
      <c r="AP139" s="96"/>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row>
    <row r="140" spans="1:1028">
      <c r="A140" s="362"/>
      <c r="B140" s="363"/>
      <c r="C140" s="363"/>
      <c r="D140" s="363"/>
      <c r="E140" s="363"/>
      <c r="F140" s="96"/>
      <c r="G140" s="96"/>
      <c r="H140" s="96"/>
      <c r="I140" s="96"/>
      <c r="J140" s="96"/>
      <c r="K140" s="96"/>
      <c r="L140" s="96"/>
      <c r="M140" s="96"/>
      <c r="N140" s="96"/>
      <c r="O140" s="96"/>
      <c r="P140" s="96"/>
      <c r="Q140" s="96"/>
      <c r="R140" s="96"/>
      <c r="S140" s="96"/>
      <c r="T140" s="96"/>
      <c r="U140" s="96"/>
      <c r="V140" s="96"/>
      <c r="W140" s="96"/>
      <c r="X140" s="96"/>
      <c r="Y140" s="96"/>
      <c r="Z140" s="96"/>
      <c r="AA140" s="96"/>
      <c r="AC140" s="96"/>
      <c r="AD140" s="96"/>
      <c r="AE140" s="96"/>
      <c r="AF140" s="96"/>
      <c r="AG140" s="96"/>
      <c r="AH140" s="96"/>
      <c r="AI140" s="96"/>
      <c r="AJ140" s="96"/>
      <c r="AK140" s="96"/>
      <c r="AL140" s="96"/>
      <c r="AM140" s="96"/>
      <c r="AN140" s="96"/>
      <c r="AO140" s="96"/>
      <c r="AP140" s="96"/>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row>
    <row r="141" spans="1:1028">
      <c r="A141" s="362"/>
      <c r="B141" s="363"/>
      <c r="C141" s="363"/>
      <c r="D141" s="363"/>
      <c r="E141" s="363"/>
      <c r="F141" s="96"/>
      <c r="G141" s="96"/>
      <c r="H141" s="96"/>
      <c r="I141" s="96"/>
      <c r="J141" s="96"/>
      <c r="K141" s="96"/>
      <c r="L141" s="96"/>
      <c r="M141" s="96"/>
      <c r="N141" s="96"/>
      <c r="O141" s="96"/>
      <c r="P141" s="96"/>
      <c r="Q141" s="96"/>
      <c r="R141" s="96"/>
      <c r="S141" s="96"/>
      <c r="T141" s="96"/>
      <c r="U141" s="96"/>
      <c r="V141" s="96"/>
      <c r="W141" s="96"/>
      <c r="X141" s="96"/>
      <c r="Y141" s="96"/>
      <c r="Z141" s="96"/>
      <c r="AA141" s="96"/>
      <c r="AC141" s="96"/>
      <c r="AD141" s="96"/>
      <c r="AE141" s="96"/>
      <c r="AF141" s="96"/>
      <c r="AG141" s="96"/>
      <c r="AH141" s="96"/>
      <c r="AI141" s="96"/>
      <c r="AJ141" s="96"/>
      <c r="AK141" s="96"/>
      <c r="AL141" s="96"/>
      <c r="AM141" s="96"/>
      <c r="AN141" s="96"/>
      <c r="AO141" s="96"/>
      <c r="AP141" s="96"/>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row>
    <row r="142" spans="1:1028">
      <c r="A142" s="362"/>
      <c r="B142" s="363"/>
      <c r="C142" s="363"/>
      <c r="D142" s="363"/>
      <c r="E142" s="363"/>
      <c r="F142" s="96"/>
      <c r="G142" s="96"/>
      <c r="H142" s="96"/>
      <c r="I142" s="96"/>
      <c r="J142" s="96"/>
      <c r="K142" s="96"/>
      <c r="L142" s="96"/>
      <c r="M142" s="96"/>
      <c r="N142" s="96"/>
      <c r="O142" s="96"/>
      <c r="P142" s="96"/>
      <c r="Q142" s="96"/>
      <c r="R142" s="96"/>
      <c r="S142" s="96"/>
      <c r="T142" s="96"/>
      <c r="U142" s="96"/>
      <c r="V142" s="96"/>
      <c r="W142" s="96"/>
      <c r="X142" s="96"/>
      <c r="Y142" s="96"/>
      <c r="Z142" s="96"/>
      <c r="AA142" s="96"/>
      <c r="AC142" s="96"/>
      <c r="AD142" s="96"/>
      <c r="AE142" s="96"/>
      <c r="AF142" s="96"/>
      <c r="AG142" s="96"/>
      <c r="AH142" s="96"/>
      <c r="AI142" s="96"/>
      <c r="AJ142" s="96"/>
      <c r="AK142" s="96"/>
      <c r="AL142" s="96"/>
      <c r="AM142" s="96"/>
      <c r="AN142" s="96"/>
      <c r="AO142" s="96"/>
      <c r="AP142" s="96"/>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row>
    <row r="143" spans="1:1028">
      <c r="A143" s="362"/>
      <c r="B143" s="363"/>
      <c r="C143" s="363"/>
      <c r="D143" s="363"/>
      <c r="E143" s="363"/>
      <c r="F143" s="96"/>
      <c r="G143" s="96"/>
      <c r="H143" s="96"/>
      <c r="I143" s="96"/>
      <c r="J143" s="96"/>
      <c r="K143" s="96"/>
      <c r="L143" s="96"/>
      <c r="M143" s="96"/>
      <c r="N143" s="96"/>
      <c r="O143" s="96"/>
      <c r="P143" s="96"/>
      <c r="Q143" s="96"/>
      <c r="R143" s="96"/>
      <c r="S143" s="96"/>
      <c r="T143" s="96"/>
      <c r="U143" s="96"/>
      <c r="V143" s="96"/>
      <c r="W143" s="96"/>
      <c r="X143" s="96"/>
      <c r="Y143" s="96"/>
      <c r="Z143" s="96"/>
      <c r="AA143" s="96"/>
      <c r="AC143" s="96"/>
      <c r="AD143" s="96"/>
      <c r="AE143" s="96"/>
      <c r="AF143" s="96"/>
      <c r="AG143" s="96"/>
      <c r="AH143" s="96"/>
      <c r="AI143" s="96"/>
      <c r="AJ143" s="96"/>
      <c r="AK143" s="96"/>
      <c r="AL143" s="96"/>
      <c r="AM143" s="96"/>
      <c r="AN143" s="96"/>
      <c r="AO143" s="96"/>
      <c r="AP143" s="96"/>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row>
    <row r="144" spans="1:1028">
      <c r="A144" s="362"/>
      <c r="B144" s="363"/>
      <c r="C144" s="363"/>
      <c r="D144" s="363"/>
      <c r="E144" s="363"/>
      <c r="F144" s="96"/>
      <c r="G144" s="96"/>
      <c r="H144" s="96"/>
      <c r="I144" s="96"/>
      <c r="J144" s="96"/>
      <c r="K144" s="96"/>
      <c r="L144" s="96"/>
      <c r="M144" s="96"/>
      <c r="N144" s="96"/>
      <c r="O144" s="96"/>
      <c r="P144" s="96"/>
      <c r="Q144" s="96"/>
      <c r="R144" s="96"/>
      <c r="S144" s="96"/>
      <c r="T144" s="96"/>
      <c r="U144" s="96"/>
      <c r="V144" s="96"/>
      <c r="W144" s="96"/>
      <c r="X144" s="96"/>
      <c r="Y144" s="96"/>
      <c r="Z144" s="96"/>
      <c r="AA144" s="96"/>
      <c r="AC144" s="96"/>
      <c r="AD144" s="96"/>
      <c r="AE144" s="96"/>
      <c r="AF144" s="96"/>
      <c r="AG144" s="96"/>
      <c r="AH144" s="96"/>
      <c r="AI144" s="96"/>
      <c r="AJ144" s="96"/>
      <c r="AK144" s="96"/>
      <c r="AL144" s="96"/>
      <c r="AM144" s="96"/>
      <c r="AN144" s="96"/>
      <c r="AO144" s="96"/>
      <c r="AP144" s="96"/>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row>
    <row r="145" spans="1:1031">
      <c r="A145" s="362"/>
      <c r="B145" s="363"/>
      <c r="C145" s="363"/>
      <c r="D145" s="363"/>
      <c r="E145" s="363"/>
      <c r="F145" s="96"/>
      <c r="G145" s="96"/>
      <c r="H145" s="96"/>
      <c r="I145" s="96"/>
      <c r="J145" s="96"/>
      <c r="K145" s="96"/>
      <c r="L145" s="96"/>
      <c r="M145" s="96"/>
      <c r="N145" s="96"/>
      <c r="O145" s="96"/>
      <c r="P145" s="96"/>
      <c r="Q145" s="96"/>
      <c r="R145" s="96"/>
      <c r="S145" s="96"/>
      <c r="T145" s="96"/>
      <c r="U145" s="96"/>
      <c r="V145" s="96"/>
      <c r="W145" s="96"/>
      <c r="X145" s="96"/>
      <c r="Y145" s="96"/>
      <c r="Z145" s="96"/>
      <c r="AA145" s="96"/>
      <c r="AC145" s="96"/>
      <c r="AD145" s="96"/>
      <c r="AE145" s="96"/>
      <c r="AF145" s="96"/>
      <c r="AG145" s="96"/>
      <c r="AH145" s="96"/>
      <c r="AI145" s="96"/>
      <c r="AJ145" s="96"/>
      <c r="AK145" s="96"/>
      <c r="AL145" s="96"/>
      <c r="AM145" s="96"/>
      <c r="AN145" s="96"/>
      <c r="AO145" s="96"/>
      <c r="AP145" s="96"/>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row>
    <row r="146" spans="1:1031">
      <c r="A146" s="362"/>
      <c r="B146" s="363"/>
      <c r="C146" s="363"/>
      <c r="D146" s="363"/>
      <c r="E146" s="363"/>
      <c r="F146" s="96"/>
      <c r="G146" s="96"/>
      <c r="H146" s="96"/>
      <c r="I146" s="96"/>
      <c r="J146" s="96"/>
      <c r="K146" s="96"/>
      <c r="L146" s="96"/>
      <c r="M146" s="96"/>
      <c r="N146" s="96"/>
      <c r="O146" s="96"/>
      <c r="P146" s="96"/>
      <c r="Q146" s="96"/>
      <c r="R146" s="96"/>
      <c r="S146" s="96"/>
      <c r="T146" s="96"/>
      <c r="U146" s="96"/>
      <c r="V146" s="96"/>
      <c r="W146" s="96"/>
      <c r="X146" s="96"/>
      <c r="Y146" s="96"/>
      <c r="Z146" s="96"/>
      <c r="AA146" s="96"/>
      <c r="AC146" s="96"/>
      <c r="AD146" s="96"/>
      <c r="AE146" s="96"/>
      <c r="AF146" s="96"/>
      <c r="AG146" s="96"/>
      <c r="AH146" s="96"/>
      <c r="AI146" s="96"/>
      <c r="AJ146" s="96"/>
      <c r="AK146" s="96"/>
      <c r="AL146" s="96"/>
      <c r="AM146" s="96"/>
      <c r="AN146" s="96"/>
      <c r="AO146" s="96"/>
      <c r="AP146" s="96"/>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row>
    <row r="147" spans="1:1031">
      <c r="A147" s="364"/>
      <c r="B147" s="365"/>
      <c r="C147" s="365"/>
      <c r="D147" s="365"/>
      <c r="E147" s="365"/>
      <c r="F147" s="96"/>
      <c r="G147" s="96"/>
      <c r="H147" s="96"/>
      <c r="I147" s="96"/>
      <c r="J147" s="96"/>
      <c r="K147" s="96"/>
      <c r="L147" s="96"/>
      <c r="M147" s="96"/>
      <c r="O147" s="96"/>
      <c r="P147" s="96"/>
      <c r="Q147" s="96"/>
      <c r="R147" s="96"/>
      <c r="AF147" s="96"/>
      <c r="AG147" s="96"/>
      <c r="AH147" s="96"/>
      <c r="AI147" s="96"/>
      <c r="AJ147" s="96"/>
      <c r="AK147" s="96"/>
      <c r="AL147" s="96"/>
      <c r="AM147" s="96"/>
      <c r="AN147" s="96"/>
      <c r="AO147" s="96"/>
      <c r="AP147" s="96"/>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row>
    <row r="148" spans="1:1031">
      <c r="A148" s="364"/>
      <c r="B148" s="365"/>
      <c r="C148" s="365"/>
      <c r="D148" s="365"/>
      <c r="E148" s="365"/>
      <c r="F148" s="96"/>
      <c r="G148" s="96"/>
      <c r="H148" s="96"/>
      <c r="I148" s="96"/>
      <c r="J148" s="96"/>
      <c r="K148" s="96"/>
      <c r="L148" s="96"/>
      <c r="M148" s="96"/>
      <c r="O148" s="96"/>
      <c r="P148" s="96"/>
      <c r="Q148" s="96"/>
      <c r="R148" s="96"/>
      <c r="AF148" s="96"/>
      <c r="AG148" s="96"/>
      <c r="AH148" s="96"/>
      <c r="AI148" s="96"/>
      <c r="AJ148" s="96"/>
      <c r="AK148" s="96"/>
      <c r="AL148" s="96"/>
      <c r="AM148" s="96"/>
      <c r="AN148" s="96"/>
      <c r="AO148" s="96"/>
      <c r="AP148" s="96"/>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row>
    <row r="149" spans="1:1031">
      <c r="A149" s="364"/>
      <c r="B149" s="365"/>
      <c r="C149" s="365"/>
      <c r="D149" s="365"/>
      <c r="E149" s="365"/>
      <c r="F149" s="96"/>
      <c r="G149" s="96"/>
      <c r="H149" s="96"/>
      <c r="I149" s="96"/>
      <c r="J149" s="96"/>
      <c r="K149" s="96"/>
      <c r="L149" s="96"/>
      <c r="M149" s="96"/>
      <c r="O149" s="96"/>
      <c r="P149" s="96"/>
      <c r="Q149" s="96"/>
      <c r="R149" s="96"/>
      <c r="AF149" s="96"/>
      <c r="AG149" s="96"/>
      <c r="AH149" s="96"/>
      <c r="AI149" s="96"/>
      <c r="AJ149" s="96"/>
      <c r="AK149" s="96"/>
      <c r="AL149" s="96"/>
      <c r="AM149" s="96"/>
      <c r="AN149" s="96"/>
      <c r="AO149" s="96"/>
      <c r="AP149" s="96"/>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row>
    <row r="150" spans="1:1031">
      <c r="A150" s="364"/>
      <c r="B150" s="365"/>
      <c r="C150" s="365"/>
      <c r="D150" s="365"/>
      <c r="E150" s="365"/>
      <c r="F150" s="96"/>
      <c r="G150" s="96"/>
      <c r="H150" s="96"/>
      <c r="I150" s="96"/>
      <c r="J150" s="96"/>
      <c r="K150" s="96"/>
      <c r="L150" s="96"/>
      <c r="M150" s="96"/>
      <c r="O150" s="96"/>
      <c r="P150" s="96"/>
      <c r="Q150" s="96"/>
      <c r="R150" s="96"/>
      <c r="AF150" s="96"/>
      <c r="AG150" s="96"/>
      <c r="AH150" s="96"/>
      <c r="AI150" s="96"/>
      <c r="AJ150" s="96"/>
      <c r="AK150" s="96"/>
      <c r="AL150" s="96"/>
      <c r="AM150" s="96"/>
      <c r="AN150" s="96"/>
      <c r="AO150" s="96"/>
      <c r="AP150" s="96"/>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row>
    <row r="151" spans="1:1031">
      <c r="A151" s="364"/>
      <c r="B151" s="365"/>
      <c r="C151" s="365"/>
      <c r="D151" s="365"/>
      <c r="E151" s="365"/>
      <c r="F151" s="96"/>
      <c r="G151" s="96"/>
      <c r="H151" s="96"/>
      <c r="I151" s="96"/>
      <c r="J151" s="96"/>
      <c r="K151" s="96"/>
      <c r="L151" s="96"/>
      <c r="M151" s="96"/>
      <c r="O151" s="96"/>
      <c r="P151" s="96"/>
      <c r="Q151" s="96"/>
      <c r="R151" s="96"/>
      <c r="AF151" s="96"/>
      <c r="AG151" s="96"/>
      <c r="AH151" s="96"/>
      <c r="AI151" s="96"/>
      <c r="AJ151" s="96"/>
      <c r="AK151" s="96"/>
      <c r="AL151" s="96"/>
      <c r="AM151" s="96"/>
      <c r="AN151" s="96"/>
      <c r="AO151" s="96"/>
      <c r="AP151" s="96"/>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row>
    <row r="152" spans="1:1031">
      <c r="A152" s="364"/>
      <c r="B152" s="365"/>
      <c r="C152" s="365"/>
      <c r="D152" s="365"/>
      <c r="E152" s="365"/>
      <c r="F152" s="96"/>
      <c r="G152" s="96"/>
      <c r="H152" s="96"/>
      <c r="I152" s="96"/>
      <c r="J152" s="96"/>
      <c r="K152" s="96"/>
      <c r="L152" s="96"/>
      <c r="M152" s="96"/>
      <c r="O152" s="96"/>
      <c r="P152" s="96"/>
      <c r="Q152" s="96"/>
      <c r="R152" s="96"/>
      <c r="AF152" s="96"/>
      <c r="AG152" s="96"/>
      <c r="AH152" s="96"/>
      <c r="AI152" s="96"/>
      <c r="AJ152" s="96"/>
      <c r="AK152" s="96"/>
      <c r="AL152" s="96"/>
      <c r="AM152" s="96"/>
      <c r="AN152" s="96"/>
      <c r="AO152" s="96"/>
      <c r="AP152" s="96"/>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row>
    <row r="153" spans="1:1031">
      <c r="A153" s="364"/>
      <c r="B153" s="365"/>
      <c r="C153" s="365"/>
      <c r="D153" s="365"/>
      <c r="E153" s="365"/>
      <c r="F153" s="96"/>
      <c r="G153" s="96"/>
      <c r="H153" s="96"/>
      <c r="I153" s="96"/>
      <c r="J153" s="96"/>
      <c r="K153" s="96"/>
      <c r="L153" s="96"/>
      <c r="M153" s="96"/>
      <c r="O153" s="96"/>
      <c r="P153" s="96"/>
      <c r="Q153" s="96"/>
      <c r="R153" s="96"/>
      <c r="AF153" s="96"/>
      <c r="AG153" s="96"/>
      <c r="AH153" s="96"/>
      <c r="AI153" s="96"/>
      <c r="AJ153" s="96"/>
      <c r="AK153" s="96"/>
      <c r="AL153" s="96"/>
      <c r="AM153" s="96"/>
      <c r="AN153" s="96"/>
      <c r="AO153" s="96"/>
      <c r="AP153" s="96"/>
      <c r="AQ153" s="128"/>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Q153" s="117"/>
    </row>
    <row r="154" spans="1:1031">
      <c r="A154" s="364"/>
      <c r="B154" s="365"/>
      <c r="C154" s="365"/>
      <c r="D154" s="365"/>
      <c r="E154" s="365"/>
      <c r="F154" s="96"/>
      <c r="G154" s="96"/>
      <c r="H154" s="96"/>
      <c r="I154" s="96"/>
      <c r="J154" s="96"/>
      <c r="K154" s="96"/>
      <c r="L154" s="96"/>
      <c r="M154" s="96"/>
      <c r="N154" s="117"/>
      <c r="O154" s="96"/>
      <c r="P154" s="96"/>
      <c r="Q154" s="96"/>
      <c r="R154" s="96"/>
      <c r="S154" s="117"/>
      <c r="T154" s="117"/>
      <c r="U154" s="117"/>
      <c r="V154" s="117"/>
      <c r="W154" s="117"/>
      <c r="X154" s="117"/>
      <c r="Y154" s="117"/>
      <c r="Z154" s="117"/>
      <c r="AA154" s="117"/>
      <c r="AC154" s="117"/>
      <c r="AD154" s="117"/>
      <c r="AE154" s="117"/>
      <c r="AF154" s="96"/>
      <c r="AG154" s="96"/>
      <c r="AH154" s="96"/>
      <c r="AI154" s="96"/>
      <c r="AJ154" s="96"/>
      <c r="AK154" s="96"/>
      <c r="AL154" s="96"/>
      <c r="AM154" s="96"/>
      <c r="AN154" s="96"/>
      <c r="AO154" s="96"/>
      <c r="AP154" s="96"/>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Q154" s="117"/>
    </row>
    <row r="155" spans="1:1031">
      <c r="A155" s="362"/>
      <c r="B155" s="363"/>
      <c r="C155" s="363"/>
      <c r="D155" s="363"/>
      <c r="E155" s="363"/>
      <c r="F155" s="96"/>
      <c r="G155" s="96"/>
      <c r="H155" s="96"/>
      <c r="I155" s="96"/>
      <c r="J155" s="96"/>
      <c r="K155" s="96"/>
      <c r="L155" s="96"/>
      <c r="M155" s="96"/>
      <c r="N155" s="117"/>
      <c r="O155" s="96"/>
      <c r="P155" s="96"/>
      <c r="Q155" s="96"/>
      <c r="R155" s="96"/>
      <c r="S155" s="117"/>
      <c r="T155" s="117"/>
      <c r="U155" s="117"/>
      <c r="V155" s="117"/>
      <c r="W155" s="117"/>
      <c r="X155" s="117"/>
      <c r="Y155" s="117"/>
      <c r="Z155" s="117"/>
      <c r="AA155" s="117"/>
      <c r="AC155" s="117"/>
      <c r="AD155" s="117"/>
      <c r="AE155" s="117"/>
      <c r="AF155" s="96"/>
      <c r="AG155" s="96"/>
      <c r="AH155" s="112"/>
      <c r="AI155" s="112"/>
      <c r="AJ155" s="112"/>
      <c r="AK155" s="112"/>
      <c r="AL155" s="112"/>
      <c r="AM155" s="112"/>
      <c r="AN155" s="112"/>
      <c r="AO155" s="112"/>
      <c r="AP155" s="112"/>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Q155" s="117"/>
    </row>
    <row r="156" spans="1:1031">
      <c r="A156" s="366"/>
      <c r="B156" s="367"/>
      <c r="C156" s="367"/>
      <c r="D156" s="367"/>
      <c r="E156" s="367"/>
      <c r="F156" s="112"/>
      <c r="G156" s="112"/>
      <c r="H156" s="112"/>
      <c r="I156" s="112"/>
      <c r="J156" s="112"/>
      <c r="K156" s="112"/>
      <c r="L156" s="112"/>
      <c r="M156" s="112"/>
      <c r="N156" s="117"/>
      <c r="O156" s="112"/>
      <c r="P156" s="112"/>
      <c r="Q156" s="112"/>
      <c r="R156" s="112"/>
      <c r="S156" s="117"/>
      <c r="T156" s="117"/>
      <c r="U156" s="117"/>
      <c r="V156" s="117"/>
      <c r="W156" s="117"/>
      <c r="X156" s="117"/>
      <c r="Y156" s="117"/>
      <c r="Z156" s="117"/>
      <c r="AA156" s="117"/>
      <c r="AC156" s="117"/>
      <c r="AD156" s="117"/>
      <c r="AE156" s="117"/>
      <c r="AF156" s="112"/>
      <c r="AG156" s="112"/>
      <c r="AH156" s="112"/>
      <c r="AI156" s="112"/>
      <c r="AJ156" s="112"/>
      <c r="AK156" s="112"/>
      <c r="AL156" s="112"/>
      <c r="AM156" s="112"/>
      <c r="AN156" s="112"/>
      <c r="AO156" s="112"/>
      <c r="AP156" s="112"/>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Q156" s="117"/>
    </row>
    <row r="157" spans="1:1031">
      <c r="A157" s="366"/>
      <c r="B157" s="367"/>
      <c r="C157" s="367"/>
      <c r="D157" s="367"/>
      <c r="E157" s="367"/>
      <c r="F157" s="112"/>
      <c r="G157" s="112"/>
      <c r="H157" s="112"/>
      <c r="I157" s="112"/>
      <c r="J157" s="112"/>
      <c r="K157" s="112"/>
      <c r="L157" s="112"/>
      <c r="M157" s="112"/>
      <c r="N157" s="117"/>
      <c r="O157" s="112"/>
      <c r="P157" s="112"/>
      <c r="Q157" s="112"/>
      <c r="R157" s="112"/>
      <c r="S157" s="117"/>
      <c r="T157" s="117"/>
      <c r="U157" s="117"/>
      <c r="V157" s="117"/>
      <c r="W157" s="117"/>
      <c r="X157" s="117"/>
      <c r="Y157" s="117"/>
      <c r="Z157" s="117"/>
      <c r="AA157" s="117"/>
      <c r="AC157" s="117"/>
      <c r="AD157" s="117"/>
      <c r="AE157" s="117"/>
      <c r="AF157" s="112"/>
      <c r="AG157" s="112"/>
      <c r="AH157" s="112"/>
      <c r="AI157" s="112"/>
      <c r="AJ157" s="112"/>
      <c r="AK157" s="112"/>
      <c r="AL157" s="112"/>
      <c r="AM157" s="112"/>
      <c r="AN157" s="112"/>
      <c r="AO157" s="112"/>
      <c r="AP157" s="112"/>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Q157" s="117"/>
    </row>
    <row r="158" spans="1:1031">
      <c r="A158" s="366"/>
      <c r="B158" s="367"/>
      <c r="C158" s="367"/>
      <c r="D158" s="367"/>
      <c r="E158" s="367"/>
      <c r="F158" s="112"/>
      <c r="G158" s="112"/>
      <c r="H158" s="112"/>
      <c r="I158" s="112"/>
      <c r="J158" s="112"/>
      <c r="K158" s="112"/>
      <c r="L158" s="112"/>
      <c r="M158" s="112"/>
      <c r="N158" s="117"/>
      <c r="O158" s="112"/>
      <c r="P158" s="112"/>
      <c r="Q158" s="112"/>
      <c r="R158" s="112"/>
      <c r="S158" s="117"/>
      <c r="T158" s="117"/>
      <c r="U158" s="117"/>
      <c r="V158" s="117"/>
      <c r="W158" s="117"/>
      <c r="X158" s="117"/>
      <c r="Y158" s="117"/>
      <c r="Z158" s="117"/>
      <c r="AA158" s="117"/>
      <c r="AC158" s="117"/>
      <c r="AD158" s="117"/>
      <c r="AE158" s="117"/>
      <c r="AF158" s="112"/>
      <c r="AG158" s="112"/>
      <c r="AH158" s="112"/>
      <c r="AI158" s="112"/>
      <c r="AJ158" s="112"/>
      <c r="AK158" s="112"/>
      <c r="AL158" s="112"/>
      <c r="AM158" s="112"/>
      <c r="AN158" s="112"/>
      <c r="AO158" s="112"/>
      <c r="AP158" s="112"/>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Q158" s="117"/>
    </row>
    <row r="159" spans="1:1031">
      <c r="A159" s="366"/>
      <c r="B159" s="367"/>
      <c r="C159" s="367"/>
      <c r="D159" s="367"/>
      <c r="E159" s="367"/>
      <c r="F159" s="112"/>
      <c r="G159" s="112"/>
      <c r="H159" s="112"/>
      <c r="I159" s="112"/>
      <c r="J159" s="112"/>
      <c r="K159" s="112"/>
      <c r="L159" s="112"/>
      <c r="M159" s="112"/>
      <c r="N159" s="117"/>
      <c r="O159" s="112"/>
      <c r="P159" s="112"/>
      <c r="Q159" s="112"/>
      <c r="R159" s="112"/>
      <c r="S159" s="117"/>
      <c r="T159" s="117"/>
      <c r="U159" s="117"/>
      <c r="V159" s="117"/>
      <c r="W159" s="117"/>
      <c r="X159" s="117"/>
      <c r="Y159" s="117"/>
      <c r="Z159" s="117"/>
      <c r="AA159" s="117"/>
      <c r="AC159" s="117"/>
      <c r="AD159" s="117"/>
      <c r="AE159" s="117"/>
      <c r="AF159" s="112"/>
      <c r="AG159" s="112"/>
      <c r="AH159" s="112"/>
      <c r="AI159" s="112"/>
      <c r="AJ159" s="112"/>
      <c r="AK159" s="112"/>
      <c r="AL159" s="112"/>
      <c r="AM159" s="112"/>
      <c r="AN159" s="112"/>
      <c r="AO159" s="112"/>
      <c r="AP159" s="112"/>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Q159" s="117"/>
    </row>
    <row r="160" spans="1:1031">
      <c r="A160" s="366"/>
      <c r="B160" s="367"/>
      <c r="C160" s="367"/>
      <c r="D160" s="367"/>
      <c r="E160" s="367"/>
      <c r="F160" s="112"/>
      <c r="G160" s="112"/>
      <c r="H160" s="112"/>
      <c r="I160" s="112"/>
      <c r="J160" s="112"/>
      <c r="K160" s="112"/>
      <c r="L160" s="112"/>
      <c r="M160" s="112"/>
      <c r="N160" s="117"/>
      <c r="O160" s="112"/>
      <c r="P160" s="112"/>
      <c r="Q160" s="112"/>
      <c r="R160" s="112"/>
      <c r="S160" s="117"/>
      <c r="T160" s="117"/>
      <c r="U160" s="117"/>
      <c r="V160" s="117"/>
      <c r="W160" s="117"/>
      <c r="X160" s="117"/>
      <c r="Y160" s="117"/>
      <c r="Z160" s="117"/>
      <c r="AA160" s="117"/>
      <c r="AC160" s="117"/>
      <c r="AD160" s="117"/>
      <c r="AE160" s="117"/>
      <c r="AF160" s="112"/>
      <c r="AG160" s="112"/>
      <c r="AH160" s="112"/>
      <c r="AI160" s="112"/>
      <c r="AJ160" s="112"/>
      <c r="AK160" s="112"/>
      <c r="AL160" s="112"/>
      <c r="AM160" s="112"/>
      <c r="AN160" s="112"/>
      <c r="AO160" s="112"/>
      <c r="AP160" s="112"/>
      <c r="AQ160" s="117"/>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row>
    <row r="161" spans="1:1028">
      <c r="A161" s="366"/>
      <c r="B161" s="367"/>
      <c r="C161" s="367"/>
      <c r="D161" s="367"/>
      <c r="E161" s="367"/>
      <c r="F161" s="112"/>
      <c r="G161" s="112"/>
      <c r="H161" s="112"/>
      <c r="I161" s="112"/>
      <c r="J161" s="112"/>
      <c r="K161" s="112"/>
      <c r="L161" s="112"/>
      <c r="M161" s="112"/>
      <c r="O161" s="112"/>
      <c r="P161" s="112"/>
      <c r="Q161" s="112"/>
      <c r="R161" s="112"/>
      <c r="AF161" s="112"/>
      <c r="AG161" s="112"/>
      <c r="AH161" s="112"/>
      <c r="AI161" s="112"/>
      <c r="AJ161" s="112"/>
      <c r="AK161" s="112"/>
      <c r="AL161" s="112"/>
      <c r="AM161" s="112"/>
      <c r="AN161" s="112"/>
      <c r="AO161" s="112"/>
      <c r="AP161" s="112"/>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row>
    <row r="162" spans="1:1028">
      <c r="A162" s="366"/>
      <c r="B162" s="367"/>
      <c r="C162" s="367"/>
      <c r="D162" s="367"/>
      <c r="E162" s="367"/>
      <c r="F162" s="112"/>
      <c r="G162" s="112"/>
      <c r="H162" s="112"/>
      <c r="I162" s="112"/>
      <c r="J162" s="112"/>
      <c r="K162" s="112"/>
      <c r="L162" s="112"/>
      <c r="M162" s="112"/>
      <c r="O162" s="112"/>
      <c r="P162" s="112"/>
      <c r="Q162" s="112"/>
      <c r="R162" s="112"/>
      <c r="AF162" s="112"/>
      <c r="AG162" s="112"/>
      <c r="AH162" s="96"/>
      <c r="AI162" s="96"/>
      <c r="AJ162" s="96"/>
      <c r="AK162" s="96"/>
      <c r="AL162" s="96"/>
      <c r="AM162" s="96"/>
      <c r="AN162" s="96"/>
      <c r="AO162" s="96"/>
      <c r="AP162" s="96"/>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row>
    <row r="163" spans="1:1028">
      <c r="A163" s="362"/>
      <c r="B163" s="363"/>
      <c r="C163" s="363"/>
      <c r="D163" s="363"/>
      <c r="E163" s="363"/>
      <c r="F163" s="96"/>
      <c r="G163" s="96"/>
      <c r="H163" s="96"/>
      <c r="I163" s="96"/>
      <c r="J163" s="96"/>
      <c r="K163" s="96"/>
      <c r="L163" s="96"/>
      <c r="M163" s="96"/>
      <c r="N163" s="96"/>
      <c r="O163" s="96"/>
      <c r="P163" s="96"/>
      <c r="Q163" s="96"/>
      <c r="R163" s="96"/>
      <c r="S163" s="96"/>
      <c r="T163" s="96"/>
      <c r="U163" s="96"/>
      <c r="V163" s="96"/>
      <c r="W163" s="96"/>
      <c r="X163" s="96"/>
      <c r="Y163" s="96"/>
      <c r="Z163" s="96"/>
      <c r="AA163" s="96"/>
      <c r="AC163" s="96"/>
      <c r="AD163" s="96"/>
      <c r="AE163" s="96"/>
      <c r="AF163" s="96"/>
      <c r="AG163" s="96"/>
      <c r="AH163" s="96"/>
      <c r="AI163" s="96"/>
      <c r="AJ163" s="96"/>
      <c r="AK163" s="96"/>
      <c r="AL163" s="96"/>
      <c r="AM163" s="96"/>
      <c r="AN163" s="96"/>
      <c r="AO163" s="96"/>
      <c r="AP163" s="96"/>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row>
    <row r="164" spans="1:1028">
      <c r="A164" s="362"/>
      <c r="B164" s="363"/>
      <c r="C164" s="363"/>
      <c r="D164" s="363"/>
      <c r="E164" s="363"/>
      <c r="F164" s="96"/>
      <c r="G164" s="96"/>
      <c r="H164" s="96"/>
      <c r="I164" s="96"/>
      <c r="J164" s="96"/>
      <c r="K164" s="96"/>
      <c r="L164" s="96"/>
      <c r="M164" s="96"/>
      <c r="N164" s="96"/>
      <c r="O164" s="96"/>
      <c r="P164" s="96"/>
      <c r="Q164" s="96"/>
      <c r="R164" s="96"/>
      <c r="S164" s="96"/>
      <c r="T164" s="96"/>
      <c r="U164" s="96"/>
      <c r="V164" s="96"/>
      <c r="W164" s="96"/>
      <c r="X164" s="96"/>
      <c r="Y164" s="96"/>
      <c r="Z164" s="96"/>
      <c r="AA164" s="96"/>
      <c r="AC164" s="96"/>
      <c r="AD164" s="96"/>
      <c r="AE164" s="96"/>
      <c r="AF164" s="96"/>
      <c r="AG164" s="96"/>
      <c r="AH164" s="96"/>
      <c r="AI164" s="96"/>
      <c r="AJ164" s="96"/>
      <c r="AK164" s="96"/>
      <c r="AL164" s="96"/>
      <c r="AM164" s="96"/>
      <c r="AN164" s="96"/>
      <c r="AO164" s="96"/>
      <c r="AP164" s="96"/>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row>
    <row r="165" spans="1:1028">
      <c r="A165" s="362"/>
      <c r="B165" s="363"/>
      <c r="C165" s="363"/>
      <c r="D165" s="363"/>
      <c r="E165" s="363"/>
      <c r="F165" s="96"/>
      <c r="G165" s="96"/>
      <c r="H165" s="96"/>
      <c r="I165" s="96"/>
      <c r="J165" s="96"/>
      <c r="K165" s="96"/>
      <c r="L165" s="96"/>
      <c r="M165" s="96"/>
      <c r="N165" s="96"/>
      <c r="O165" s="96"/>
      <c r="P165" s="96"/>
      <c r="Q165" s="96"/>
      <c r="R165" s="96"/>
      <c r="S165" s="96"/>
      <c r="T165" s="96"/>
      <c r="U165" s="96"/>
      <c r="V165" s="96"/>
      <c r="W165" s="96"/>
      <c r="X165" s="96"/>
      <c r="Y165" s="96"/>
      <c r="Z165" s="96"/>
      <c r="AA165" s="96"/>
      <c r="AC165" s="96"/>
      <c r="AD165" s="96"/>
      <c r="AE165" s="96"/>
      <c r="AF165" s="96"/>
      <c r="AG165" s="96"/>
      <c r="AH165" s="96"/>
      <c r="AI165" s="96"/>
      <c r="AJ165" s="96"/>
      <c r="AK165" s="96"/>
      <c r="AL165" s="96"/>
      <c r="AM165" s="96"/>
      <c r="AN165" s="96"/>
      <c r="AO165" s="96"/>
      <c r="AP165" s="96"/>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row>
    <row r="166" spans="1:1028">
      <c r="A166" s="136"/>
      <c r="B166" s="368"/>
      <c r="C166" s="368"/>
      <c r="D166" s="368"/>
      <c r="E166" s="368"/>
      <c r="F166" s="96"/>
      <c r="G166" s="96"/>
      <c r="H166" s="96"/>
      <c r="I166" s="96"/>
      <c r="J166" s="96"/>
      <c r="K166" s="96"/>
      <c r="L166" s="96"/>
      <c r="M166" s="96"/>
      <c r="N166" s="96"/>
      <c r="O166" s="96"/>
      <c r="P166" s="96"/>
      <c r="Q166" s="96"/>
      <c r="R166" s="96"/>
      <c r="S166" s="96"/>
      <c r="T166" s="96"/>
      <c r="U166" s="96"/>
      <c r="V166" s="96"/>
      <c r="W166" s="96"/>
      <c r="X166" s="96"/>
      <c r="Y166" s="96"/>
      <c r="Z166" s="96"/>
      <c r="AA166" s="96"/>
      <c r="AC166" s="96"/>
      <c r="AD166" s="96"/>
      <c r="AE166" s="96"/>
      <c r="AF166" s="96"/>
      <c r="AG166" s="96"/>
      <c r="AH166" s="96"/>
      <c r="AI166" s="96"/>
      <c r="AJ166" s="96"/>
      <c r="AK166" s="96"/>
      <c r="AL166" s="96"/>
      <c r="AM166" s="96"/>
      <c r="AN166" s="96"/>
      <c r="AO166" s="96"/>
      <c r="AP166" s="96"/>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row>
    <row r="167" spans="1:1028">
      <c r="A167" s="136"/>
      <c r="B167" s="368"/>
      <c r="C167" s="368"/>
      <c r="D167" s="368"/>
      <c r="E167" s="368"/>
      <c r="F167" s="96"/>
      <c r="G167" s="96"/>
      <c r="H167" s="96"/>
      <c r="I167" s="96"/>
      <c r="J167" s="96"/>
      <c r="K167" s="96"/>
      <c r="L167" s="96"/>
      <c r="M167" s="96"/>
      <c r="N167" s="96"/>
      <c r="O167" s="96"/>
      <c r="P167" s="96"/>
      <c r="Q167" s="96"/>
      <c r="R167" s="96"/>
      <c r="S167" s="96"/>
      <c r="T167" s="96"/>
      <c r="U167" s="96"/>
      <c r="V167" s="96"/>
      <c r="W167" s="96"/>
      <c r="X167" s="96"/>
      <c r="Y167" s="96"/>
      <c r="Z167" s="96"/>
      <c r="AA167" s="96"/>
      <c r="AC167" s="96"/>
      <c r="AD167" s="96"/>
      <c r="AE167" s="96"/>
      <c r="AF167" s="96"/>
      <c r="AG167" s="96"/>
      <c r="AH167" s="96"/>
      <c r="AI167" s="96"/>
      <c r="AJ167" s="96"/>
      <c r="AK167" s="96"/>
      <c r="AL167" s="96"/>
      <c r="AM167" s="96"/>
      <c r="AN167" s="96"/>
      <c r="AO167" s="96"/>
      <c r="AP167" s="96"/>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row>
  </sheetData>
  <autoFilter ref="A8:AG117" xr:uid="{677C29F9-2725-41E7-B9AC-737B590AEBD4}"/>
  <mergeCells count="3">
    <mergeCell ref="H1:L2"/>
    <mergeCell ref="N7:Q7"/>
    <mergeCell ref="AF7:AG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6"/>
  <sheetViews>
    <sheetView zoomScaleNormal="100" workbookViewId="0">
      <pane xSplit="7" ySplit="8" topLeftCell="J9" activePane="bottomRight" state="frozen"/>
      <selection pane="topRight" activeCell="H1" sqref="H1"/>
      <selection pane="bottomLeft" activeCell="A9" sqref="A9"/>
      <selection pane="bottomRight" activeCell="O12" sqref="O12:O31"/>
    </sheetView>
  </sheetViews>
  <sheetFormatPr baseColWidth="10"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8.625" style="225" customWidth="1"/>
    <col min="10" max="10" width="12.125" style="96" customWidth="1"/>
    <col min="11" max="11" width="6" style="173" customWidth="1"/>
    <col min="12" max="12" width="10.125" style="274" customWidth="1"/>
    <col min="13" max="13" width="12.625" style="274" customWidth="1"/>
    <col min="14" max="14" width="19.125" style="96" customWidth="1"/>
    <col min="15" max="15" width="35.125" style="96" customWidth="1"/>
    <col min="16" max="16" width="9.875" style="96" customWidth="1"/>
    <col min="17" max="17" width="10.625" customWidth="1"/>
    <col min="18" max="18" width="4"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2298</v>
      </c>
      <c r="C1" s="130"/>
      <c r="F1" s="157"/>
      <c r="G1" s="128"/>
      <c r="H1" s="793"/>
      <c r="I1" s="793"/>
      <c r="W1" s="128"/>
      <c r="ALQ1"/>
    </row>
    <row r="2" spans="1:1005" ht="13.5" customHeight="1">
      <c r="C2" s="141"/>
      <c r="D2" s="281"/>
      <c r="E2" s="157"/>
      <c r="F2" s="157"/>
      <c r="G2" s="128"/>
      <c r="H2" s="793"/>
      <c r="I2" s="793"/>
      <c r="W2" s="128"/>
      <c r="ALQ2"/>
    </row>
    <row r="3" spans="1:1005" ht="13.5" customHeight="1">
      <c r="A3" s="128" t="s">
        <v>850</v>
      </c>
      <c r="B3" s="128" t="s">
        <v>2299</v>
      </c>
      <c r="C3" s="142"/>
      <c r="E3" s="157"/>
      <c r="G3" s="128"/>
      <c r="W3" s="128"/>
      <c r="ALQ3"/>
    </row>
    <row r="4" spans="1:1005" ht="13.5" customHeight="1">
      <c r="C4" s="128" t="s">
        <v>2300</v>
      </c>
      <c r="G4" s="137"/>
      <c r="W4" s="128"/>
      <c r="ALQ4"/>
    </row>
    <row r="5" spans="1:1005" s="149" customFormat="1" ht="13.5" customHeight="1">
      <c r="A5" s="128"/>
      <c r="B5" s="128" t="s">
        <v>2301</v>
      </c>
      <c r="D5" s="146"/>
      <c r="E5" s="128"/>
      <c r="F5" s="146"/>
      <c r="G5" s="148"/>
      <c r="H5" s="148"/>
      <c r="I5" s="272"/>
      <c r="J5" s="148"/>
      <c r="K5" s="186"/>
      <c r="L5" s="276"/>
      <c r="M5" s="276"/>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28" t="s">
        <v>2302</v>
      </c>
      <c r="D6" s="138"/>
      <c r="E6" s="146"/>
      <c r="F6" s="138"/>
      <c r="W6" s="128"/>
      <c r="ALQ6"/>
    </row>
    <row r="7" spans="1:1005" ht="13.5" customHeight="1">
      <c r="A7"/>
      <c r="B7"/>
      <c r="C7" s="138"/>
      <c r="D7" s="374"/>
      <c r="E7" s="138"/>
      <c r="F7" s="138"/>
      <c r="P7" s="674" t="s">
        <v>829</v>
      </c>
      <c r="Q7" s="674" t="s">
        <v>829</v>
      </c>
      <c r="V7" s="637" t="s">
        <v>685</v>
      </c>
      <c r="W7" s="128"/>
      <c r="ALQ7"/>
    </row>
    <row r="8" spans="1:1005" s="238" customFormat="1" ht="55.5" customHeight="1">
      <c r="A8" s="233" t="s">
        <v>831</v>
      </c>
      <c r="B8" s="378" t="s">
        <v>832</v>
      </c>
      <c r="C8" s="275" t="s">
        <v>833</v>
      </c>
      <c r="D8" s="275" t="s">
        <v>834</v>
      </c>
      <c r="E8" s="275" t="s">
        <v>835</v>
      </c>
      <c r="F8" s="275" t="s">
        <v>836</v>
      </c>
      <c r="G8" s="275" t="s">
        <v>837</v>
      </c>
      <c r="H8" s="234" t="s">
        <v>9</v>
      </c>
      <c r="I8" s="234" t="s">
        <v>838</v>
      </c>
      <c r="J8" s="234" t="s">
        <v>841</v>
      </c>
      <c r="K8" s="234" t="s">
        <v>677</v>
      </c>
      <c r="L8" s="234" t="s">
        <v>3</v>
      </c>
      <c r="M8" s="234" t="s">
        <v>912</v>
      </c>
      <c r="N8" s="280"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697"/>
      <c r="E9" s="697"/>
      <c r="F9" s="697"/>
      <c r="G9" s="697"/>
      <c r="H9" s="698" t="s">
        <v>2303</v>
      </c>
      <c r="I9" s="313" t="s">
        <v>1614</v>
      </c>
      <c r="J9" s="699" t="s">
        <v>918</v>
      </c>
      <c r="K9" s="698" t="s">
        <v>820</v>
      </c>
      <c r="L9" s="700"/>
      <c r="M9" s="698" t="s">
        <v>862</v>
      </c>
      <c r="N9" s="701"/>
      <c r="O9" s="698" t="s">
        <v>2918</v>
      </c>
      <c r="P9" s="702"/>
      <c r="Q9" s="702" t="s">
        <v>863</v>
      </c>
      <c r="R9" s="232"/>
      <c r="S9" s="703"/>
      <c r="T9" s="698"/>
      <c r="U9" s="704"/>
      <c r="V9" s="698"/>
      <c r="W9" s="701"/>
    </row>
    <row r="10" spans="1:1005" s="224" customFormat="1" ht="14.25" customHeight="1">
      <c r="A10" s="225">
        <v>2</v>
      </c>
      <c r="B10" s="217" t="s">
        <v>2185</v>
      </c>
      <c r="C10" s="240"/>
      <c r="D10" s="241"/>
      <c r="E10" s="241"/>
      <c r="F10" s="241"/>
      <c r="G10" s="241"/>
      <c r="H10" s="698" t="s">
        <v>2304</v>
      </c>
      <c r="I10" s="699"/>
      <c r="J10" s="699" t="s">
        <v>2305</v>
      </c>
      <c r="K10" s="712" t="s">
        <v>892</v>
      </c>
      <c r="L10" s="700" t="s">
        <v>863</v>
      </c>
      <c r="M10" s="243" t="s">
        <v>1366</v>
      </c>
      <c r="N10" s="701"/>
      <c r="O10" s="698"/>
      <c r="P10" s="702"/>
      <c r="Q10" s="702" t="s">
        <v>863</v>
      </c>
      <c r="R10" s="232"/>
      <c r="S10" s="703"/>
      <c r="T10" s="698"/>
      <c r="U10" s="704"/>
      <c r="V10" s="698"/>
      <c r="W10" s="701"/>
    </row>
    <row r="11" spans="1:1005" s="224" customFormat="1" ht="14.25" customHeight="1">
      <c r="A11" s="225">
        <v>3</v>
      </c>
      <c r="B11" s="217"/>
      <c r="C11" s="697" t="s">
        <v>2306</v>
      </c>
      <c r="D11" s="241"/>
      <c r="E11" s="241"/>
      <c r="F11" s="241"/>
      <c r="G11" s="241"/>
      <c r="H11" s="698" t="s">
        <v>2307</v>
      </c>
      <c r="I11" s="699" t="s">
        <v>929</v>
      </c>
      <c r="J11" s="699" t="s">
        <v>878</v>
      </c>
      <c r="K11" s="698" t="s">
        <v>820</v>
      </c>
      <c r="L11" s="700"/>
      <c r="M11" s="698" t="s">
        <v>878</v>
      </c>
      <c r="N11" s="701"/>
      <c r="O11" s="698" t="s">
        <v>931</v>
      </c>
      <c r="P11" s="702"/>
      <c r="Q11" s="702" t="s">
        <v>863</v>
      </c>
      <c r="R11" s="232"/>
      <c r="S11" s="703"/>
      <c r="T11" s="698"/>
      <c r="U11" s="704"/>
      <c r="V11" s="698"/>
      <c r="W11" s="701"/>
    </row>
    <row r="12" spans="1:1005" s="158" customFormat="1" ht="13.5" customHeight="1">
      <c r="A12" s="225">
        <v>4</v>
      </c>
      <c r="B12" s="219"/>
      <c r="C12" s="219" t="s">
        <v>2308</v>
      </c>
      <c r="D12" s="219"/>
      <c r="E12" s="219"/>
      <c r="F12" s="219"/>
      <c r="G12" s="219"/>
      <c r="H12" s="261" t="s">
        <v>2309</v>
      </c>
      <c r="I12" s="262" t="s">
        <v>2310</v>
      </c>
      <c r="J12" s="262" t="s">
        <v>1826</v>
      </c>
      <c r="K12" s="261" t="s">
        <v>820</v>
      </c>
      <c r="L12" s="263"/>
      <c r="M12" s="261" t="s">
        <v>862</v>
      </c>
      <c r="N12" s="266"/>
      <c r="O12" s="698" t="s">
        <v>3007</v>
      </c>
      <c r="P12" s="258"/>
      <c r="Q12" s="258" t="s">
        <v>863</v>
      </c>
      <c r="R12" s="232"/>
      <c r="S12" s="264"/>
      <c r="T12" s="261"/>
      <c r="U12" s="259"/>
      <c r="V12" s="261"/>
      <c r="W12" s="266"/>
    </row>
    <row r="13" spans="1:1005" s="224" customFormat="1" ht="13.5" customHeight="1">
      <c r="A13" s="225">
        <v>5</v>
      </c>
      <c r="B13" s="217"/>
      <c r="C13" s="217" t="s">
        <v>2311</v>
      </c>
      <c r="D13" s="241"/>
      <c r="E13" s="241"/>
      <c r="F13" s="241"/>
      <c r="G13" s="241"/>
      <c r="H13" s="805" t="s">
        <v>2312</v>
      </c>
      <c r="I13" s="313" t="s">
        <v>2313</v>
      </c>
      <c r="J13" s="699" t="s">
        <v>2314</v>
      </c>
      <c r="K13" s="698" t="s">
        <v>817</v>
      </c>
      <c r="L13" s="700"/>
      <c r="M13" s="698" t="s">
        <v>862</v>
      </c>
      <c r="N13" s="701"/>
      <c r="O13" s="698" t="s">
        <v>3006</v>
      </c>
      <c r="P13" s="702"/>
      <c r="Q13" s="702" t="s">
        <v>863</v>
      </c>
      <c r="R13" s="232"/>
      <c r="S13" s="703"/>
      <c r="T13" s="698"/>
      <c r="U13" s="704"/>
      <c r="V13" s="698"/>
      <c r="W13" s="701"/>
    </row>
    <row r="14" spans="1:1005" s="158" customFormat="1" ht="13.5" customHeight="1">
      <c r="A14" s="225">
        <v>6</v>
      </c>
      <c r="B14" s="219"/>
      <c r="C14" s="219" t="s">
        <v>2315</v>
      </c>
      <c r="D14" s="219"/>
      <c r="E14" s="219"/>
      <c r="F14" s="219"/>
      <c r="G14" s="219"/>
      <c r="H14" s="261" t="s">
        <v>2316</v>
      </c>
      <c r="I14" s="219" t="s">
        <v>2317</v>
      </c>
      <c r="J14" s="262" t="s">
        <v>2318</v>
      </c>
      <c r="K14" s="261" t="s">
        <v>817</v>
      </c>
      <c r="L14" s="263"/>
      <c r="M14" s="261" t="s">
        <v>862</v>
      </c>
      <c r="N14" s="266"/>
      <c r="O14" s="698"/>
      <c r="P14" s="258"/>
      <c r="Q14" s="258" t="s">
        <v>863</v>
      </c>
      <c r="R14" s="648"/>
      <c r="S14" s="264"/>
      <c r="T14" s="261"/>
      <c r="U14" s="259"/>
      <c r="V14" s="261"/>
      <c r="W14" s="266"/>
    </row>
    <row r="15" spans="1:1005" s="158" customFormat="1" ht="13.5" customHeight="1">
      <c r="A15" s="225">
        <v>7</v>
      </c>
      <c r="B15" s="219"/>
      <c r="C15" s="219" t="s">
        <v>2319</v>
      </c>
      <c r="D15" s="219"/>
      <c r="E15" s="219"/>
      <c r="F15" s="219"/>
      <c r="G15" s="219"/>
      <c r="H15" s="261" t="s">
        <v>2320</v>
      </c>
      <c r="I15" s="262" t="s">
        <v>1342</v>
      </c>
      <c r="J15" s="262" t="s">
        <v>2321</v>
      </c>
      <c r="K15" s="261" t="s">
        <v>817</v>
      </c>
      <c r="L15" s="263"/>
      <c r="M15" s="261" t="s">
        <v>862</v>
      </c>
      <c r="N15" s="266"/>
      <c r="O15" s="698"/>
      <c r="P15" s="258"/>
      <c r="Q15" s="258" t="s">
        <v>863</v>
      </c>
      <c r="R15" s="648"/>
      <c r="S15" s="264"/>
      <c r="T15" s="261"/>
      <c r="U15" s="259"/>
      <c r="V15" s="261"/>
      <c r="W15" s="266"/>
    </row>
    <row r="16" spans="1:1005" s="224" customFormat="1" ht="13.5" customHeight="1">
      <c r="A16" s="225">
        <v>8</v>
      </c>
      <c r="B16" s="217"/>
      <c r="C16" s="241" t="s">
        <v>2322</v>
      </c>
      <c r="D16" s="241"/>
      <c r="E16" s="241"/>
      <c r="F16" s="241"/>
      <c r="G16" s="241"/>
      <c r="H16" s="698" t="s">
        <v>2323</v>
      </c>
      <c r="I16" s="699" t="s">
        <v>2324</v>
      </c>
      <c r="J16" s="699" t="s">
        <v>2325</v>
      </c>
      <c r="K16" s="698" t="s">
        <v>817</v>
      </c>
      <c r="L16" s="700"/>
      <c r="M16" s="698" t="s">
        <v>862</v>
      </c>
      <c r="N16" s="701"/>
      <c r="O16" s="698"/>
      <c r="P16" s="702"/>
      <c r="Q16" s="702" t="s">
        <v>863</v>
      </c>
      <c r="R16" s="232"/>
      <c r="S16" s="703"/>
      <c r="T16" s="698"/>
      <c r="U16" s="704"/>
      <c r="V16" s="698"/>
      <c r="W16" s="701"/>
    </row>
    <row r="17" spans="1:23" s="224" customFormat="1" ht="13.5" customHeight="1">
      <c r="A17" s="225">
        <v>9</v>
      </c>
      <c r="B17" s="217"/>
      <c r="C17" s="241" t="s">
        <v>1819</v>
      </c>
      <c r="D17" s="241"/>
      <c r="E17" s="241"/>
      <c r="F17" s="241"/>
      <c r="G17" s="241"/>
      <c r="H17" s="698" t="s">
        <v>2326</v>
      </c>
      <c r="I17" s="699" t="s">
        <v>2327</v>
      </c>
      <c r="J17" s="699" t="s">
        <v>1825</v>
      </c>
      <c r="K17" s="698" t="s">
        <v>820</v>
      </c>
      <c r="L17" s="700"/>
      <c r="M17" s="698" t="s">
        <v>862</v>
      </c>
      <c r="N17" s="701" t="s">
        <v>863</v>
      </c>
      <c r="O17" s="698" t="s">
        <v>1822</v>
      </c>
      <c r="P17" s="702"/>
      <c r="Q17" s="702" t="s">
        <v>863</v>
      </c>
      <c r="R17" s="232"/>
      <c r="S17" s="703" t="s">
        <v>2328</v>
      </c>
      <c r="T17" s="698"/>
      <c r="U17" s="704"/>
      <c r="V17" s="698"/>
      <c r="W17" s="701"/>
    </row>
    <row r="18" spans="1:23" s="224" customFormat="1" ht="13.5" customHeight="1">
      <c r="A18" s="225">
        <v>10</v>
      </c>
      <c r="B18" s="217"/>
      <c r="C18" s="217" t="s">
        <v>1823</v>
      </c>
      <c r="D18" s="241"/>
      <c r="E18" s="241"/>
      <c r="F18" s="241"/>
      <c r="G18" s="241"/>
      <c r="H18" s="698" t="s">
        <v>2329</v>
      </c>
      <c r="I18" s="699" t="s">
        <v>2330</v>
      </c>
      <c r="J18" s="699" t="s">
        <v>2331</v>
      </c>
      <c r="K18" s="698" t="s">
        <v>817</v>
      </c>
      <c r="L18" s="700"/>
      <c r="M18" s="698" t="s">
        <v>862</v>
      </c>
      <c r="N18" s="701" t="s">
        <v>863</v>
      </c>
      <c r="O18" s="698" t="s">
        <v>2332</v>
      </c>
      <c r="P18" s="702"/>
      <c r="Q18" s="702" t="s">
        <v>863</v>
      </c>
      <c r="R18" s="232"/>
      <c r="S18" s="703" t="s">
        <v>2333</v>
      </c>
      <c r="T18" s="698" t="s">
        <v>2334</v>
      </c>
      <c r="U18" s="704"/>
      <c r="V18" s="698"/>
      <c r="W18" s="701"/>
    </row>
    <row r="19" spans="1:23" s="224" customFormat="1" ht="13.5" customHeight="1">
      <c r="A19" s="225">
        <v>11</v>
      </c>
      <c r="B19" s="217"/>
      <c r="C19" s="697" t="s">
        <v>2335</v>
      </c>
      <c r="D19" s="241"/>
      <c r="E19" s="241"/>
      <c r="F19" s="241"/>
      <c r="G19" s="241"/>
      <c r="H19" s="698" t="s">
        <v>2336</v>
      </c>
      <c r="I19" s="699" t="s">
        <v>2337</v>
      </c>
      <c r="J19" s="699" t="s">
        <v>2338</v>
      </c>
      <c r="K19" s="698" t="s">
        <v>817</v>
      </c>
      <c r="L19" s="700"/>
      <c r="M19" s="698" t="s">
        <v>862</v>
      </c>
      <c r="N19" s="701"/>
      <c r="O19" s="698"/>
      <c r="P19" s="702"/>
      <c r="Q19" s="702" t="s">
        <v>863</v>
      </c>
      <c r="R19" s="232"/>
      <c r="S19" s="703"/>
      <c r="T19" s="698"/>
      <c r="U19" s="704"/>
      <c r="V19" s="698"/>
      <c r="W19" s="701"/>
    </row>
    <row r="20" spans="1:23" s="224" customFormat="1" ht="13.5" customHeight="1">
      <c r="A20" s="225">
        <v>12</v>
      </c>
      <c r="B20" s="217"/>
      <c r="C20" s="241" t="s">
        <v>1105</v>
      </c>
      <c r="D20" s="241"/>
      <c r="E20" s="241"/>
      <c r="F20" s="241"/>
      <c r="G20" s="241"/>
      <c r="H20" s="261" t="s">
        <v>2339</v>
      </c>
      <c r="I20" s="699" t="s">
        <v>2340</v>
      </c>
      <c r="J20" s="699" t="s">
        <v>870</v>
      </c>
      <c r="K20" s="698" t="s">
        <v>817</v>
      </c>
      <c r="L20" s="700"/>
      <c r="M20" s="698" t="s">
        <v>862</v>
      </c>
      <c r="N20" s="701"/>
      <c r="O20" s="698"/>
      <c r="P20" s="702"/>
      <c r="Q20" s="702" t="s">
        <v>863</v>
      </c>
      <c r="R20" s="232"/>
      <c r="S20" s="703"/>
      <c r="T20" s="698"/>
      <c r="U20" s="704"/>
      <c r="V20" s="698"/>
      <c r="W20" s="701"/>
    </row>
    <row r="21" spans="1:23" s="224" customFormat="1" ht="13.5" hidden="1" customHeight="1">
      <c r="A21" s="225">
        <v>13</v>
      </c>
      <c r="B21" s="217"/>
      <c r="C21" s="679" t="s">
        <v>2341</v>
      </c>
      <c r="D21" s="241"/>
      <c r="E21" s="241"/>
      <c r="F21" s="241"/>
      <c r="G21" s="241"/>
      <c r="H21" s="698"/>
      <c r="I21" s="699"/>
      <c r="J21" s="699" t="s">
        <v>2342</v>
      </c>
      <c r="K21" s="698" t="s">
        <v>817</v>
      </c>
      <c r="L21" s="700"/>
      <c r="M21" s="698" t="s">
        <v>862</v>
      </c>
      <c r="N21" s="701"/>
      <c r="O21" s="698"/>
      <c r="P21" s="702"/>
      <c r="Q21" s="702"/>
      <c r="R21" s="232"/>
      <c r="S21" s="703" t="s">
        <v>2343</v>
      </c>
      <c r="T21" s="698"/>
      <c r="U21" s="704"/>
      <c r="V21" s="698"/>
      <c r="W21" s="701"/>
    </row>
    <row r="22" spans="1:23" s="224" customFormat="1" ht="13.5" customHeight="1">
      <c r="A22" s="225">
        <v>14</v>
      </c>
      <c r="B22" s="217"/>
      <c r="C22" s="241" t="s">
        <v>2344</v>
      </c>
      <c r="D22" s="241"/>
      <c r="E22" s="241"/>
      <c r="F22" s="241"/>
      <c r="G22" s="241"/>
      <c r="H22" s="698" t="s">
        <v>2345</v>
      </c>
      <c r="I22" s="699">
        <v>44109</v>
      </c>
      <c r="J22" s="262" t="s">
        <v>2346</v>
      </c>
      <c r="K22" s="698" t="s">
        <v>817</v>
      </c>
      <c r="L22" s="700"/>
      <c r="M22" s="698" t="s">
        <v>862</v>
      </c>
      <c r="N22" s="701"/>
      <c r="O22" s="698" t="s">
        <v>1117</v>
      </c>
      <c r="P22" s="702"/>
      <c r="Q22" s="702" t="s">
        <v>863</v>
      </c>
      <c r="R22" s="232"/>
      <c r="S22" s="703"/>
      <c r="T22" s="698"/>
      <c r="U22" s="704"/>
      <c r="V22" s="698"/>
      <c r="W22" s="701"/>
    </row>
    <row r="23" spans="1:23" s="224" customFormat="1" ht="13.5" hidden="1" customHeight="1">
      <c r="A23" s="225">
        <v>15</v>
      </c>
      <c r="B23" s="217"/>
      <c r="C23" s="241" t="s">
        <v>2347</v>
      </c>
      <c r="D23" s="241"/>
      <c r="E23" s="241"/>
      <c r="F23" s="241"/>
      <c r="G23" s="241"/>
      <c r="H23" s="698" t="s">
        <v>2347</v>
      </c>
      <c r="I23" s="699"/>
      <c r="J23" s="262" t="s">
        <v>2348</v>
      </c>
      <c r="K23" s="698" t="s">
        <v>817</v>
      </c>
      <c r="L23" s="700"/>
      <c r="M23" s="698" t="s">
        <v>862</v>
      </c>
      <c r="N23" s="701"/>
      <c r="O23" s="698"/>
      <c r="P23" s="702"/>
      <c r="Q23" s="702"/>
      <c r="R23" s="232"/>
      <c r="S23" s="703"/>
      <c r="T23" s="698"/>
      <c r="U23" s="704"/>
      <c r="V23" s="698"/>
      <c r="W23" s="701"/>
    </row>
    <row r="24" spans="1:23" s="224" customFormat="1" ht="13.5" hidden="1" customHeight="1">
      <c r="A24" s="225">
        <v>16</v>
      </c>
      <c r="B24" s="217"/>
      <c r="C24" s="241" t="s">
        <v>2349</v>
      </c>
      <c r="D24" s="241"/>
      <c r="E24" s="241"/>
      <c r="F24" s="241"/>
      <c r="G24" s="241"/>
      <c r="H24" s="698" t="s">
        <v>2349</v>
      </c>
      <c r="I24" s="699"/>
      <c r="J24" s="262" t="s">
        <v>2350</v>
      </c>
      <c r="K24" s="698" t="s">
        <v>817</v>
      </c>
      <c r="L24" s="700"/>
      <c r="M24" s="698" t="s">
        <v>862</v>
      </c>
      <c r="N24" s="701"/>
      <c r="O24" s="698"/>
      <c r="P24" s="702"/>
      <c r="Q24" s="702"/>
      <c r="R24" s="232"/>
      <c r="S24" s="703"/>
      <c r="T24" s="698"/>
      <c r="U24" s="704"/>
      <c r="V24" s="698"/>
      <c r="W24" s="701"/>
    </row>
    <row r="25" spans="1:23" s="224" customFormat="1" ht="13.5" customHeight="1">
      <c r="A25" s="225">
        <v>17</v>
      </c>
      <c r="B25" s="217"/>
      <c r="C25" s="241" t="s">
        <v>2351</v>
      </c>
      <c r="D25" s="241"/>
      <c r="E25" s="241"/>
      <c r="F25" s="241"/>
      <c r="G25" s="241"/>
      <c r="H25" s="698" t="s">
        <v>2352</v>
      </c>
      <c r="I25" s="699"/>
      <c r="J25" s="262" t="s">
        <v>2353</v>
      </c>
      <c r="K25" s="261" t="s">
        <v>817</v>
      </c>
      <c r="L25" s="263" t="s">
        <v>863</v>
      </c>
      <c r="M25" s="682" t="s">
        <v>2353</v>
      </c>
      <c r="N25" s="701"/>
      <c r="O25" s="698"/>
      <c r="P25" s="702"/>
      <c r="Q25" s="702" t="s">
        <v>863</v>
      </c>
      <c r="R25" s="232"/>
      <c r="S25" s="703"/>
      <c r="T25" s="698"/>
      <c r="U25" s="704"/>
      <c r="V25" s="698"/>
      <c r="W25" s="701"/>
    </row>
    <row r="26" spans="1:23" s="224" customFormat="1" ht="13.5" customHeight="1">
      <c r="A26" s="225">
        <v>18</v>
      </c>
      <c r="B26" s="217"/>
      <c r="C26" s="241"/>
      <c r="D26" s="241" t="s">
        <v>1103</v>
      </c>
      <c r="E26" s="241"/>
      <c r="F26" s="241"/>
      <c r="G26" s="241"/>
      <c r="H26" s="698" t="s">
        <v>2354</v>
      </c>
      <c r="I26" s="699" t="s">
        <v>2355</v>
      </c>
      <c r="J26" s="262" t="s">
        <v>1576</v>
      </c>
      <c r="K26" s="261" t="s">
        <v>817</v>
      </c>
      <c r="L26" s="263"/>
      <c r="M26" s="261" t="s">
        <v>862</v>
      </c>
      <c r="N26" s="701" t="s">
        <v>863</v>
      </c>
      <c r="O26" s="698" t="s">
        <v>1828</v>
      </c>
      <c r="P26" s="702"/>
      <c r="Q26" s="702" t="s">
        <v>863</v>
      </c>
      <c r="R26" s="232"/>
      <c r="S26" s="703" t="s">
        <v>2356</v>
      </c>
      <c r="T26" s="698" t="s">
        <v>2357</v>
      </c>
      <c r="U26" s="704"/>
      <c r="V26" s="698"/>
      <c r="W26" s="701"/>
    </row>
    <row r="27" spans="1:23" s="224" customFormat="1" ht="13.5" customHeight="1">
      <c r="A27" s="225">
        <v>19</v>
      </c>
      <c r="B27" s="217"/>
      <c r="C27" s="241"/>
      <c r="D27" s="241" t="s">
        <v>1105</v>
      </c>
      <c r="E27" s="241"/>
      <c r="F27" s="241"/>
      <c r="G27" s="241"/>
      <c r="H27" s="698" t="s">
        <v>2358</v>
      </c>
      <c r="I27" s="699" t="s">
        <v>2359</v>
      </c>
      <c r="J27" s="262" t="s">
        <v>870</v>
      </c>
      <c r="K27" s="261" t="s">
        <v>817</v>
      </c>
      <c r="L27" s="263"/>
      <c r="M27" s="261" t="s">
        <v>862</v>
      </c>
      <c r="N27" s="701"/>
      <c r="O27" s="698"/>
      <c r="P27" s="702"/>
      <c r="Q27" s="702" t="s">
        <v>863</v>
      </c>
      <c r="R27" s="232"/>
      <c r="S27" s="703"/>
      <c r="T27" s="698"/>
      <c r="U27" s="704"/>
      <c r="V27" s="698"/>
      <c r="W27" s="701"/>
    </row>
    <row r="28" spans="1:23" s="248" customFormat="1" ht="13.5" customHeight="1">
      <c r="A28" s="225">
        <v>20</v>
      </c>
      <c r="B28" s="218"/>
      <c r="C28" s="697" t="s">
        <v>2360</v>
      </c>
      <c r="D28" s="218"/>
      <c r="E28" s="218"/>
      <c r="F28" s="218"/>
      <c r="G28" s="218"/>
      <c r="H28" s="698" t="s">
        <v>2361</v>
      </c>
      <c r="I28" s="491"/>
      <c r="J28" s="262" t="s">
        <v>2362</v>
      </c>
      <c r="K28" s="261" t="s">
        <v>823</v>
      </c>
      <c r="L28" s="263" t="s">
        <v>863</v>
      </c>
      <c r="M28" s="682" t="s">
        <v>2362</v>
      </c>
      <c r="N28" s="370"/>
      <c r="O28" s="698"/>
      <c r="P28" s="371"/>
      <c r="Q28" s="371" t="s">
        <v>863</v>
      </c>
      <c r="R28" s="492"/>
      <c r="S28" s="376"/>
      <c r="T28" s="253"/>
      <c r="U28" s="245"/>
      <c r="V28" s="253"/>
      <c r="W28" s="370"/>
    </row>
    <row r="29" spans="1:23" s="224" customFormat="1" ht="13.5" customHeight="1">
      <c r="A29" s="225">
        <v>21</v>
      </c>
      <c r="B29" s="217"/>
      <c r="C29" s="697"/>
      <c r="D29" s="241" t="s">
        <v>2363</v>
      </c>
      <c r="E29" s="241"/>
      <c r="F29" s="241"/>
      <c r="G29" s="241"/>
      <c r="H29" s="698" t="s">
        <v>2364</v>
      </c>
      <c r="I29" s="699" t="s">
        <v>929</v>
      </c>
      <c r="J29" s="262" t="s">
        <v>878</v>
      </c>
      <c r="K29" s="261" t="s">
        <v>820</v>
      </c>
      <c r="L29" s="263"/>
      <c r="M29" s="261" t="s">
        <v>878</v>
      </c>
      <c r="N29" s="701"/>
      <c r="O29" s="698" t="s">
        <v>931</v>
      </c>
      <c r="P29" s="702"/>
      <c r="Q29" s="702" t="s">
        <v>863</v>
      </c>
      <c r="R29" s="232"/>
      <c r="S29" s="703"/>
      <c r="T29" s="698"/>
      <c r="U29" s="704"/>
      <c r="V29" s="698"/>
      <c r="W29" s="701"/>
    </row>
    <row r="30" spans="1:23" s="224" customFormat="1" ht="13.5" customHeight="1">
      <c r="A30" s="225">
        <v>22</v>
      </c>
      <c r="B30" s="217"/>
      <c r="C30" s="697"/>
      <c r="D30" s="241" t="s">
        <v>2365</v>
      </c>
      <c r="E30" s="241"/>
      <c r="F30" s="241"/>
      <c r="G30" s="241"/>
      <c r="H30" s="698" t="s">
        <v>2366</v>
      </c>
      <c r="I30" s="694" t="s">
        <v>2367</v>
      </c>
      <c r="J30" s="262" t="s">
        <v>887</v>
      </c>
      <c r="K30" s="261" t="s">
        <v>820</v>
      </c>
      <c r="L30" s="263"/>
      <c r="M30" s="261" t="s">
        <v>862</v>
      </c>
      <c r="N30" s="701" t="s">
        <v>863</v>
      </c>
      <c r="O30" s="698" t="s">
        <v>2368</v>
      </c>
      <c r="P30" s="702"/>
      <c r="Q30" s="702" t="s">
        <v>863</v>
      </c>
      <c r="R30" s="232"/>
      <c r="S30" s="703" t="s">
        <v>2369</v>
      </c>
      <c r="T30" s="698"/>
      <c r="U30" s="704"/>
      <c r="V30" s="698"/>
      <c r="W30" s="701"/>
    </row>
    <row r="31" spans="1:23" s="224" customFormat="1" ht="13.5" customHeight="1">
      <c r="A31" s="225">
        <v>23</v>
      </c>
      <c r="B31" s="217"/>
      <c r="C31" s="697"/>
      <c r="D31" s="697" t="s">
        <v>2370</v>
      </c>
      <c r="E31" s="241"/>
      <c r="F31" s="241"/>
      <c r="G31" s="241"/>
      <c r="H31" s="698" t="s">
        <v>2371</v>
      </c>
      <c r="I31" s="699" t="s">
        <v>2372</v>
      </c>
      <c r="J31" s="262" t="s">
        <v>2373</v>
      </c>
      <c r="K31" s="261" t="s">
        <v>817</v>
      </c>
      <c r="L31" s="263"/>
      <c r="M31" s="261" t="s">
        <v>1717</v>
      </c>
      <c r="N31" s="701"/>
      <c r="O31" s="698"/>
      <c r="P31" s="702"/>
      <c r="Q31" s="702" t="s">
        <v>863</v>
      </c>
      <c r="R31" s="232"/>
      <c r="S31" s="703"/>
      <c r="T31" s="698"/>
      <c r="U31" s="704"/>
      <c r="V31" s="698"/>
      <c r="W31" s="701"/>
    </row>
    <row r="32" spans="1:23" s="248" customFormat="1" ht="13.5" customHeight="1">
      <c r="A32" s="225">
        <v>24</v>
      </c>
      <c r="B32" s="218"/>
      <c r="C32" s="697" t="s">
        <v>2374</v>
      </c>
      <c r="D32" s="218"/>
      <c r="E32" s="218"/>
      <c r="F32" s="218"/>
      <c r="G32" s="218"/>
      <c r="H32" s="261" t="s">
        <v>2375</v>
      </c>
      <c r="I32" s="491"/>
      <c r="J32" s="262" t="s">
        <v>1170</v>
      </c>
      <c r="K32" s="261" t="s">
        <v>817</v>
      </c>
      <c r="L32" s="263" t="s">
        <v>863</v>
      </c>
      <c r="M32" s="506" t="s">
        <v>1170</v>
      </c>
      <c r="N32" s="370"/>
      <c r="O32" s="253"/>
      <c r="P32" s="371"/>
      <c r="Q32" s="702" t="s">
        <v>863</v>
      </c>
      <c r="R32" s="492"/>
      <c r="S32" s="376"/>
      <c r="T32" s="253"/>
      <c r="U32" s="245"/>
      <c r="V32" s="253"/>
      <c r="W32" s="370"/>
    </row>
    <row r="33" spans="1:31" s="224" customFormat="1" ht="13.5" customHeight="1">
      <c r="A33" s="225">
        <v>25</v>
      </c>
      <c r="B33" s="217"/>
      <c r="C33" s="217"/>
      <c r="D33" s="217" t="s">
        <v>1171</v>
      </c>
      <c r="E33" s="241"/>
      <c r="F33" s="241"/>
      <c r="G33" s="241"/>
      <c r="H33" s="698" t="s">
        <v>2376</v>
      </c>
      <c r="I33" s="699" t="s">
        <v>1173</v>
      </c>
      <c r="J33" s="262" t="s">
        <v>1174</v>
      </c>
      <c r="K33" s="261" t="s">
        <v>820</v>
      </c>
      <c r="L33" s="263"/>
      <c r="M33" s="261" t="s">
        <v>1093</v>
      </c>
      <c r="N33" s="701"/>
      <c r="O33" s="698"/>
      <c r="P33" s="702"/>
      <c r="Q33" s="702" t="s">
        <v>863</v>
      </c>
      <c r="R33" s="232"/>
      <c r="S33" s="703"/>
      <c r="T33" s="698"/>
      <c r="U33" s="704"/>
      <c r="V33" s="698"/>
      <c r="W33" s="701"/>
    </row>
    <row r="34" spans="1:31" s="224" customFormat="1" ht="13.5" customHeight="1">
      <c r="A34" s="225">
        <v>26</v>
      </c>
      <c r="B34" s="217"/>
      <c r="C34" s="217"/>
      <c r="D34" s="217" t="s">
        <v>1177</v>
      </c>
      <c r="E34" s="241"/>
      <c r="F34" s="241"/>
      <c r="G34" s="241"/>
      <c r="H34" s="698" t="s">
        <v>2377</v>
      </c>
      <c r="I34" s="699" t="s">
        <v>1179</v>
      </c>
      <c r="J34" s="699" t="s">
        <v>1180</v>
      </c>
      <c r="K34" s="698" t="s">
        <v>820</v>
      </c>
      <c r="L34" s="700"/>
      <c r="M34" s="698" t="s">
        <v>1093</v>
      </c>
      <c r="N34" s="701"/>
      <c r="O34" s="698"/>
      <c r="P34" s="702"/>
      <c r="Q34" s="702" t="s">
        <v>863</v>
      </c>
      <c r="R34" s="232"/>
      <c r="S34" s="703"/>
      <c r="T34" s="698"/>
      <c r="U34" s="704"/>
      <c r="V34" s="698"/>
      <c r="W34" s="701"/>
    </row>
    <row r="35" spans="1:31" s="224" customFormat="1" ht="13.5" customHeight="1">
      <c r="A35" s="225">
        <v>27</v>
      </c>
      <c r="B35" s="217"/>
      <c r="C35" s="217"/>
      <c r="D35" s="219" t="s">
        <v>1181</v>
      </c>
      <c r="E35" s="241"/>
      <c r="F35" s="241"/>
      <c r="G35" s="241"/>
      <c r="H35" s="698" t="s">
        <v>2378</v>
      </c>
      <c r="I35" s="699">
        <v>120</v>
      </c>
      <c r="J35" s="698" t="s">
        <v>1183</v>
      </c>
      <c r="K35" s="698" t="s">
        <v>817</v>
      </c>
      <c r="L35" s="700"/>
      <c r="M35" s="698" t="s">
        <v>1093</v>
      </c>
      <c r="N35" s="701"/>
      <c r="O35" s="698"/>
      <c r="P35" s="702"/>
      <c r="Q35" s="702" t="s">
        <v>863</v>
      </c>
      <c r="R35" s="232"/>
      <c r="S35" s="703"/>
      <c r="T35" s="698"/>
      <c r="U35" s="704"/>
      <c r="V35" s="698"/>
      <c r="W35" s="701"/>
    </row>
    <row r="36" spans="1:31" s="224" customFormat="1" ht="13.5" customHeight="1">
      <c r="A36" s="225">
        <v>28</v>
      </c>
      <c r="B36" s="217"/>
      <c r="C36" s="217"/>
      <c r="D36" s="241" t="s">
        <v>1185</v>
      </c>
      <c r="E36" s="241"/>
      <c r="F36" s="241"/>
      <c r="G36" s="241"/>
      <c r="H36" s="698" t="s">
        <v>2379</v>
      </c>
      <c r="I36" s="699">
        <v>96</v>
      </c>
      <c r="J36" s="698" t="s">
        <v>1187</v>
      </c>
      <c r="K36" s="698" t="s">
        <v>817</v>
      </c>
      <c r="L36" s="700"/>
      <c r="M36" s="698" t="s">
        <v>1093</v>
      </c>
      <c r="N36" s="701"/>
      <c r="O36" s="698"/>
      <c r="P36" s="702"/>
      <c r="Q36" s="702" t="s">
        <v>863</v>
      </c>
      <c r="R36" s="232"/>
      <c r="S36" s="703"/>
      <c r="T36" s="698"/>
      <c r="U36" s="704"/>
      <c r="V36" s="698"/>
      <c r="W36" s="701"/>
    </row>
    <row r="37" spans="1:31" s="224" customFormat="1" ht="13.5" customHeight="1">
      <c r="A37" s="225">
        <v>29</v>
      </c>
      <c r="B37" s="217"/>
      <c r="C37" s="217"/>
      <c r="D37" s="241" t="s">
        <v>1189</v>
      </c>
      <c r="E37" s="241"/>
      <c r="F37" s="241"/>
      <c r="G37" s="241"/>
      <c r="H37" s="698" t="s">
        <v>2380</v>
      </c>
      <c r="I37" s="699">
        <v>34</v>
      </c>
      <c r="J37" s="698" t="s">
        <v>1191</v>
      </c>
      <c r="K37" s="698" t="s">
        <v>817</v>
      </c>
      <c r="L37" s="700"/>
      <c r="M37" s="698" t="s">
        <v>1093</v>
      </c>
      <c r="N37" s="701"/>
      <c r="O37" s="698"/>
      <c r="P37" s="702"/>
      <c r="Q37" s="702" t="s">
        <v>863</v>
      </c>
      <c r="R37" s="232"/>
      <c r="S37" s="703"/>
      <c r="T37" s="698"/>
      <c r="U37" s="704"/>
      <c r="V37" s="698"/>
      <c r="W37" s="701"/>
    </row>
    <row r="38" spans="1:31" s="224" customFormat="1" ht="13.5" customHeight="1">
      <c r="A38" s="225">
        <v>30</v>
      </c>
      <c r="B38" s="217"/>
      <c r="C38" s="217"/>
      <c r="D38" s="241" t="s">
        <v>1193</v>
      </c>
      <c r="E38" s="241"/>
      <c r="F38" s="241"/>
      <c r="G38" s="241"/>
      <c r="H38" s="698" t="s">
        <v>2381</v>
      </c>
      <c r="I38" s="699" t="s">
        <v>2382</v>
      </c>
      <c r="J38" s="699" t="s">
        <v>1196</v>
      </c>
      <c r="K38" s="698" t="s">
        <v>820</v>
      </c>
      <c r="L38" s="700"/>
      <c r="M38" s="698" t="s">
        <v>862</v>
      </c>
      <c r="N38" s="701" t="s">
        <v>863</v>
      </c>
      <c r="O38" s="272" t="s">
        <v>1712</v>
      </c>
      <c r="P38" s="702"/>
      <c r="Q38" s="702" t="s">
        <v>863</v>
      </c>
      <c r="R38" s="232"/>
      <c r="S38" s="703"/>
      <c r="T38" s="698"/>
      <c r="U38" s="704"/>
      <c r="V38" s="698"/>
      <c r="W38" s="701"/>
    </row>
    <row r="39" spans="1:31" s="224" customFormat="1" ht="13.5" customHeight="1">
      <c r="A39" s="225">
        <v>31</v>
      </c>
      <c r="B39" s="217"/>
      <c r="C39" s="697" t="s">
        <v>1260</v>
      </c>
      <c r="D39" s="241"/>
      <c r="E39" s="241"/>
      <c r="F39" s="241"/>
      <c r="G39" s="241"/>
      <c r="H39" s="698" t="s">
        <v>2383</v>
      </c>
      <c r="I39" s="699"/>
      <c r="J39" s="699" t="s">
        <v>1265</v>
      </c>
      <c r="K39" s="698" t="s">
        <v>817</v>
      </c>
      <c r="L39" s="700" t="s">
        <v>863</v>
      </c>
      <c r="M39" s="698" t="s">
        <v>1265</v>
      </c>
      <c r="N39" s="701"/>
      <c r="O39" s="698"/>
      <c r="P39" s="702"/>
      <c r="Q39" s="702" t="s">
        <v>863</v>
      </c>
      <c r="R39" s="232"/>
      <c r="S39" s="703"/>
      <c r="T39" s="698"/>
      <c r="U39" s="704"/>
      <c r="V39" s="698"/>
      <c r="W39" s="701"/>
    </row>
    <row r="40" spans="1:31" s="224" customFormat="1" ht="13.5" customHeight="1">
      <c r="A40" s="225">
        <v>32</v>
      </c>
      <c r="B40" s="217"/>
      <c r="C40" s="241"/>
      <c r="D40" s="241" t="s">
        <v>2384</v>
      </c>
      <c r="E40" s="241"/>
      <c r="F40" s="241"/>
      <c r="G40" s="241"/>
      <c r="H40" s="698" t="s">
        <v>2385</v>
      </c>
      <c r="I40" s="699" t="s">
        <v>1269</v>
      </c>
      <c r="J40" s="699" t="s">
        <v>971</v>
      </c>
      <c r="K40" s="698" t="s">
        <v>817</v>
      </c>
      <c r="L40" s="700"/>
      <c r="M40" s="698" t="s">
        <v>862</v>
      </c>
      <c r="N40" s="701" t="s">
        <v>863</v>
      </c>
      <c r="O40" s="272" t="s">
        <v>1749</v>
      </c>
      <c r="P40" s="702"/>
      <c r="Q40" s="702" t="s">
        <v>863</v>
      </c>
      <c r="R40" s="232"/>
      <c r="S40" s="703"/>
      <c r="T40" s="698"/>
      <c r="U40" s="704"/>
      <c r="V40" s="698"/>
      <c r="W40" s="701"/>
    </row>
    <row r="41" spans="1:31" s="224" customFormat="1" ht="13.5" customHeight="1">
      <c r="A41" s="225">
        <v>33</v>
      </c>
      <c r="B41" s="217"/>
      <c r="D41" s="224" t="s">
        <v>1750</v>
      </c>
      <c r="F41" s="225"/>
      <c r="G41" s="241"/>
      <c r="H41" s="225" t="s">
        <v>2386</v>
      </c>
      <c r="I41" s="270" t="s">
        <v>1752</v>
      </c>
      <c r="J41" s="699" t="s">
        <v>1014</v>
      </c>
      <c r="K41" s="698" t="s">
        <v>817</v>
      </c>
      <c r="L41" s="700"/>
      <c r="M41" s="698" t="s">
        <v>862</v>
      </c>
      <c r="N41" s="274"/>
      <c r="O41" s="698"/>
      <c r="P41" s="702"/>
      <c r="Q41" s="702" t="s">
        <v>863</v>
      </c>
      <c r="R41" s="232"/>
      <c r="S41" s="703"/>
      <c r="T41" s="698"/>
      <c r="U41" s="704"/>
      <c r="V41" s="698"/>
      <c r="W41" s="701"/>
    </row>
    <row r="42" spans="1:31" s="224" customFormat="1" ht="13.5" customHeight="1">
      <c r="A42" s="225">
        <v>34</v>
      </c>
      <c r="B42" s="217"/>
      <c r="C42" s="697" t="s">
        <v>12</v>
      </c>
      <c r="D42" s="241"/>
      <c r="E42" s="241"/>
      <c r="F42" s="241"/>
      <c r="G42" s="241"/>
      <c r="H42" s="698" t="s">
        <v>2387</v>
      </c>
      <c r="I42" s="699" t="s">
        <v>2388</v>
      </c>
      <c r="J42" s="699" t="s">
        <v>938</v>
      </c>
      <c r="K42" s="698" t="s">
        <v>823</v>
      </c>
      <c r="L42" s="700"/>
      <c r="M42" s="698" t="s">
        <v>862</v>
      </c>
      <c r="N42" s="701"/>
      <c r="O42" s="698"/>
      <c r="P42" s="698"/>
      <c r="Q42" s="701" t="s">
        <v>863</v>
      </c>
      <c r="R42" s="232"/>
      <c r="S42" s="703"/>
      <c r="T42" s="698"/>
      <c r="U42" s="704"/>
      <c r="V42" s="698"/>
      <c r="W42" s="701"/>
    </row>
    <row r="43" spans="1:31" s="224" customFormat="1" ht="13.5" hidden="1" customHeight="1">
      <c r="A43" s="225">
        <v>35</v>
      </c>
      <c r="B43" s="217"/>
      <c r="C43" s="217" t="s">
        <v>2389</v>
      </c>
      <c r="D43" s="241"/>
      <c r="E43" s="241"/>
      <c r="F43" s="241"/>
      <c r="G43" s="217"/>
      <c r="H43" s="261" t="s">
        <v>2390</v>
      </c>
      <c r="I43" s="699"/>
      <c r="J43" s="261" t="s">
        <v>2391</v>
      </c>
      <c r="K43" s="698" t="s">
        <v>817</v>
      </c>
      <c r="L43" s="701" t="s">
        <v>863</v>
      </c>
      <c r="M43" s="243" t="s">
        <v>1055</v>
      </c>
      <c r="N43" s="277"/>
      <c r="O43" s="698"/>
      <c r="P43" s="700"/>
      <c r="Q43" s="701"/>
      <c r="R43" s="232"/>
      <c r="S43" s="703"/>
      <c r="T43" s="698"/>
      <c r="U43" s="704"/>
      <c r="V43" s="702"/>
      <c r="W43" s="702"/>
      <c r="X43" s="701"/>
      <c r="Z43" s="703"/>
      <c r="AA43" s="698"/>
      <c r="AB43" s="699"/>
      <c r="AC43" s="698"/>
      <c r="AD43" s="701"/>
      <c r="AE43" s="701"/>
    </row>
    <row r="44" spans="1:31" s="224" customFormat="1" ht="13.5" hidden="1" customHeight="1">
      <c r="A44" s="225">
        <v>36</v>
      </c>
      <c r="B44" s="217"/>
      <c r="C44" s="217"/>
      <c r="D44" s="678" t="s">
        <v>1056</v>
      </c>
      <c r="E44" s="241"/>
      <c r="F44" s="241"/>
      <c r="G44" s="217"/>
      <c r="H44" s="698" t="s">
        <v>1057</v>
      </c>
      <c r="I44" s="699" t="s">
        <v>1058</v>
      </c>
      <c r="J44" s="698" t="s">
        <v>1059</v>
      </c>
      <c r="K44" s="698" t="s">
        <v>817</v>
      </c>
      <c r="L44" s="701"/>
      <c r="M44" s="698" t="s">
        <v>862</v>
      </c>
      <c r="N44" s="701"/>
      <c r="O44" s="698"/>
      <c r="P44" s="700"/>
      <c r="Q44" s="701"/>
      <c r="R44" s="232"/>
      <c r="S44" s="703"/>
      <c r="T44" s="698"/>
      <c r="U44" s="704"/>
      <c r="V44" s="702"/>
      <c r="W44" s="702"/>
      <c r="X44" s="701"/>
      <c r="Z44" s="703"/>
      <c r="AA44" s="698"/>
      <c r="AB44" s="699"/>
      <c r="AC44" s="698"/>
      <c r="AD44" s="701"/>
      <c r="AE44" s="701"/>
    </row>
    <row r="45" spans="1:31" s="224" customFormat="1" ht="13.5" hidden="1" customHeight="1">
      <c r="A45" s="225">
        <v>37</v>
      </c>
      <c r="B45" s="217"/>
      <c r="C45" s="217"/>
      <c r="D45" s="679" t="s">
        <v>2392</v>
      </c>
      <c r="E45" s="241"/>
      <c r="F45" s="241"/>
      <c r="G45" s="241"/>
      <c r="H45" s="698"/>
      <c r="I45" s="267" t="s">
        <v>2393</v>
      </c>
      <c r="J45" s="699" t="s">
        <v>971</v>
      </c>
      <c r="K45" s="698" t="s">
        <v>817</v>
      </c>
      <c r="L45" s="700"/>
      <c r="M45" s="698" t="s">
        <v>862</v>
      </c>
      <c r="N45" s="266" t="s">
        <v>863</v>
      </c>
      <c r="O45" s="253" t="s">
        <v>1664</v>
      </c>
      <c r="P45" s="702"/>
      <c r="Q45" s="701"/>
      <c r="R45" s="232"/>
      <c r="S45" s="703" t="s">
        <v>2394</v>
      </c>
      <c r="T45" s="698" t="s">
        <v>2395</v>
      </c>
      <c r="U45" s="704"/>
      <c r="V45" s="713"/>
      <c r="W45" s="702"/>
      <c r="X45" s="701"/>
      <c r="Z45" s="703"/>
      <c r="AA45" s="698"/>
      <c r="AB45" s="699"/>
      <c r="AC45" s="698"/>
      <c r="AD45" s="701"/>
      <c r="AE45" s="701"/>
    </row>
    <row r="46" spans="1:31" s="248" customFormat="1" ht="13.5" hidden="1" customHeight="1">
      <c r="A46" s="225">
        <v>38</v>
      </c>
      <c r="B46" s="217"/>
      <c r="C46" s="217"/>
      <c r="D46" s="241" t="s">
        <v>1060</v>
      </c>
      <c r="E46" s="241"/>
      <c r="F46" s="241"/>
      <c r="G46" s="220"/>
      <c r="H46" s="698" t="s">
        <v>1660</v>
      </c>
      <c r="I46" s="699" t="s">
        <v>1062</v>
      </c>
      <c r="J46" s="698" t="s">
        <v>1063</v>
      </c>
      <c r="K46" s="698" t="s">
        <v>817</v>
      </c>
      <c r="L46" s="701"/>
      <c r="M46" s="698" t="s">
        <v>862</v>
      </c>
      <c r="N46" s="701"/>
      <c r="O46" s="698"/>
      <c r="P46" s="250"/>
      <c r="Q46" s="701"/>
      <c r="R46" s="492"/>
      <c r="S46" s="703"/>
      <c r="T46" s="698"/>
      <c r="U46" s="704"/>
      <c r="V46" s="702"/>
      <c r="W46" s="702"/>
      <c r="X46" s="701"/>
      <c r="Y46" s="224"/>
      <c r="Z46" s="703"/>
      <c r="AA46" s="698"/>
      <c r="AB46" s="699"/>
      <c r="AC46" s="698"/>
      <c r="AD46" s="701"/>
      <c r="AE46" s="701"/>
    </row>
    <row r="47" spans="1:31" s="224" customFormat="1" ht="13.5" hidden="1" customHeight="1">
      <c r="A47" s="225">
        <v>39</v>
      </c>
      <c r="B47" s="217"/>
      <c r="C47" s="217"/>
      <c r="D47" s="241" t="s">
        <v>1064</v>
      </c>
      <c r="E47" s="241"/>
      <c r="F47" s="241"/>
      <c r="G47" s="217"/>
      <c r="H47" s="261" t="s">
        <v>1065</v>
      </c>
      <c r="I47" s="699" t="s">
        <v>1066</v>
      </c>
      <c r="J47" s="698" t="s">
        <v>870</v>
      </c>
      <c r="K47" s="698" t="s">
        <v>817</v>
      </c>
      <c r="L47" s="701"/>
      <c r="M47" s="698" t="s">
        <v>862</v>
      </c>
      <c r="N47" s="701"/>
      <c r="O47" s="698"/>
      <c r="P47" s="250"/>
      <c r="Q47" s="701"/>
      <c r="R47" s="232"/>
      <c r="S47" s="703"/>
      <c r="T47" s="698"/>
      <c r="U47" s="704"/>
      <c r="V47" s="702"/>
      <c r="W47" s="702"/>
      <c r="X47" s="701"/>
      <c r="Z47" s="703"/>
      <c r="AA47" s="698"/>
      <c r="AB47" s="699"/>
      <c r="AC47" s="698"/>
      <c r="AD47" s="701"/>
      <c r="AE47" s="701"/>
    </row>
    <row r="48" spans="1:31" s="158" customFormat="1" ht="13.5" hidden="1" customHeight="1">
      <c r="A48" s="225">
        <v>40</v>
      </c>
      <c r="B48" s="217"/>
      <c r="C48" s="219"/>
      <c r="D48" s="241" t="s">
        <v>1069</v>
      </c>
      <c r="E48" s="241"/>
      <c r="F48" s="241"/>
      <c r="G48" s="260"/>
      <c r="H48" s="261" t="s">
        <v>1070</v>
      </c>
      <c r="I48" s="262"/>
      <c r="J48" s="262" t="s">
        <v>1071</v>
      </c>
      <c r="K48" s="261" t="s">
        <v>823</v>
      </c>
      <c r="L48" s="266" t="s">
        <v>863</v>
      </c>
      <c r="M48" s="506" t="s">
        <v>1071</v>
      </c>
      <c r="N48" s="266"/>
      <c r="O48" s="266"/>
      <c r="P48" s="263"/>
      <c r="Q48" s="266"/>
      <c r="R48" s="648"/>
      <c r="S48" s="264"/>
      <c r="T48" s="261"/>
      <c r="U48" s="259"/>
      <c r="V48" s="258"/>
      <c r="W48" s="258"/>
      <c r="X48" s="266"/>
      <c r="Z48" s="264"/>
      <c r="AA48" s="261"/>
      <c r="AB48" s="262"/>
      <c r="AC48" s="261"/>
      <c r="AD48" s="266"/>
      <c r="AE48" s="266"/>
    </row>
    <row r="49" spans="1:1009" s="224" customFormat="1" ht="13.5" hidden="1" customHeight="1">
      <c r="A49" s="225">
        <v>41</v>
      </c>
      <c r="B49" s="217"/>
      <c r="C49" s="217"/>
      <c r="D49" s="241"/>
      <c r="E49" s="241" t="s">
        <v>1072</v>
      </c>
      <c r="F49" s="241"/>
      <c r="G49" s="241"/>
      <c r="H49" s="698" t="s">
        <v>1073</v>
      </c>
      <c r="I49" s="706" t="s">
        <v>1074</v>
      </c>
      <c r="J49" s="699" t="s">
        <v>907</v>
      </c>
      <c r="K49" s="698" t="s">
        <v>820</v>
      </c>
      <c r="L49" s="701"/>
      <c r="M49" s="698" t="s">
        <v>862</v>
      </c>
      <c r="N49" s="701" t="s">
        <v>863</v>
      </c>
      <c r="O49" s="696" t="s">
        <v>1664</v>
      </c>
      <c r="P49" s="700"/>
      <c r="Q49" s="701"/>
      <c r="R49" s="232"/>
      <c r="S49" s="703"/>
      <c r="T49" s="698"/>
      <c r="U49" s="704"/>
      <c r="V49" s="371"/>
      <c r="W49" s="258"/>
      <c r="X49" s="701"/>
      <c r="Z49" s="264"/>
      <c r="AA49" s="698"/>
      <c r="AB49" s="491"/>
      <c r="AC49" s="698"/>
      <c r="AD49" s="701"/>
      <c r="AE49" s="701"/>
    </row>
    <row r="50" spans="1:1009" s="224" customFormat="1" ht="13.5" hidden="1" customHeight="1">
      <c r="A50" s="225">
        <v>42</v>
      </c>
      <c r="B50" s="217"/>
      <c r="C50" s="217"/>
      <c r="D50" s="241"/>
      <c r="E50" s="241" t="s">
        <v>1078</v>
      </c>
      <c r="F50" s="241"/>
      <c r="G50" s="241"/>
      <c r="H50" s="698" t="s">
        <v>1079</v>
      </c>
      <c r="I50" s="706" t="s">
        <v>1080</v>
      </c>
      <c r="J50" s="699" t="s">
        <v>1081</v>
      </c>
      <c r="K50" s="698" t="s">
        <v>820</v>
      </c>
      <c r="L50" s="701"/>
      <c r="M50" s="698" t="s">
        <v>862</v>
      </c>
      <c r="N50" s="701"/>
      <c r="O50" s="701"/>
      <c r="P50" s="700"/>
      <c r="Q50" s="701"/>
      <c r="R50" s="232"/>
      <c r="S50" s="703"/>
      <c r="T50" s="698"/>
      <c r="U50" s="704"/>
      <c r="V50" s="371"/>
      <c r="W50" s="258"/>
      <c r="X50" s="701"/>
      <c r="Z50" s="703"/>
      <c r="AA50" s="698"/>
      <c r="AB50" s="491"/>
      <c r="AC50" s="698"/>
      <c r="AD50" s="701"/>
      <c r="AE50" s="701"/>
    </row>
    <row r="51" spans="1:1009" s="224" customFormat="1" ht="13.5" hidden="1" customHeight="1">
      <c r="A51" s="225">
        <v>43</v>
      </c>
      <c r="B51" s="217"/>
      <c r="C51" s="217"/>
      <c r="D51" s="241" t="s">
        <v>1082</v>
      </c>
      <c r="E51" s="241"/>
      <c r="F51" s="241"/>
      <c r="G51" s="221"/>
      <c r="H51" s="698"/>
      <c r="I51" s="699"/>
      <c r="J51" s="699" t="s">
        <v>1083</v>
      </c>
      <c r="K51" s="698" t="s">
        <v>817</v>
      </c>
      <c r="L51" s="701" t="s">
        <v>863</v>
      </c>
      <c r="M51" s="243" t="s">
        <v>1083</v>
      </c>
      <c r="N51" s="701"/>
      <c r="O51" s="698"/>
      <c r="P51" s="700"/>
      <c r="Q51" s="701"/>
      <c r="R51" s="232"/>
      <c r="S51" s="703"/>
      <c r="T51" s="698"/>
      <c r="U51" s="704"/>
      <c r="V51" s="702"/>
      <c r="W51" s="702"/>
      <c r="X51" s="701"/>
      <c r="Z51" s="703"/>
      <c r="AA51" s="698"/>
      <c r="AB51" s="699"/>
      <c r="AC51" s="698"/>
      <c r="AD51" s="701"/>
      <c r="AE51" s="701"/>
    </row>
    <row r="52" spans="1:1009" s="224" customFormat="1" ht="13.5" hidden="1" customHeight="1">
      <c r="A52" s="225">
        <v>44</v>
      </c>
      <c r="B52" s="217"/>
      <c r="C52" s="217"/>
      <c r="D52" s="241"/>
      <c r="E52" s="241" t="s">
        <v>1084</v>
      </c>
      <c r="F52" s="241"/>
      <c r="G52" s="239"/>
      <c r="H52" s="698" t="s">
        <v>2396</v>
      </c>
      <c r="I52" s="699" t="s">
        <v>1086</v>
      </c>
      <c r="J52" s="699" t="s">
        <v>1088</v>
      </c>
      <c r="K52" s="698" t="s">
        <v>820</v>
      </c>
      <c r="L52" s="701"/>
      <c r="M52" s="698" t="s">
        <v>862</v>
      </c>
      <c r="N52" s="701"/>
      <c r="O52" s="698" t="s">
        <v>1089</v>
      </c>
      <c r="P52" s="700"/>
      <c r="Q52" s="701"/>
      <c r="R52" s="232"/>
      <c r="S52" s="703"/>
      <c r="T52" s="698"/>
      <c r="U52" s="704"/>
      <c r="V52" s="702"/>
      <c r="W52" s="702"/>
      <c r="X52" s="701"/>
      <c r="Z52" s="703"/>
      <c r="AA52" s="698"/>
      <c r="AB52" s="699"/>
      <c r="AC52" s="698"/>
      <c r="AD52" s="701"/>
      <c r="AE52" s="701"/>
    </row>
    <row r="53" spans="1:1009" s="252" customFormat="1" ht="13.5" hidden="1" customHeight="1">
      <c r="A53" s="225">
        <v>45</v>
      </c>
      <c r="B53" s="217"/>
      <c r="C53" s="217"/>
      <c r="D53" s="241"/>
      <c r="E53" s="241" t="s">
        <v>1090</v>
      </c>
      <c r="F53" s="241"/>
      <c r="G53" s="221"/>
      <c r="H53" s="698" t="s">
        <v>1091</v>
      </c>
      <c r="I53" s="699" t="s">
        <v>1092</v>
      </c>
      <c r="J53" s="699" t="s">
        <v>1093</v>
      </c>
      <c r="K53" s="698" t="s">
        <v>817</v>
      </c>
      <c r="L53" s="701"/>
      <c r="M53" s="698" t="s">
        <v>862</v>
      </c>
      <c r="N53" s="701"/>
      <c r="O53" s="698"/>
      <c r="P53" s="700"/>
      <c r="Q53" s="701"/>
      <c r="R53" s="652"/>
      <c r="S53" s="703"/>
      <c r="T53" s="698"/>
      <c r="U53" s="704"/>
      <c r="V53" s="702"/>
      <c r="W53" s="702"/>
      <c r="X53" s="701"/>
      <c r="Y53" s="224"/>
      <c r="Z53" s="703"/>
      <c r="AA53" s="698"/>
      <c r="AB53" s="699"/>
      <c r="AC53" s="698"/>
      <c r="AD53" s="701"/>
      <c r="AE53" s="701"/>
    </row>
    <row r="54" spans="1:1009" s="252" customFormat="1" ht="13.5" hidden="1" customHeight="1">
      <c r="A54" s="225">
        <v>46</v>
      </c>
      <c r="B54" s="217"/>
      <c r="C54" s="217"/>
      <c r="D54" s="241"/>
      <c r="E54" s="241" t="s">
        <v>1095</v>
      </c>
      <c r="F54" s="241"/>
      <c r="G54" s="221"/>
      <c r="H54" s="698"/>
      <c r="I54" s="699"/>
      <c r="J54" s="699" t="s">
        <v>1096</v>
      </c>
      <c r="K54" s="698" t="s">
        <v>817</v>
      </c>
      <c r="L54" s="701" t="s">
        <v>863</v>
      </c>
      <c r="M54" s="243" t="s">
        <v>1096</v>
      </c>
      <c r="N54" s="701"/>
      <c r="O54" s="698"/>
      <c r="P54" s="700"/>
      <c r="Q54" s="701"/>
      <c r="R54" s="652"/>
      <c r="S54" s="703"/>
      <c r="T54" s="698"/>
      <c r="U54" s="704"/>
      <c r="V54" s="702"/>
      <c r="W54" s="702"/>
      <c r="X54" s="701"/>
      <c r="Y54" s="224"/>
      <c r="Z54" s="703"/>
      <c r="AA54" s="698"/>
      <c r="AB54" s="699"/>
      <c r="AC54" s="698"/>
      <c r="AD54" s="701"/>
      <c r="AE54" s="701"/>
    </row>
    <row r="55" spans="1:1009" s="252" customFormat="1" ht="13.5" hidden="1" customHeight="1">
      <c r="A55" s="225">
        <v>47</v>
      </c>
      <c r="B55" s="217"/>
      <c r="C55" s="217"/>
      <c r="D55" s="241"/>
      <c r="E55" s="241"/>
      <c r="F55" s="241" t="s">
        <v>1099</v>
      </c>
      <c r="G55" s="241"/>
      <c r="H55" s="698" t="s">
        <v>1100</v>
      </c>
      <c r="I55" s="699" t="s">
        <v>1101</v>
      </c>
      <c r="J55" s="699" t="s">
        <v>1088</v>
      </c>
      <c r="K55" s="698" t="s">
        <v>820</v>
      </c>
      <c r="L55" s="701"/>
      <c r="M55" s="698" t="s">
        <v>862</v>
      </c>
      <c r="N55" s="701"/>
      <c r="O55" s="698" t="s">
        <v>1102</v>
      </c>
      <c r="P55" s="700"/>
      <c r="Q55" s="701"/>
      <c r="R55" s="652"/>
      <c r="S55" s="703"/>
      <c r="T55" s="698"/>
      <c r="U55" s="704"/>
      <c r="V55" s="702"/>
      <c r="W55" s="702"/>
      <c r="X55" s="701"/>
      <c r="Y55" s="224"/>
      <c r="Z55" s="703"/>
      <c r="AA55" s="698"/>
      <c r="AB55" s="699"/>
      <c r="AC55" s="698"/>
      <c r="AD55" s="701"/>
      <c r="AE55" s="701"/>
    </row>
    <row r="56" spans="1:1009" s="224" customFormat="1" ht="13.5" hidden="1" customHeight="1">
      <c r="A56" s="225">
        <v>48</v>
      </c>
      <c r="B56" s="217"/>
      <c r="C56" s="217"/>
      <c r="D56" s="241"/>
      <c r="E56" s="241"/>
      <c r="F56" s="241" t="s">
        <v>1103</v>
      </c>
      <c r="G56" s="241"/>
      <c r="H56" s="698" t="s">
        <v>2397</v>
      </c>
      <c r="I56" s="699" t="s">
        <v>1104</v>
      </c>
      <c r="J56" s="699" t="s">
        <v>971</v>
      </c>
      <c r="K56" s="698" t="s">
        <v>817</v>
      </c>
      <c r="L56" s="701"/>
      <c r="M56" s="698" t="s">
        <v>862</v>
      </c>
      <c r="N56" s="701"/>
      <c r="O56" s="698"/>
      <c r="P56" s="700"/>
      <c r="Q56" s="701"/>
      <c r="R56" s="232"/>
      <c r="S56" s="703"/>
      <c r="T56" s="698"/>
      <c r="U56" s="704"/>
      <c r="V56" s="702"/>
      <c r="W56" s="702"/>
      <c r="X56" s="701"/>
      <c r="Z56" s="703"/>
      <c r="AA56" s="698"/>
      <c r="AB56" s="699"/>
      <c r="AC56" s="698"/>
      <c r="AD56" s="701"/>
      <c r="AE56" s="701"/>
    </row>
    <row r="57" spans="1:1009" s="224" customFormat="1" ht="13.5" hidden="1" customHeight="1">
      <c r="A57" s="225">
        <v>49</v>
      </c>
      <c r="B57" s="217"/>
      <c r="C57" s="217"/>
      <c r="D57" s="241"/>
      <c r="E57" s="241"/>
      <c r="F57" s="241" t="s">
        <v>1105</v>
      </c>
      <c r="G57" s="241"/>
      <c r="H57" s="698" t="s">
        <v>2398</v>
      </c>
      <c r="I57" s="699" t="s">
        <v>1106</v>
      </c>
      <c r="J57" s="699" t="s">
        <v>870</v>
      </c>
      <c r="K57" s="698" t="s">
        <v>817</v>
      </c>
      <c r="L57" s="701"/>
      <c r="M57" s="698" t="s">
        <v>862</v>
      </c>
      <c r="N57" s="701"/>
      <c r="O57" s="698"/>
      <c r="P57" s="700"/>
      <c r="Q57" s="701"/>
      <c r="R57" s="232"/>
      <c r="S57" s="703"/>
      <c r="T57" s="698"/>
      <c r="U57" s="704"/>
      <c r="V57" s="702"/>
      <c r="W57" s="702"/>
      <c r="X57" s="701"/>
      <c r="Z57" s="703"/>
      <c r="AA57" s="698"/>
      <c r="AB57" s="699"/>
      <c r="AC57" s="698"/>
      <c r="AD57" s="701"/>
      <c r="AE57" s="701"/>
    </row>
    <row r="58" spans="1:1009" s="224" customFormat="1" ht="13.5" hidden="1" customHeight="1">
      <c r="A58" s="225">
        <v>50</v>
      </c>
      <c r="B58" s="217"/>
      <c r="C58" s="217"/>
      <c r="D58" s="241" t="s">
        <v>1107</v>
      </c>
      <c r="E58" s="241"/>
      <c r="F58" s="241"/>
      <c r="G58" s="221"/>
      <c r="H58" s="698"/>
      <c r="I58" s="699"/>
      <c r="J58" s="699" t="s">
        <v>1108</v>
      </c>
      <c r="K58" s="698" t="s">
        <v>817</v>
      </c>
      <c r="L58" s="701" t="s">
        <v>863</v>
      </c>
      <c r="M58" s="243" t="s">
        <v>1108</v>
      </c>
      <c r="N58" s="701"/>
      <c r="O58" s="698"/>
      <c r="P58" s="700"/>
      <c r="Q58" s="701"/>
      <c r="R58" s="232"/>
      <c r="S58" s="703"/>
      <c r="T58" s="698"/>
      <c r="U58" s="704"/>
      <c r="V58" s="702"/>
      <c r="W58" s="702"/>
      <c r="X58" s="701"/>
      <c r="Z58" s="703"/>
      <c r="AA58" s="698"/>
      <c r="AB58" s="699"/>
      <c r="AC58" s="698"/>
      <c r="AD58" s="701"/>
      <c r="AE58" s="701"/>
    </row>
    <row r="59" spans="1:1009" s="651" customFormat="1" ht="13.5" hidden="1" customHeight="1">
      <c r="A59" s="225">
        <v>51</v>
      </c>
      <c r="B59" s="217"/>
      <c r="C59" s="217"/>
      <c r="D59" s="241"/>
      <c r="E59" s="241" t="s">
        <v>388</v>
      </c>
      <c r="F59" s="241"/>
      <c r="G59" s="217"/>
      <c r="H59" s="698" t="s">
        <v>1109</v>
      </c>
      <c r="I59" s="699" t="s">
        <v>1110</v>
      </c>
      <c r="J59" s="699" t="s">
        <v>870</v>
      </c>
      <c r="K59" s="698" t="s">
        <v>817</v>
      </c>
      <c r="L59" s="701"/>
      <c r="M59" s="698" t="s">
        <v>862</v>
      </c>
      <c r="N59" s="701"/>
      <c r="O59" s="698"/>
      <c r="P59" s="250"/>
      <c r="Q59" s="701"/>
      <c r="R59" s="714"/>
      <c r="S59" s="703"/>
      <c r="T59" s="698"/>
      <c r="U59" s="704"/>
      <c r="V59" s="702"/>
      <c r="W59" s="702"/>
      <c r="X59" s="701"/>
      <c r="Y59" s="224"/>
      <c r="Z59" s="703"/>
      <c r="AA59" s="253"/>
      <c r="AB59" s="491"/>
      <c r="AC59" s="698"/>
      <c r="AD59" s="701"/>
      <c r="AE59" s="701"/>
      <c r="AF59" s="708"/>
      <c r="AG59" s="708"/>
      <c r="AH59" s="708"/>
      <c r="AI59" s="708"/>
      <c r="AJ59" s="708"/>
      <c r="AK59" s="708"/>
      <c r="AL59" s="708"/>
      <c r="AM59" s="708"/>
      <c r="AN59" s="708"/>
      <c r="AO59" s="708"/>
      <c r="AP59" s="708"/>
      <c r="AQ59" s="708"/>
      <c r="AR59" s="708"/>
      <c r="AS59" s="708"/>
      <c r="AT59" s="708"/>
      <c r="AU59" s="708"/>
      <c r="AV59" s="708"/>
      <c r="AW59" s="708"/>
      <c r="AX59" s="708"/>
      <c r="AY59" s="708"/>
      <c r="AZ59" s="708"/>
      <c r="BA59" s="708"/>
      <c r="BB59" s="708"/>
      <c r="BC59" s="708"/>
      <c r="BD59" s="708"/>
      <c r="BE59" s="708"/>
      <c r="BF59" s="708"/>
      <c r="BG59" s="708"/>
      <c r="BH59" s="708"/>
      <c r="BI59" s="708"/>
      <c r="BJ59" s="708"/>
      <c r="BK59" s="708"/>
      <c r="BL59" s="708"/>
      <c r="BM59" s="708"/>
      <c r="BN59" s="708"/>
      <c r="BO59" s="708"/>
      <c r="BP59" s="708"/>
      <c r="BQ59" s="708"/>
      <c r="BR59" s="708"/>
      <c r="BS59" s="708"/>
      <c r="BT59" s="708"/>
      <c r="BU59" s="708"/>
      <c r="BV59" s="708"/>
      <c r="BW59" s="708"/>
      <c r="BX59" s="708"/>
      <c r="BY59" s="708"/>
      <c r="BZ59" s="708"/>
      <c r="CA59" s="708"/>
      <c r="CB59" s="708"/>
      <c r="CC59" s="708"/>
      <c r="CD59" s="708"/>
      <c r="CE59" s="708"/>
      <c r="CF59" s="708"/>
      <c r="CG59" s="708"/>
      <c r="CH59" s="708"/>
      <c r="CI59" s="708"/>
      <c r="CJ59" s="708"/>
      <c r="CK59" s="708"/>
      <c r="CL59" s="708"/>
      <c r="CM59" s="708"/>
      <c r="CN59" s="708"/>
      <c r="CO59" s="708"/>
      <c r="CP59" s="708"/>
      <c r="CQ59" s="708"/>
      <c r="CR59" s="708"/>
      <c r="CS59" s="708"/>
      <c r="CT59" s="708"/>
      <c r="CU59" s="708"/>
      <c r="CV59" s="708"/>
      <c r="CW59" s="708"/>
      <c r="CX59" s="708"/>
      <c r="CY59" s="708"/>
      <c r="CZ59" s="708"/>
      <c r="DA59" s="708"/>
      <c r="DB59" s="708"/>
      <c r="DC59" s="708"/>
      <c r="DD59" s="708"/>
      <c r="DE59" s="708"/>
      <c r="DF59" s="708"/>
      <c r="DG59" s="708"/>
      <c r="DH59" s="708"/>
      <c r="DI59" s="708"/>
      <c r="DJ59" s="708"/>
      <c r="DK59" s="708"/>
      <c r="DL59" s="708"/>
      <c r="DM59" s="708"/>
      <c r="DN59" s="708"/>
      <c r="DO59" s="708"/>
      <c r="DP59" s="708"/>
      <c r="DQ59" s="708"/>
      <c r="DR59" s="708"/>
      <c r="DS59" s="708"/>
      <c r="DT59" s="708"/>
      <c r="DU59" s="708"/>
      <c r="DV59" s="708"/>
      <c r="DW59" s="708"/>
      <c r="DX59" s="708"/>
      <c r="DY59" s="708"/>
      <c r="DZ59" s="708"/>
      <c r="EA59" s="708"/>
      <c r="EB59" s="708"/>
      <c r="EC59" s="708"/>
      <c r="ED59" s="708"/>
      <c r="EE59" s="708"/>
      <c r="EF59" s="708"/>
      <c r="EG59" s="708"/>
      <c r="EH59" s="708"/>
      <c r="EI59" s="708"/>
      <c r="EJ59" s="708"/>
      <c r="EK59" s="708"/>
      <c r="EL59" s="708"/>
      <c r="EM59" s="708"/>
      <c r="EN59" s="708"/>
      <c r="EO59" s="708"/>
      <c r="EP59" s="708"/>
      <c r="EQ59" s="708"/>
      <c r="ER59" s="708"/>
      <c r="ES59" s="708"/>
      <c r="ET59" s="708"/>
      <c r="EU59" s="708"/>
      <c r="EV59" s="708"/>
      <c r="EW59" s="708"/>
      <c r="EX59" s="708"/>
      <c r="EY59" s="708"/>
      <c r="EZ59" s="708"/>
      <c r="FA59" s="708"/>
      <c r="FB59" s="708"/>
      <c r="FC59" s="708"/>
      <c r="FD59" s="708"/>
      <c r="FE59" s="708"/>
      <c r="FF59" s="708"/>
      <c r="FG59" s="708"/>
      <c r="FH59" s="708"/>
      <c r="FI59" s="708"/>
      <c r="FJ59" s="708"/>
      <c r="FK59" s="708"/>
      <c r="FL59" s="708"/>
      <c r="FM59" s="708"/>
      <c r="FN59" s="708"/>
      <c r="FO59" s="708"/>
      <c r="FP59" s="708"/>
      <c r="FQ59" s="708"/>
      <c r="FR59" s="708"/>
      <c r="FS59" s="708"/>
      <c r="FT59" s="708"/>
      <c r="FU59" s="708"/>
      <c r="FV59" s="708"/>
      <c r="FW59" s="708"/>
      <c r="FX59" s="708"/>
      <c r="FY59" s="708"/>
      <c r="FZ59" s="708"/>
      <c r="GA59" s="708"/>
      <c r="GB59" s="708"/>
      <c r="GC59" s="708"/>
      <c r="GD59" s="708"/>
      <c r="GE59" s="708"/>
      <c r="GF59" s="708"/>
      <c r="GG59" s="708"/>
      <c r="GH59" s="708"/>
      <c r="GI59" s="708"/>
      <c r="GJ59" s="708"/>
      <c r="GK59" s="708"/>
      <c r="GL59" s="708"/>
      <c r="GM59" s="708"/>
      <c r="GN59" s="708"/>
      <c r="GO59" s="708"/>
      <c r="GP59" s="708"/>
      <c r="GQ59" s="708"/>
      <c r="GR59" s="708"/>
      <c r="GS59" s="708"/>
      <c r="GT59" s="708"/>
      <c r="GU59" s="708"/>
      <c r="GV59" s="708"/>
      <c r="GW59" s="708"/>
      <c r="GX59" s="708"/>
      <c r="GY59" s="708"/>
      <c r="GZ59" s="708"/>
      <c r="HA59" s="708"/>
      <c r="HB59" s="708"/>
      <c r="HC59" s="708"/>
      <c r="HD59" s="708"/>
      <c r="HE59" s="708"/>
      <c r="HF59" s="708"/>
      <c r="HG59" s="708"/>
      <c r="HH59" s="708"/>
      <c r="HI59" s="708"/>
      <c r="HJ59" s="708"/>
      <c r="HK59" s="708"/>
      <c r="HL59" s="708"/>
      <c r="HM59" s="708"/>
      <c r="HN59" s="708"/>
      <c r="HO59" s="708"/>
      <c r="HP59" s="708"/>
      <c r="HQ59" s="708"/>
      <c r="HR59" s="708"/>
      <c r="HS59" s="708"/>
      <c r="HT59" s="708"/>
      <c r="HU59" s="708"/>
      <c r="HV59" s="708"/>
      <c r="HW59" s="708"/>
      <c r="HX59" s="708"/>
      <c r="HY59" s="708"/>
      <c r="HZ59" s="708"/>
      <c r="IA59" s="708"/>
      <c r="IB59" s="708"/>
      <c r="IC59" s="708"/>
      <c r="ID59" s="708"/>
      <c r="IE59" s="708"/>
      <c r="IF59" s="708"/>
      <c r="IG59" s="708"/>
      <c r="IH59" s="708"/>
      <c r="II59" s="708"/>
      <c r="IJ59" s="708"/>
      <c r="IK59" s="708"/>
      <c r="IL59" s="708"/>
      <c r="IM59" s="708"/>
      <c r="IN59" s="708"/>
      <c r="IO59" s="708"/>
      <c r="IP59" s="708"/>
      <c r="IQ59" s="708"/>
      <c r="IR59" s="708"/>
      <c r="IS59" s="708"/>
      <c r="IT59" s="708"/>
      <c r="IU59" s="708"/>
      <c r="IV59" s="708"/>
      <c r="IW59" s="708"/>
      <c r="IX59" s="708"/>
      <c r="IY59" s="708"/>
      <c r="IZ59" s="708"/>
      <c r="JA59" s="708"/>
      <c r="JB59" s="708"/>
      <c r="JC59" s="708"/>
      <c r="JD59" s="708"/>
      <c r="JE59" s="708"/>
      <c r="JF59" s="708"/>
      <c r="JG59" s="708"/>
      <c r="JH59" s="708"/>
      <c r="JI59" s="708"/>
      <c r="JJ59" s="708"/>
      <c r="JK59" s="708"/>
      <c r="JL59" s="708"/>
      <c r="JM59" s="708"/>
      <c r="JN59" s="708"/>
      <c r="JO59" s="708"/>
      <c r="JP59" s="708"/>
      <c r="JQ59" s="708"/>
      <c r="JR59" s="708"/>
      <c r="JS59" s="708"/>
      <c r="JT59" s="708"/>
      <c r="JU59" s="708"/>
      <c r="JV59" s="708"/>
      <c r="JW59" s="708"/>
      <c r="JX59" s="708"/>
      <c r="JY59" s="708"/>
      <c r="JZ59" s="708"/>
      <c r="KA59" s="708"/>
      <c r="KB59" s="708"/>
      <c r="KC59" s="708"/>
      <c r="KD59" s="708"/>
      <c r="KE59" s="708"/>
      <c r="KF59" s="708"/>
      <c r="KG59" s="708"/>
      <c r="KH59" s="708"/>
      <c r="KI59" s="708"/>
      <c r="KJ59" s="708"/>
      <c r="KK59" s="708"/>
      <c r="KL59" s="708"/>
      <c r="KM59" s="708"/>
      <c r="KN59" s="708"/>
      <c r="KO59" s="708"/>
      <c r="KP59" s="708"/>
      <c r="KQ59" s="708"/>
      <c r="KR59" s="708"/>
      <c r="KS59" s="708"/>
      <c r="KT59" s="708"/>
      <c r="KU59" s="708"/>
      <c r="KV59" s="708"/>
      <c r="KW59" s="708"/>
      <c r="KX59" s="708"/>
      <c r="KY59" s="708"/>
      <c r="KZ59" s="708"/>
      <c r="LA59" s="708"/>
      <c r="LB59" s="708"/>
      <c r="LC59" s="708"/>
      <c r="LD59" s="708"/>
      <c r="LE59" s="708"/>
      <c r="LF59" s="708"/>
      <c r="LG59" s="708"/>
      <c r="LH59" s="708"/>
      <c r="LI59" s="708"/>
      <c r="LJ59" s="708"/>
      <c r="LK59" s="708"/>
      <c r="LL59" s="708"/>
      <c r="LM59" s="708"/>
      <c r="LN59" s="708"/>
      <c r="LO59" s="708"/>
      <c r="LP59" s="708"/>
      <c r="LQ59" s="708"/>
      <c r="LR59" s="708"/>
      <c r="LS59" s="708"/>
      <c r="LT59" s="708"/>
      <c r="LU59" s="708"/>
      <c r="LV59" s="708"/>
      <c r="LW59" s="708"/>
      <c r="LX59" s="708"/>
      <c r="LY59" s="708"/>
      <c r="LZ59" s="708"/>
      <c r="MA59" s="708"/>
      <c r="MB59" s="708"/>
      <c r="MC59" s="708"/>
      <c r="MD59" s="708"/>
      <c r="ME59" s="708"/>
      <c r="MF59" s="708"/>
      <c r="MG59" s="708"/>
      <c r="MH59" s="708"/>
      <c r="MI59" s="708"/>
      <c r="MJ59" s="708"/>
      <c r="MK59" s="708"/>
      <c r="ML59" s="708"/>
      <c r="MM59" s="708"/>
      <c r="MN59" s="708"/>
      <c r="MO59" s="708"/>
      <c r="MP59" s="708"/>
      <c r="MQ59" s="708"/>
      <c r="MR59" s="708"/>
      <c r="MS59" s="708"/>
      <c r="MT59" s="708"/>
      <c r="MU59" s="708"/>
      <c r="MV59" s="708"/>
      <c r="MW59" s="708"/>
      <c r="MX59" s="708"/>
      <c r="MY59" s="708"/>
      <c r="MZ59" s="708"/>
      <c r="NA59" s="708"/>
      <c r="NB59" s="708"/>
      <c r="NC59" s="708"/>
      <c r="ND59" s="708"/>
      <c r="NE59" s="708"/>
      <c r="NF59" s="708"/>
      <c r="NG59" s="708"/>
      <c r="NH59" s="708"/>
      <c r="NI59" s="708"/>
      <c r="NJ59" s="708"/>
      <c r="NK59" s="708"/>
      <c r="NL59" s="708"/>
      <c r="NM59" s="708"/>
      <c r="NN59" s="708"/>
      <c r="NO59" s="708"/>
      <c r="NP59" s="708"/>
      <c r="NQ59" s="708"/>
      <c r="NR59" s="708"/>
      <c r="NS59" s="708"/>
      <c r="NT59" s="708"/>
      <c r="NU59" s="708"/>
      <c r="NV59" s="708"/>
      <c r="NW59" s="708"/>
      <c r="NX59" s="708"/>
      <c r="NY59" s="708"/>
      <c r="NZ59" s="708"/>
      <c r="OA59" s="708"/>
      <c r="OB59" s="708"/>
      <c r="OC59" s="708"/>
      <c r="OD59" s="708"/>
      <c r="OE59" s="708"/>
      <c r="OF59" s="708"/>
      <c r="OG59" s="708"/>
      <c r="OH59" s="708"/>
      <c r="OI59" s="708"/>
      <c r="OJ59" s="708"/>
      <c r="OK59" s="708"/>
      <c r="OL59" s="708"/>
      <c r="OM59" s="708"/>
      <c r="ON59" s="708"/>
      <c r="OO59" s="708"/>
      <c r="OP59" s="708"/>
      <c r="OQ59" s="708"/>
      <c r="OR59" s="708"/>
      <c r="OS59" s="708"/>
      <c r="OT59" s="708"/>
      <c r="OU59" s="708"/>
      <c r="OV59" s="708"/>
      <c r="OW59" s="708"/>
      <c r="OX59" s="708"/>
      <c r="OY59" s="708"/>
      <c r="OZ59" s="708"/>
      <c r="PA59" s="708"/>
      <c r="PB59" s="708"/>
      <c r="PC59" s="708"/>
      <c r="PD59" s="708"/>
      <c r="PE59" s="708"/>
      <c r="PF59" s="708"/>
      <c r="PG59" s="708"/>
      <c r="PH59" s="708"/>
      <c r="PI59" s="708"/>
      <c r="PJ59" s="708"/>
      <c r="PK59" s="708"/>
      <c r="PL59" s="708"/>
      <c r="PM59" s="708"/>
      <c r="PN59" s="708"/>
      <c r="PO59" s="708"/>
      <c r="PP59" s="708"/>
      <c r="PQ59" s="708"/>
      <c r="PR59" s="708"/>
      <c r="PS59" s="708"/>
      <c r="PT59" s="708"/>
      <c r="PU59" s="708"/>
      <c r="PV59" s="708"/>
      <c r="PW59" s="708"/>
      <c r="PX59" s="708"/>
      <c r="PY59" s="708"/>
      <c r="PZ59" s="708"/>
      <c r="QA59" s="708"/>
      <c r="QB59" s="708"/>
      <c r="QC59" s="708"/>
      <c r="QD59" s="708"/>
      <c r="QE59" s="708"/>
      <c r="QF59" s="708"/>
      <c r="QG59" s="708"/>
      <c r="QH59" s="708"/>
      <c r="QI59" s="708"/>
      <c r="QJ59" s="708"/>
      <c r="QK59" s="708"/>
      <c r="QL59" s="708"/>
      <c r="QM59" s="708"/>
      <c r="QN59" s="708"/>
      <c r="QO59" s="708"/>
      <c r="QP59" s="708"/>
      <c r="QQ59" s="708"/>
      <c r="QR59" s="708"/>
      <c r="QS59" s="708"/>
      <c r="QT59" s="708"/>
      <c r="QU59" s="708"/>
      <c r="QV59" s="708"/>
      <c r="QW59" s="708"/>
      <c r="QX59" s="708"/>
      <c r="QY59" s="708"/>
      <c r="QZ59" s="708"/>
      <c r="RA59" s="708"/>
      <c r="RB59" s="708"/>
      <c r="RC59" s="708"/>
      <c r="RD59" s="708"/>
      <c r="RE59" s="708"/>
      <c r="RF59" s="708"/>
      <c r="RG59" s="708"/>
      <c r="RH59" s="708"/>
      <c r="RI59" s="708"/>
      <c r="RJ59" s="708"/>
      <c r="RK59" s="708"/>
      <c r="RL59" s="708"/>
      <c r="RM59" s="708"/>
      <c r="RN59" s="708"/>
      <c r="RO59" s="708"/>
      <c r="RP59" s="708"/>
      <c r="RQ59" s="708"/>
      <c r="RR59" s="708"/>
      <c r="RS59" s="708"/>
      <c r="RT59" s="708"/>
      <c r="RU59" s="708"/>
      <c r="RV59" s="708"/>
      <c r="RW59" s="708"/>
      <c r="RX59" s="708"/>
      <c r="RY59" s="708"/>
      <c r="RZ59" s="708"/>
      <c r="SA59" s="708"/>
      <c r="SB59" s="708"/>
      <c r="SC59" s="708"/>
      <c r="SD59" s="708"/>
      <c r="SE59" s="708"/>
      <c r="SF59" s="708"/>
      <c r="SG59" s="708"/>
      <c r="SH59" s="708"/>
      <c r="SI59" s="708"/>
      <c r="SJ59" s="708"/>
      <c r="SK59" s="708"/>
      <c r="SL59" s="708"/>
      <c r="SM59" s="708"/>
      <c r="SN59" s="708"/>
      <c r="SO59" s="708"/>
      <c r="SP59" s="708"/>
      <c r="SQ59" s="708"/>
      <c r="SR59" s="708"/>
      <c r="SS59" s="708"/>
      <c r="ST59" s="708"/>
      <c r="SU59" s="708"/>
      <c r="SV59" s="708"/>
      <c r="SW59" s="708"/>
      <c r="SX59" s="708"/>
      <c r="SY59" s="708"/>
      <c r="SZ59" s="708"/>
      <c r="TA59" s="708"/>
      <c r="TB59" s="708"/>
      <c r="TC59" s="708"/>
      <c r="TD59" s="708"/>
      <c r="TE59" s="708"/>
      <c r="TF59" s="708"/>
      <c r="TG59" s="708"/>
      <c r="TH59" s="708"/>
      <c r="TI59" s="708"/>
      <c r="TJ59" s="708"/>
      <c r="TK59" s="708"/>
      <c r="TL59" s="708"/>
      <c r="TM59" s="708"/>
      <c r="TN59" s="708"/>
      <c r="TO59" s="708"/>
      <c r="TP59" s="708"/>
      <c r="TQ59" s="708"/>
      <c r="TR59" s="708"/>
      <c r="TS59" s="708"/>
      <c r="TT59" s="708"/>
      <c r="TU59" s="708"/>
      <c r="TV59" s="708"/>
      <c r="TW59" s="708"/>
      <c r="TX59" s="708"/>
      <c r="TY59" s="708"/>
      <c r="TZ59" s="708"/>
      <c r="UA59" s="708"/>
      <c r="UB59" s="708"/>
      <c r="UC59" s="708"/>
      <c r="UD59" s="708"/>
      <c r="UE59" s="708"/>
      <c r="UF59" s="708"/>
      <c r="UG59" s="708"/>
      <c r="UH59" s="708"/>
      <c r="UI59" s="708"/>
      <c r="UJ59" s="708"/>
      <c r="UK59" s="708"/>
      <c r="UL59" s="708"/>
      <c r="UM59" s="708"/>
      <c r="UN59" s="708"/>
      <c r="UO59" s="708"/>
      <c r="UP59" s="708"/>
      <c r="UQ59" s="708"/>
      <c r="UR59" s="708"/>
      <c r="US59" s="708"/>
      <c r="UT59" s="708"/>
      <c r="UU59" s="708"/>
      <c r="UV59" s="708"/>
      <c r="UW59" s="708"/>
      <c r="UX59" s="708"/>
      <c r="UY59" s="708"/>
      <c r="UZ59" s="708"/>
      <c r="VA59" s="708"/>
      <c r="VB59" s="708"/>
      <c r="VC59" s="708"/>
      <c r="VD59" s="708"/>
      <c r="VE59" s="708"/>
      <c r="VF59" s="708"/>
      <c r="VG59" s="708"/>
      <c r="VH59" s="708"/>
      <c r="VI59" s="708"/>
      <c r="VJ59" s="708"/>
      <c r="VK59" s="708"/>
      <c r="VL59" s="708"/>
      <c r="VM59" s="708"/>
      <c r="VN59" s="708"/>
      <c r="VO59" s="708"/>
      <c r="VP59" s="708"/>
      <c r="VQ59" s="708"/>
      <c r="VR59" s="708"/>
      <c r="VS59" s="708"/>
      <c r="VT59" s="708"/>
      <c r="VU59" s="708"/>
      <c r="VV59" s="708"/>
      <c r="VW59" s="708"/>
      <c r="VX59" s="708"/>
      <c r="VY59" s="708"/>
      <c r="VZ59" s="708"/>
      <c r="WA59" s="708"/>
      <c r="WB59" s="708"/>
      <c r="WC59" s="708"/>
      <c r="WD59" s="708"/>
      <c r="WE59" s="708"/>
      <c r="WF59" s="708"/>
      <c r="WG59" s="708"/>
      <c r="WH59" s="708"/>
      <c r="WI59" s="708"/>
      <c r="WJ59" s="708"/>
      <c r="WK59" s="708"/>
      <c r="WL59" s="708"/>
      <c r="WM59" s="708"/>
      <c r="WN59" s="708"/>
      <c r="WO59" s="708"/>
      <c r="WP59" s="708"/>
      <c r="WQ59" s="708"/>
      <c r="WR59" s="708"/>
      <c r="WS59" s="708"/>
      <c r="WT59" s="708"/>
      <c r="WU59" s="708"/>
      <c r="WV59" s="708"/>
      <c r="WW59" s="708"/>
      <c r="WX59" s="708"/>
      <c r="WY59" s="708"/>
      <c r="WZ59" s="708"/>
      <c r="XA59" s="708"/>
      <c r="XB59" s="708"/>
      <c r="XC59" s="708"/>
      <c r="XD59" s="708"/>
      <c r="XE59" s="708"/>
      <c r="XF59" s="708"/>
      <c r="XG59" s="708"/>
      <c r="XH59" s="708"/>
      <c r="XI59" s="708"/>
      <c r="XJ59" s="708"/>
      <c r="XK59" s="708"/>
      <c r="XL59" s="708"/>
      <c r="XM59" s="708"/>
      <c r="XN59" s="708"/>
      <c r="XO59" s="708"/>
      <c r="XP59" s="708"/>
      <c r="XQ59" s="708"/>
      <c r="XR59" s="708"/>
      <c r="XS59" s="708"/>
      <c r="XT59" s="708"/>
      <c r="XU59" s="708"/>
      <c r="XV59" s="708"/>
      <c r="XW59" s="708"/>
      <c r="XX59" s="708"/>
      <c r="XY59" s="708"/>
      <c r="XZ59" s="708"/>
      <c r="YA59" s="708"/>
      <c r="YB59" s="708"/>
      <c r="YC59" s="708"/>
      <c r="YD59" s="708"/>
      <c r="YE59" s="708"/>
      <c r="YF59" s="708"/>
      <c r="YG59" s="708"/>
      <c r="YH59" s="708"/>
      <c r="YI59" s="708"/>
      <c r="YJ59" s="708"/>
      <c r="YK59" s="708"/>
      <c r="YL59" s="708"/>
      <c r="YM59" s="708"/>
      <c r="YN59" s="708"/>
      <c r="YO59" s="708"/>
      <c r="YP59" s="708"/>
      <c r="YQ59" s="708"/>
      <c r="YR59" s="708"/>
      <c r="YS59" s="708"/>
      <c r="YT59" s="708"/>
      <c r="YU59" s="708"/>
      <c r="YV59" s="708"/>
      <c r="YW59" s="708"/>
      <c r="YX59" s="708"/>
      <c r="YY59" s="708"/>
      <c r="YZ59" s="708"/>
      <c r="ZA59" s="708"/>
      <c r="ZB59" s="708"/>
      <c r="ZC59" s="708"/>
      <c r="ZD59" s="708"/>
      <c r="ZE59" s="708"/>
      <c r="ZF59" s="708"/>
      <c r="ZG59" s="708"/>
      <c r="ZH59" s="708"/>
      <c r="ZI59" s="708"/>
      <c r="ZJ59" s="708"/>
      <c r="ZK59" s="708"/>
      <c r="ZL59" s="708"/>
      <c r="ZM59" s="708"/>
      <c r="ZN59" s="708"/>
      <c r="ZO59" s="708"/>
      <c r="ZP59" s="708"/>
      <c r="ZQ59" s="708"/>
      <c r="ZR59" s="708"/>
      <c r="ZS59" s="708"/>
      <c r="ZT59" s="708"/>
      <c r="ZU59" s="708"/>
      <c r="ZV59" s="708"/>
      <c r="ZW59" s="708"/>
      <c r="ZX59" s="708"/>
      <c r="ZY59" s="708"/>
      <c r="ZZ59" s="708"/>
      <c r="AAA59" s="708"/>
      <c r="AAB59" s="708"/>
      <c r="AAC59" s="708"/>
      <c r="AAD59" s="708"/>
      <c r="AAE59" s="708"/>
      <c r="AAF59" s="708"/>
      <c r="AAG59" s="708"/>
      <c r="AAH59" s="708"/>
      <c r="AAI59" s="708"/>
      <c r="AAJ59" s="708"/>
      <c r="AAK59" s="708"/>
      <c r="AAL59" s="708"/>
      <c r="AAM59" s="708"/>
      <c r="AAN59" s="708"/>
      <c r="AAO59" s="708"/>
      <c r="AAP59" s="708"/>
      <c r="AAQ59" s="708"/>
      <c r="AAR59" s="708"/>
      <c r="AAS59" s="708"/>
      <c r="AAT59" s="708"/>
      <c r="AAU59" s="708"/>
      <c r="AAV59" s="708"/>
      <c r="AAW59" s="708"/>
      <c r="AAX59" s="708"/>
      <c r="AAY59" s="708"/>
      <c r="AAZ59" s="708"/>
      <c r="ABA59" s="708"/>
      <c r="ABB59" s="708"/>
      <c r="ABC59" s="708"/>
      <c r="ABD59" s="708"/>
      <c r="ABE59" s="708"/>
      <c r="ABF59" s="708"/>
      <c r="ABG59" s="708"/>
      <c r="ABH59" s="708"/>
      <c r="ABI59" s="708"/>
      <c r="ABJ59" s="708"/>
      <c r="ABK59" s="708"/>
      <c r="ABL59" s="708"/>
      <c r="ABM59" s="708"/>
      <c r="ABN59" s="708"/>
      <c r="ABO59" s="708"/>
      <c r="ABP59" s="708"/>
      <c r="ABQ59" s="708"/>
      <c r="ABR59" s="708"/>
      <c r="ABS59" s="708"/>
      <c r="ABT59" s="708"/>
      <c r="ABU59" s="708"/>
      <c r="ABV59" s="708"/>
      <c r="ABW59" s="708"/>
      <c r="ABX59" s="708"/>
      <c r="ABY59" s="708"/>
      <c r="ABZ59" s="708"/>
      <c r="ACA59" s="708"/>
      <c r="ACB59" s="708"/>
      <c r="ACC59" s="708"/>
      <c r="ACD59" s="708"/>
      <c r="ACE59" s="708"/>
      <c r="ACF59" s="708"/>
      <c r="ACG59" s="708"/>
      <c r="ACH59" s="708"/>
      <c r="ACI59" s="708"/>
      <c r="ACJ59" s="708"/>
      <c r="ACK59" s="708"/>
      <c r="ACL59" s="708"/>
      <c r="ACM59" s="708"/>
      <c r="ACN59" s="708"/>
      <c r="ACO59" s="708"/>
      <c r="ACP59" s="708"/>
      <c r="ACQ59" s="708"/>
      <c r="ACR59" s="708"/>
      <c r="ACS59" s="708"/>
      <c r="ACT59" s="708"/>
      <c r="ACU59" s="708"/>
      <c r="ACV59" s="708"/>
      <c r="ACW59" s="708"/>
      <c r="ACX59" s="708"/>
      <c r="ACY59" s="708"/>
      <c r="ACZ59" s="708"/>
      <c r="ADA59" s="708"/>
      <c r="ADB59" s="708"/>
      <c r="ADC59" s="708"/>
      <c r="ADD59" s="708"/>
      <c r="ADE59" s="708"/>
      <c r="ADF59" s="708"/>
      <c r="ADG59" s="708"/>
      <c r="ADH59" s="708"/>
      <c r="ADI59" s="708"/>
      <c r="ADJ59" s="708"/>
      <c r="ADK59" s="708"/>
      <c r="ADL59" s="708"/>
      <c r="ADM59" s="708"/>
      <c r="ADN59" s="708"/>
      <c r="ADO59" s="708"/>
      <c r="ADP59" s="708"/>
      <c r="ADQ59" s="708"/>
      <c r="ADR59" s="708"/>
      <c r="ADS59" s="708"/>
      <c r="ADT59" s="708"/>
      <c r="ADU59" s="708"/>
      <c r="ADV59" s="708"/>
      <c r="ADW59" s="708"/>
      <c r="ADX59" s="708"/>
      <c r="ADY59" s="708"/>
      <c r="ADZ59" s="708"/>
      <c r="AEA59" s="708"/>
      <c r="AEB59" s="708"/>
      <c r="AEC59" s="708"/>
      <c r="AED59" s="708"/>
      <c r="AEE59" s="708"/>
      <c r="AEF59" s="708"/>
      <c r="AEG59" s="708"/>
      <c r="AEH59" s="708"/>
      <c r="AEI59" s="708"/>
      <c r="AEJ59" s="708"/>
      <c r="AEK59" s="708"/>
      <c r="AEL59" s="708"/>
      <c r="AEM59" s="708"/>
      <c r="AEN59" s="708"/>
      <c r="AEO59" s="708"/>
      <c r="AEP59" s="708"/>
      <c r="AEQ59" s="708"/>
      <c r="AER59" s="708"/>
      <c r="AES59" s="708"/>
      <c r="AET59" s="708"/>
      <c r="AEU59" s="708"/>
      <c r="AEV59" s="708"/>
      <c r="AEW59" s="708"/>
      <c r="AEX59" s="708"/>
      <c r="AEY59" s="708"/>
      <c r="AEZ59" s="708"/>
      <c r="AFA59" s="708"/>
      <c r="AFB59" s="708"/>
      <c r="AFC59" s="708"/>
      <c r="AFD59" s="708"/>
      <c r="AFE59" s="708"/>
      <c r="AFF59" s="708"/>
      <c r="AFG59" s="708"/>
      <c r="AFH59" s="708"/>
      <c r="AFI59" s="708"/>
      <c r="AFJ59" s="708"/>
      <c r="AFK59" s="708"/>
      <c r="AFL59" s="708"/>
      <c r="AFM59" s="708"/>
      <c r="AFN59" s="708"/>
      <c r="AFO59" s="708"/>
      <c r="AFP59" s="708"/>
      <c r="AFQ59" s="708"/>
      <c r="AFR59" s="708"/>
      <c r="AFS59" s="708"/>
      <c r="AFT59" s="708"/>
      <c r="AFU59" s="708"/>
      <c r="AFV59" s="708"/>
      <c r="AFW59" s="708"/>
      <c r="AFX59" s="708"/>
      <c r="AFY59" s="708"/>
      <c r="AFZ59" s="708"/>
      <c r="AGA59" s="708"/>
      <c r="AGB59" s="708"/>
      <c r="AGC59" s="708"/>
      <c r="AGD59" s="708"/>
      <c r="AGE59" s="708"/>
      <c r="AGF59" s="708"/>
      <c r="AGG59" s="708"/>
      <c r="AGH59" s="708"/>
      <c r="AGI59" s="708"/>
      <c r="AGJ59" s="708"/>
      <c r="AGK59" s="708"/>
      <c r="AGL59" s="708"/>
      <c r="AGM59" s="708"/>
      <c r="AGN59" s="708"/>
      <c r="AGO59" s="708"/>
      <c r="AGP59" s="708"/>
      <c r="AGQ59" s="708"/>
      <c r="AGR59" s="708"/>
      <c r="AGS59" s="708"/>
      <c r="AGT59" s="708"/>
      <c r="AGU59" s="708"/>
      <c r="AGV59" s="708"/>
      <c r="AGW59" s="708"/>
      <c r="AGX59" s="708"/>
      <c r="AGY59" s="708"/>
      <c r="AGZ59" s="708"/>
      <c r="AHA59" s="708"/>
      <c r="AHB59" s="708"/>
      <c r="AHC59" s="708"/>
      <c r="AHD59" s="708"/>
      <c r="AHE59" s="708"/>
      <c r="AHF59" s="708"/>
      <c r="AHG59" s="708"/>
      <c r="AHH59" s="708"/>
      <c r="AHI59" s="708"/>
      <c r="AHJ59" s="708"/>
      <c r="AHK59" s="708"/>
      <c r="AHL59" s="708"/>
      <c r="AHM59" s="708"/>
      <c r="AHN59" s="708"/>
      <c r="AHO59" s="708"/>
      <c r="AHP59" s="708"/>
      <c r="AHQ59" s="708"/>
      <c r="AHR59" s="708"/>
      <c r="AHS59" s="708"/>
      <c r="AHT59" s="708"/>
      <c r="AHU59" s="708"/>
      <c r="AHV59" s="708"/>
      <c r="AHW59" s="708"/>
      <c r="AHX59" s="708"/>
      <c r="AHY59" s="708"/>
      <c r="AHZ59" s="708"/>
      <c r="AIA59" s="708"/>
      <c r="AIB59" s="708"/>
      <c r="AIC59" s="708"/>
      <c r="AID59" s="708"/>
      <c r="AIE59" s="708"/>
      <c r="AIF59" s="708"/>
      <c r="AIG59" s="708"/>
      <c r="AIH59" s="708"/>
      <c r="AII59" s="708"/>
      <c r="AIJ59" s="708"/>
      <c r="AIK59" s="708"/>
      <c r="AIL59" s="708"/>
      <c r="AIM59" s="708"/>
      <c r="AIN59" s="708"/>
      <c r="AIO59" s="708"/>
      <c r="AIP59" s="708"/>
      <c r="AIQ59" s="708"/>
      <c r="AIR59" s="708"/>
      <c r="AIS59" s="708"/>
      <c r="AIT59" s="708"/>
      <c r="AIU59" s="708"/>
      <c r="AIV59" s="708"/>
      <c r="AIW59" s="708"/>
      <c r="AIX59" s="708"/>
      <c r="AIY59" s="708"/>
      <c r="AIZ59" s="708"/>
      <c r="AJA59" s="708"/>
      <c r="AJB59" s="708"/>
      <c r="AJC59" s="708"/>
      <c r="AJD59" s="708"/>
      <c r="AJE59" s="708"/>
      <c r="AJF59" s="708"/>
      <c r="AJG59" s="708"/>
      <c r="AJH59" s="708"/>
      <c r="AJI59" s="708"/>
      <c r="AJJ59" s="708"/>
      <c r="AJK59" s="708"/>
      <c r="AJL59" s="708"/>
      <c r="AJM59" s="708"/>
      <c r="AJN59" s="708"/>
      <c r="AJO59" s="708"/>
      <c r="AJP59" s="708"/>
      <c r="AJQ59" s="708"/>
      <c r="AJR59" s="708"/>
      <c r="AJS59" s="708"/>
      <c r="AJT59" s="708"/>
      <c r="AJU59" s="708"/>
      <c r="AJV59" s="708"/>
      <c r="AJW59" s="708"/>
      <c r="AJX59" s="708"/>
      <c r="AJY59" s="708"/>
      <c r="AJZ59" s="708"/>
      <c r="AKA59" s="708"/>
      <c r="AKB59" s="708"/>
      <c r="AKC59" s="708"/>
      <c r="AKD59" s="708"/>
      <c r="AKE59" s="708"/>
      <c r="AKF59" s="708"/>
      <c r="AKG59" s="708"/>
      <c r="AKH59" s="708"/>
      <c r="AKI59" s="708"/>
      <c r="AKJ59" s="708"/>
      <c r="AKK59" s="708"/>
      <c r="AKL59" s="708"/>
      <c r="AKM59" s="708"/>
      <c r="AKN59" s="708"/>
      <c r="AKO59" s="708"/>
      <c r="AKP59" s="708"/>
      <c r="AKQ59" s="708"/>
      <c r="AKR59" s="708"/>
      <c r="AKS59" s="708"/>
      <c r="AKT59" s="708"/>
      <c r="AKU59" s="708"/>
      <c r="AKV59" s="708"/>
      <c r="AKW59" s="708"/>
      <c r="AKX59" s="708"/>
      <c r="AKY59" s="708"/>
      <c r="AKZ59" s="708"/>
      <c r="ALA59" s="708"/>
      <c r="ALB59" s="708"/>
      <c r="ALC59" s="708"/>
      <c r="ALD59" s="708"/>
      <c r="ALE59" s="708"/>
      <c r="ALF59" s="708"/>
      <c r="ALG59" s="708"/>
      <c r="ALH59" s="708"/>
      <c r="ALI59" s="708"/>
      <c r="ALJ59" s="708"/>
      <c r="ALK59" s="708"/>
      <c r="ALL59" s="708"/>
      <c r="ALM59" s="708"/>
      <c r="ALN59" s="708"/>
      <c r="ALO59" s="708"/>
      <c r="ALP59" s="708"/>
      <c r="ALQ59" s="708"/>
      <c r="ALR59" s="708"/>
      <c r="ALS59" s="708"/>
      <c r="ALT59" s="708"/>
      <c r="ALU59" s="708"/>
    </row>
    <row r="60" spans="1:1009" s="224" customFormat="1" ht="13.5" hidden="1" customHeight="1">
      <c r="A60" s="225">
        <v>52</v>
      </c>
      <c r="B60" s="217"/>
      <c r="C60" s="217"/>
      <c r="D60" s="241"/>
      <c r="E60" s="241" t="s">
        <v>392</v>
      </c>
      <c r="F60" s="241"/>
      <c r="G60" s="217"/>
      <c r="H60" s="698" t="s">
        <v>1113</v>
      </c>
      <c r="I60" s="699">
        <v>59350</v>
      </c>
      <c r="J60" s="699" t="s">
        <v>1115</v>
      </c>
      <c r="K60" s="698" t="s">
        <v>817</v>
      </c>
      <c r="L60" s="701"/>
      <c r="M60" s="698" t="s">
        <v>862</v>
      </c>
      <c r="N60" s="701"/>
      <c r="O60" s="698" t="s">
        <v>1117</v>
      </c>
      <c r="P60" s="250"/>
      <c r="Q60" s="701"/>
      <c r="R60" s="232"/>
      <c r="S60" s="703"/>
      <c r="T60" s="698"/>
      <c r="U60" s="704"/>
      <c r="V60" s="702"/>
      <c r="W60" s="702"/>
      <c r="X60" s="701"/>
      <c r="Z60" s="703"/>
      <c r="AA60" s="698"/>
      <c r="AB60" s="699"/>
      <c r="AC60" s="698"/>
      <c r="AD60" s="701"/>
      <c r="AE60" s="701"/>
    </row>
    <row r="61" spans="1:1009" s="224" customFormat="1" ht="13.5" hidden="1" customHeight="1">
      <c r="A61" s="225">
        <v>53</v>
      </c>
      <c r="B61" s="217"/>
      <c r="C61" s="217"/>
      <c r="D61" s="241"/>
      <c r="E61" s="241" t="s">
        <v>1118</v>
      </c>
      <c r="F61" s="241"/>
      <c r="G61" s="241"/>
      <c r="H61" s="261" t="s">
        <v>1689</v>
      </c>
      <c r="I61" s="699" t="s">
        <v>1120</v>
      </c>
      <c r="J61" s="699" t="s">
        <v>1121</v>
      </c>
      <c r="K61" s="698" t="s">
        <v>817</v>
      </c>
      <c r="L61" s="701"/>
      <c r="M61" s="705" t="s">
        <v>862</v>
      </c>
      <c r="N61" s="278"/>
      <c r="O61" s="698"/>
      <c r="P61" s="700"/>
      <c r="Q61" s="701"/>
      <c r="R61" s="232"/>
      <c r="S61" s="703"/>
      <c r="T61" s="698"/>
      <c r="U61" s="704"/>
      <c r="V61" s="702"/>
      <c r="W61" s="702"/>
      <c r="X61" s="701"/>
      <c r="Z61" s="703"/>
      <c r="AA61" s="698"/>
      <c r="AB61" s="699"/>
      <c r="AC61" s="698"/>
      <c r="AD61" s="701"/>
      <c r="AE61" s="701"/>
    </row>
    <row r="62" spans="1:1009" s="254" customFormat="1" ht="13.5" hidden="1" customHeight="1">
      <c r="A62" s="225">
        <v>54</v>
      </c>
      <c r="B62" s="217"/>
      <c r="C62" s="217"/>
      <c r="D62" s="241" t="s">
        <v>1122</v>
      </c>
      <c r="E62" s="241"/>
      <c r="F62" s="241"/>
      <c r="G62" s="221"/>
      <c r="H62" s="698" t="s">
        <v>2399</v>
      </c>
      <c r="I62" s="699"/>
      <c r="J62" s="699" t="s">
        <v>1124</v>
      </c>
      <c r="K62" s="698" t="s">
        <v>817</v>
      </c>
      <c r="L62" s="701" t="s">
        <v>863</v>
      </c>
      <c r="M62" s="243" t="s">
        <v>1124</v>
      </c>
      <c r="N62" s="701"/>
      <c r="O62" s="698"/>
      <c r="P62" s="700"/>
      <c r="Q62" s="701"/>
      <c r="R62" s="653"/>
      <c r="S62" s="703"/>
      <c r="T62" s="698"/>
      <c r="U62" s="704"/>
      <c r="V62" s="702"/>
      <c r="W62" s="702"/>
      <c r="X62" s="701"/>
      <c r="Y62" s="224"/>
      <c r="Z62" s="703"/>
      <c r="AA62" s="698"/>
      <c r="AB62" s="699"/>
      <c r="AC62" s="698"/>
      <c r="AD62" s="701"/>
      <c r="AE62" s="701"/>
    </row>
    <row r="63" spans="1:1009" s="254" customFormat="1" ht="13.5" hidden="1" customHeight="1">
      <c r="A63" s="225">
        <v>55</v>
      </c>
      <c r="B63" s="217"/>
      <c r="C63" s="217"/>
      <c r="D63" s="241"/>
      <c r="E63" s="241" t="s">
        <v>415</v>
      </c>
      <c r="F63" s="241"/>
      <c r="G63" s="221"/>
      <c r="H63" s="698" t="s">
        <v>1125</v>
      </c>
      <c r="I63" s="699" t="s">
        <v>1126</v>
      </c>
      <c r="J63" s="699" t="s">
        <v>1127</v>
      </c>
      <c r="K63" s="698" t="s">
        <v>817</v>
      </c>
      <c r="L63" s="701"/>
      <c r="M63" s="705" t="s">
        <v>862</v>
      </c>
      <c r="N63" s="278"/>
      <c r="O63" s="698"/>
      <c r="P63" s="700"/>
      <c r="Q63" s="701"/>
      <c r="R63" s="653"/>
      <c r="S63" s="703"/>
      <c r="T63" s="698"/>
      <c r="U63" s="704"/>
      <c r="V63" s="702"/>
      <c r="W63" s="702"/>
      <c r="X63" s="701"/>
      <c r="Y63" s="224"/>
      <c r="Z63" s="703"/>
      <c r="AA63" s="698"/>
      <c r="AB63" s="699"/>
      <c r="AC63" s="698"/>
      <c r="AD63" s="701"/>
      <c r="AE63" s="701"/>
    </row>
    <row r="64" spans="1:1009" s="254" customFormat="1" ht="13.5" hidden="1" customHeight="1">
      <c r="A64" s="225">
        <v>56</v>
      </c>
      <c r="B64" s="217"/>
      <c r="C64" s="217"/>
      <c r="D64" s="241"/>
      <c r="E64" s="241" t="s">
        <v>1129</v>
      </c>
      <c r="F64" s="241"/>
      <c r="G64" s="221"/>
      <c r="H64" s="698" t="s">
        <v>1130</v>
      </c>
      <c r="I64" s="699" t="s">
        <v>1131</v>
      </c>
      <c r="J64" s="699" t="s">
        <v>1132</v>
      </c>
      <c r="K64" s="698" t="s">
        <v>817</v>
      </c>
      <c r="L64" s="701"/>
      <c r="M64" s="705" t="s">
        <v>862</v>
      </c>
      <c r="N64" s="278"/>
      <c r="O64" s="698"/>
      <c r="P64" s="700"/>
      <c r="Q64" s="701"/>
      <c r="R64" s="653"/>
      <c r="S64" s="703"/>
      <c r="T64" s="698"/>
      <c r="U64" s="704"/>
      <c r="V64" s="702"/>
      <c r="W64" s="702"/>
      <c r="X64" s="701"/>
      <c r="Y64" s="224"/>
      <c r="Z64" s="703"/>
      <c r="AA64" s="698"/>
      <c r="AB64" s="699"/>
      <c r="AC64" s="698"/>
      <c r="AD64" s="701"/>
      <c r="AE64" s="701"/>
    </row>
    <row r="65" spans="1:31" s="244" customFormat="1" ht="13.5" hidden="1" customHeight="1">
      <c r="A65" s="225">
        <v>57</v>
      </c>
      <c r="B65" s="217"/>
      <c r="C65" s="217"/>
      <c r="D65" s="241"/>
      <c r="E65" s="241" t="s">
        <v>429</v>
      </c>
      <c r="F65" s="241"/>
      <c r="G65" s="221"/>
      <c r="H65" s="698" t="s">
        <v>1134</v>
      </c>
      <c r="I65" s="699" t="s">
        <v>1135</v>
      </c>
      <c r="J65" s="699" t="s">
        <v>1136</v>
      </c>
      <c r="K65" s="698" t="s">
        <v>817</v>
      </c>
      <c r="L65" s="701"/>
      <c r="M65" s="705" t="s">
        <v>862</v>
      </c>
      <c r="N65" s="278"/>
      <c r="O65" s="698"/>
      <c r="P65" s="700"/>
      <c r="Q65" s="701"/>
      <c r="R65" s="654"/>
      <c r="S65" s="703"/>
      <c r="T65" s="698"/>
      <c r="U65" s="704"/>
      <c r="V65" s="702"/>
      <c r="W65" s="702"/>
      <c r="X65" s="701"/>
      <c r="Y65" s="224"/>
      <c r="Z65" s="703"/>
      <c r="AA65" s="698"/>
      <c r="AB65" s="699"/>
      <c r="AC65" s="698"/>
      <c r="AD65" s="701"/>
      <c r="AE65" s="701"/>
    </row>
    <row r="66" spans="1:31" s="244" customFormat="1" ht="13.5" hidden="1" customHeight="1">
      <c r="A66" s="225">
        <v>58</v>
      </c>
      <c r="B66" s="217"/>
      <c r="C66" s="217"/>
      <c r="D66" s="241"/>
      <c r="E66" s="241" t="s">
        <v>426</v>
      </c>
      <c r="F66" s="241"/>
      <c r="G66" s="221"/>
      <c r="H66" s="698" t="s">
        <v>1137</v>
      </c>
      <c r="I66" s="699" t="s">
        <v>1138</v>
      </c>
      <c r="J66" s="699" t="s">
        <v>1139</v>
      </c>
      <c r="K66" s="698" t="s">
        <v>823</v>
      </c>
      <c r="L66" s="701"/>
      <c r="M66" s="705" t="s">
        <v>862</v>
      </c>
      <c r="N66" s="278"/>
      <c r="O66" s="698"/>
      <c r="P66" s="700"/>
      <c r="Q66" s="701"/>
      <c r="R66" s="654"/>
      <c r="S66" s="703"/>
      <c r="T66" s="698"/>
      <c r="U66" s="704"/>
      <c r="V66" s="702"/>
      <c r="W66" s="702"/>
      <c r="X66" s="701"/>
      <c r="Y66" s="224"/>
      <c r="Z66" s="703"/>
      <c r="AA66" s="698"/>
      <c r="AB66" s="699"/>
      <c r="AC66" s="698"/>
      <c r="AD66" s="701"/>
      <c r="AE66" s="701"/>
    </row>
    <row r="67" spans="1:31" s="244" customFormat="1" ht="13.5" hidden="1" customHeight="1">
      <c r="A67" s="225">
        <v>59</v>
      </c>
      <c r="B67" s="217"/>
      <c r="C67" s="217"/>
      <c r="D67" s="241"/>
      <c r="E67" s="241" t="s">
        <v>1141</v>
      </c>
      <c r="F67" s="241"/>
      <c r="G67" s="221"/>
      <c r="H67" s="698" t="s">
        <v>1142</v>
      </c>
      <c r="I67" s="699" t="s">
        <v>1143</v>
      </c>
      <c r="J67" s="699" t="s">
        <v>1144</v>
      </c>
      <c r="K67" s="698" t="s">
        <v>817</v>
      </c>
      <c r="L67" s="701"/>
      <c r="M67" s="705" t="s">
        <v>862</v>
      </c>
      <c r="N67" s="278"/>
      <c r="O67" s="698"/>
      <c r="P67" s="700"/>
      <c r="Q67" s="701"/>
      <c r="R67" s="654"/>
      <c r="S67" s="703"/>
      <c r="T67" s="698"/>
      <c r="U67" s="704"/>
      <c r="V67" s="702"/>
      <c r="W67" s="702"/>
      <c r="X67" s="701"/>
      <c r="Y67" s="224"/>
      <c r="Z67" s="703"/>
      <c r="AA67" s="698"/>
      <c r="AB67" s="699"/>
      <c r="AC67" s="698"/>
      <c r="AD67" s="701"/>
      <c r="AE67" s="701"/>
    </row>
    <row r="68" spans="1:31" s="255" customFormat="1" ht="13.5" hidden="1" customHeight="1">
      <c r="A68" s="225">
        <v>60</v>
      </c>
      <c r="B68" s="217"/>
      <c r="C68" s="217"/>
      <c r="D68" s="241"/>
      <c r="E68" s="241" t="s">
        <v>1145</v>
      </c>
      <c r="F68" s="241"/>
      <c r="G68" s="221"/>
      <c r="H68" s="698" t="s">
        <v>410</v>
      </c>
      <c r="I68" s="699" t="s">
        <v>1146</v>
      </c>
      <c r="J68" s="699" t="s">
        <v>1147</v>
      </c>
      <c r="K68" s="698" t="s">
        <v>817</v>
      </c>
      <c r="L68" s="701"/>
      <c r="M68" s="705" t="s">
        <v>862</v>
      </c>
      <c r="N68" s="278"/>
      <c r="O68" s="698"/>
      <c r="P68" s="700"/>
      <c r="Q68" s="701"/>
      <c r="R68" s="655"/>
      <c r="S68" s="703"/>
      <c r="T68" s="698"/>
      <c r="U68" s="704"/>
      <c r="V68" s="702"/>
      <c r="W68" s="702"/>
      <c r="X68" s="701"/>
      <c r="Y68" s="224"/>
      <c r="Z68" s="703"/>
      <c r="AA68" s="698"/>
      <c r="AB68" s="699"/>
      <c r="AC68" s="698"/>
      <c r="AD68" s="701"/>
      <c r="AE68" s="701"/>
    </row>
    <row r="69" spans="1:31" s="256" customFormat="1" ht="13.5" hidden="1" customHeight="1">
      <c r="A69" s="225">
        <v>61</v>
      </c>
      <c r="B69" s="217"/>
      <c r="C69" s="217"/>
      <c r="D69" s="241"/>
      <c r="E69" s="241" t="s">
        <v>1148</v>
      </c>
      <c r="F69" s="241"/>
      <c r="G69" s="221"/>
      <c r="H69" s="698"/>
      <c r="I69" s="699" t="s">
        <v>1149</v>
      </c>
      <c r="J69" s="699" t="s">
        <v>1150</v>
      </c>
      <c r="K69" s="698" t="s">
        <v>817</v>
      </c>
      <c r="L69" s="701"/>
      <c r="M69" s="705" t="s">
        <v>862</v>
      </c>
      <c r="N69" s="278"/>
      <c r="O69" s="698"/>
      <c r="P69" s="700"/>
      <c r="Q69" s="701"/>
      <c r="R69" s="656"/>
      <c r="S69" s="703"/>
      <c r="T69" s="698"/>
      <c r="U69" s="704"/>
      <c r="V69" s="702"/>
      <c r="W69" s="702"/>
      <c r="X69" s="701"/>
      <c r="Y69" s="224"/>
      <c r="Z69" s="703"/>
      <c r="AA69" s="698"/>
      <c r="AB69" s="699"/>
      <c r="AC69" s="698"/>
      <c r="AD69" s="701"/>
      <c r="AE69" s="701"/>
    </row>
    <row r="70" spans="1:31" s="254" customFormat="1" ht="13.5" hidden="1" customHeight="1">
      <c r="A70" s="225">
        <v>62</v>
      </c>
      <c r="B70" s="217"/>
      <c r="C70" s="217"/>
      <c r="D70" s="241"/>
      <c r="E70" s="241" t="s">
        <v>178</v>
      </c>
      <c r="F70" s="241"/>
      <c r="G70" s="221"/>
      <c r="H70" s="698" t="s">
        <v>1151</v>
      </c>
      <c r="I70" s="699" t="s">
        <v>1152</v>
      </c>
      <c r="J70" s="699" t="s">
        <v>1153</v>
      </c>
      <c r="K70" s="698" t="s">
        <v>817</v>
      </c>
      <c r="L70" s="701"/>
      <c r="M70" s="705" t="s">
        <v>862</v>
      </c>
      <c r="N70" s="278"/>
      <c r="O70" s="698"/>
      <c r="P70" s="700"/>
      <c r="Q70" s="701"/>
      <c r="R70" s="653"/>
      <c r="S70" s="703"/>
      <c r="T70" s="698"/>
      <c r="U70" s="704"/>
      <c r="V70" s="702"/>
      <c r="W70" s="702"/>
      <c r="X70" s="701"/>
      <c r="Y70" s="224"/>
      <c r="Z70" s="703"/>
      <c r="AA70" s="698"/>
      <c r="AB70" s="699"/>
      <c r="AC70" s="698"/>
      <c r="AD70" s="701"/>
      <c r="AE70" s="701"/>
    </row>
    <row r="71" spans="1:31" s="254" customFormat="1" ht="13.5" hidden="1" customHeight="1">
      <c r="A71" s="225">
        <v>63</v>
      </c>
      <c r="B71" s="217"/>
      <c r="C71" s="217"/>
      <c r="D71" s="241"/>
      <c r="E71" s="241" t="s">
        <v>1154</v>
      </c>
      <c r="F71" s="241"/>
      <c r="G71" s="241"/>
      <c r="H71" s="698" t="s">
        <v>1155</v>
      </c>
      <c r="I71" s="699">
        <v>33123452323</v>
      </c>
      <c r="J71" s="699" t="s">
        <v>1156</v>
      </c>
      <c r="K71" s="698" t="s">
        <v>817</v>
      </c>
      <c r="L71" s="701"/>
      <c r="M71" s="698" t="s">
        <v>1093</v>
      </c>
      <c r="N71" s="701"/>
      <c r="O71" s="698"/>
      <c r="P71" s="700"/>
      <c r="Q71" s="701"/>
      <c r="R71" s="653"/>
      <c r="S71" s="703"/>
      <c r="T71" s="698"/>
      <c r="U71" s="704"/>
      <c r="V71" s="702"/>
      <c r="W71" s="702"/>
      <c r="X71" s="701"/>
      <c r="Y71" s="224"/>
      <c r="Z71" s="703"/>
      <c r="AA71" s="698"/>
      <c r="AB71" s="699"/>
      <c r="AC71" s="698"/>
      <c r="AD71" s="701"/>
      <c r="AE71" s="701"/>
    </row>
    <row r="72" spans="1:31" s="224" customFormat="1" ht="13.5" hidden="1" customHeight="1">
      <c r="A72" s="225">
        <v>64</v>
      </c>
      <c r="B72" s="217"/>
      <c r="C72" s="217"/>
      <c r="D72" s="241" t="s">
        <v>1158</v>
      </c>
      <c r="E72" s="241"/>
      <c r="F72" s="241"/>
      <c r="G72" s="217"/>
      <c r="H72" s="698"/>
      <c r="I72" s="699"/>
      <c r="J72" s="699" t="s">
        <v>1160</v>
      </c>
      <c r="K72" s="698" t="s">
        <v>817</v>
      </c>
      <c r="L72" s="701" t="s">
        <v>863</v>
      </c>
      <c r="M72" s="243" t="s">
        <v>1160</v>
      </c>
      <c r="N72" s="701"/>
      <c r="O72" s="698"/>
      <c r="P72" s="250"/>
      <c r="Q72" s="701"/>
      <c r="R72" s="232"/>
      <c r="S72" s="703"/>
      <c r="T72" s="698"/>
      <c r="U72" s="704"/>
      <c r="V72" s="702"/>
      <c r="W72" s="702"/>
      <c r="X72" s="701"/>
      <c r="Z72" s="703"/>
      <c r="AA72" s="698"/>
      <c r="AB72" s="699"/>
      <c r="AC72" s="698"/>
      <c r="AD72" s="701"/>
      <c r="AE72" s="701"/>
    </row>
    <row r="73" spans="1:31" s="224" customFormat="1" ht="13.5" hidden="1" customHeight="1">
      <c r="A73" s="225">
        <v>65</v>
      </c>
      <c r="B73" s="217"/>
      <c r="C73" s="217"/>
      <c r="D73" s="241"/>
      <c r="E73" s="241" t="s">
        <v>1161</v>
      </c>
      <c r="F73" s="241"/>
      <c r="G73" s="241"/>
      <c r="H73" s="698" t="s">
        <v>1162</v>
      </c>
      <c r="I73" s="699" t="s">
        <v>929</v>
      </c>
      <c r="J73" s="699" t="s">
        <v>1163</v>
      </c>
      <c r="K73" s="698" t="s">
        <v>820</v>
      </c>
      <c r="L73" s="701"/>
      <c r="M73" s="698" t="s">
        <v>878</v>
      </c>
      <c r="N73" s="701"/>
      <c r="O73" s="698"/>
      <c r="P73" s="700"/>
      <c r="Q73" s="701"/>
      <c r="R73" s="232"/>
      <c r="S73" s="703"/>
      <c r="T73" s="698"/>
      <c r="U73" s="704"/>
      <c r="V73" s="702"/>
      <c r="W73" s="702"/>
      <c r="X73" s="701"/>
      <c r="Z73" s="703"/>
      <c r="AA73" s="698"/>
      <c r="AB73" s="699"/>
      <c r="AC73" s="698"/>
      <c r="AD73" s="701"/>
      <c r="AE73" s="701"/>
    </row>
    <row r="74" spans="1:31" s="224" customFormat="1" ht="13.5" hidden="1" customHeight="1">
      <c r="A74" s="225">
        <v>66</v>
      </c>
      <c r="B74" s="217"/>
      <c r="C74" s="217"/>
      <c r="D74" s="241"/>
      <c r="E74" s="241" t="s">
        <v>1165</v>
      </c>
      <c r="F74" s="241"/>
      <c r="G74" s="217"/>
      <c r="H74" s="698" t="s">
        <v>1166</v>
      </c>
      <c r="I74" s="699"/>
      <c r="J74" s="699" t="s">
        <v>1167</v>
      </c>
      <c r="K74" s="698" t="s">
        <v>817</v>
      </c>
      <c r="L74" s="701" t="s">
        <v>863</v>
      </c>
      <c r="M74" s="243" t="s">
        <v>1167</v>
      </c>
      <c r="N74" s="701"/>
      <c r="O74" s="698"/>
      <c r="P74" s="250"/>
      <c r="Q74" s="701"/>
      <c r="R74" s="232"/>
      <c r="S74" s="703"/>
      <c r="T74" s="698"/>
      <c r="U74" s="704"/>
      <c r="V74" s="702"/>
      <c r="W74" s="702"/>
      <c r="X74" s="701"/>
      <c r="Z74" s="703"/>
      <c r="AA74" s="698"/>
      <c r="AB74" s="699"/>
      <c r="AC74" s="698"/>
      <c r="AD74" s="701"/>
      <c r="AE74" s="701"/>
    </row>
    <row r="75" spans="1:31" s="224" customFormat="1" ht="13.5" hidden="1" customHeight="1">
      <c r="A75" s="225">
        <v>67</v>
      </c>
      <c r="B75" s="217"/>
      <c r="C75" s="217"/>
      <c r="D75" s="241"/>
      <c r="E75" s="241"/>
      <c r="F75" s="241" t="s">
        <v>1168</v>
      </c>
      <c r="G75" s="217"/>
      <c r="H75" s="698" t="s">
        <v>1169</v>
      </c>
      <c r="I75" s="699"/>
      <c r="J75" s="699" t="s">
        <v>1170</v>
      </c>
      <c r="K75" s="698" t="s">
        <v>820</v>
      </c>
      <c r="L75" s="701" t="s">
        <v>863</v>
      </c>
      <c r="M75" s="243" t="s">
        <v>1170</v>
      </c>
      <c r="N75" s="701"/>
      <c r="O75" s="698"/>
      <c r="P75" s="250"/>
      <c r="Q75" s="701"/>
      <c r="R75" s="232"/>
      <c r="S75" s="703"/>
      <c r="T75" s="698"/>
      <c r="U75" s="704"/>
      <c r="V75" s="702"/>
      <c r="W75" s="702"/>
      <c r="X75" s="701"/>
      <c r="Z75" s="703"/>
      <c r="AA75" s="698"/>
      <c r="AB75" s="699"/>
      <c r="AC75" s="698"/>
      <c r="AD75" s="701"/>
      <c r="AE75" s="701"/>
    </row>
    <row r="76" spans="1:31" s="224" customFormat="1" ht="13.5" hidden="1" customHeight="1">
      <c r="A76" s="225">
        <v>68</v>
      </c>
      <c r="B76" s="217"/>
      <c r="C76" s="217"/>
      <c r="D76" s="241"/>
      <c r="E76" s="241"/>
      <c r="F76" s="241"/>
      <c r="G76" s="217" t="s">
        <v>1171</v>
      </c>
      <c r="H76" s="698" t="s">
        <v>1172</v>
      </c>
      <c r="I76" s="699" t="s">
        <v>1173</v>
      </c>
      <c r="J76" s="699" t="s">
        <v>1174</v>
      </c>
      <c r="K76" s="698" t="s">
        <v>820</v>
      </c>
      <c r="L76" s="701"/>
      <c r="M76" s="698" t="s">
        <v>1093</v>
      </c>
      <c r="N76" s="701"/>
      <c r="O76" s="698"/>
      <c r="P76" s="250"/>
      <c r="Q76" s="701"/>
      <c r="R76" s="232"/>
      <c r="S76" s="703"/>
      <c r="T76" s="698"/>
      <c r="U76" s="704"/>
      <c r="V76" s="702"/>
      <c r="W76" s="702"/>
      <c r="X76" s="701"/>
      <c r="Z76" s="698"/>
      <c r="AA76" s="698"/>
      <c r="AB76" s="491"/>
      <c r="AC76" s="698"/>
      <c r="AD76" s="701"/>
      <c r="AE76" s="701"/>
    </row>
    <row r="77" spans="1:31" s="254" customFormat="1" ht="13.5" hidden="1" customHeight="1">
      <c r="A77" s="225">
        <v>69</v>
      </c>
      <c r="B77" s="217"/>
      <c r="C77" s="217"/>
      <c r="D77" s="241"/>
      <c r="E77" s="241"/>
      <c r="F77" s="241"/>
      <c r="G77" s="217" t="s">
        <v>1177</v>
      </c>
      <c r="H77" s="698" t="s">
        <v>1178</v>
      </c>
      <c r="I77" s="699" t="s">
        <v>1179</v>
      </c>
      <c r="J77" s="699" t="s">
        <v>1180</v>
      </c>
      <c r="K77" s="698" t="s">
        <v>820</v>
      </c>
      <c r="L77" s="701"/>
      <c r="M77" s="698" t="s">
        <v>1093</v>
      </c>
      <c r="N77" s="701"/>
      <c r="O77" s="698"/>
      <c r="P77" s="250"/>
      <c r="Q77" s="701"/>
      <c r="R77" s="653"/>
      <c r="S77" s="703"/>
      <c r="T77" s="698"/>
      <c r="U77" s="704"/>
      <c r="V77" s="702"/>
      <c r="W77" s="702"/>
      <c r="X77" s="701"/>
      <c r="Y77" s="224"/>
      <c r="Z77" s="698"/>
      <c r="AA77" s="698"/>
      <c r="AB77" s="491"/>
      <c r="AC77" s="698"/>
      <c r="AD77" s="701"/>
      <c r="AE77" s="701"/>
    </row>
    <row r="78" spans="1:31" s="244" customFormat="1" ht="13.5" hidden="1" customHeight="1">
      <c r="A78" s="225">
        <v>70</v>
      </c>
      <c r="B78" s="217"/>
      <c r="C78" s="217"/>
      <c r="D78" s="241"/>
      <c r="E78" s="241"/>
      <c r="F78" s="241"/>
      <c r="G78" s="657" t="s">
        <v>1181</v>
      </c>
      <c r="H78" s="698" t="s">
        <v>1182</v>
      </c>
      <c r="I78" s="699">
        <v>120</v>
      </c>
      <c r="J78" s="698" t="s">
        <v>1183</v>
      </c>
      <c r="K78" s="698" t="s">
        <v>817</v>
      </c>
      <c r="L78" s="701"/>
      <c r="M78" s="698" t="s">
        <v>1093</v>
      </c>
      <c r="N78" s="701"/>
      <c r="O78" s="698"/>
      <c r="P78" s="700"/>
      <c r="Q78" s="701"/>
      <c r="R78" s="654"/>
      <c r="S78" s="703"/>
      <c r="T78" s="698"/>
      <c r="U78" s="704"/>
      <c r="V78" s="702"/>
      <c r="W78" s="702"/>
      <c r="X78" s="701"/>
      <c r="Y78" s="224"/>
      <c r="Z78" s="698"/>
      <c r="AA78" s="698"/>
      <c r="AB78" s="699"/>
      <c r="AC78" s="698"/>
      <c r="AD78" s="701"/>
      <c r="AE78" s="701"/>
    </row>
    <row r="79" spans="1:31" s="244" customFormat="1" ht="13.5" hidden="1" customHeight="1">
      <c r="A79" s="225">
        <v>71</v>
      </c>
      <c r="B79" s="217"/>
      <c r="C79" s="217"/>
      <c r="D79" s="241"/>
      <c r="E79" s="241"/>
      <c r="F79" s="241"/>
      <c r="G79" s="241" t="s">
        <v>1193</v>
      </c>
      <c r="H79" s="698" t="s">
        <v>1194</v>
      </c>
      <c r="I79" s="699" t="s">
        <v>1195</v>
      </c>
      <c r="J79" s="699" t="s">
        <v>1196</v>
      </c>
      <c r="K79" s="698" t="s">
        <v>820</v>
      </c>
      <c r="L79" s="701"/>
      <c r="M79" s="698" t="s">
        <v>862</v>
      </c>
      <c r="N79" s="701" t="s">
        <v>863</v>
      </c>
      <c r="O79" s="272" t="s">
        <v>1712</v>
      </c>
      <c r="P79" s="700"/>
      <c r="Q79" s="701"/>
      <c r="R79" s="654"/>
      <c r="S79" s="703"/>
      <c r="T79" s="698"/>
      <c r="U79" s="704"/>
      <c r="V79" s="702"/>
      <c r="W79" s="702"/>
      <c r="X79" s="701"/>
      <c r="Y79" s="224"/>
      <c r="Z79" s="703"/>
      <c r="AA79" s="698"/>
      <c r="AB79" s="699"/>
      <c r="AC79" s="698"/>
      <c r="AD79" s="701"/>
      <c r="AE79" s="701"/>
    </row>
    <row r="80" spans="1:31" s="254" customFormat="1" ht="13.5" hidden="1" customHeight="1">
      <c r="A80" s="225">
        <v>72</v>
      </c>
      <c r="B80" s="217"/>
      <c r="C80" s="217"/>
      <c r="D80" s="241"/>
      <c r="E80" s="241"/>
      <c r="F80" s="241" t="s">
        <v>1198</v>
      </c>
      <c r="G80" s="217"/>
      <c r="H80" s="698" t="s">
        <v>1199</v>
      </c>
      <c r="I80" s="699" t="s">
        <v>1200</v>
      </c>
      <c r="J80" s="699" t="s">
        <v>1202</v>
      </c>
      <c r="K80" s="698" t="s">
        <v>817</v>
      </c>
      <c r="L80" s="701"/>
      <c r="M80" s="698" t="s">
        <v>862</v>
      </c>
      <c r="N80" s="701"/>
      <c r="O80" s="698"/>
      <c r="P80" s="700"/>
      <c r="Q80" s="701"/>
      <c r="R80" s="653"/>
      <c r="S80" s="703"/>
      <c r="T80" s="698"/>
      <c r="U80" s="704"/>
      <c r="V80" s="702"/>
      <c r="W80" s="702"/>
      <c r="X80" s="701"/>
      <c r="Y80" s="224"/>
      <c r="Z80" s="703"/>
      <c r="AA80" s="698"/>
      <c r="AB80" s="699"/>
      <c r="AC80" s="698"/>
      <c r="AD80" s="701"/>
      <c r="AE80" s="701"/>
    </row>
    <row r="81" spans="1:1009" s="254" customFormat="1" ht="13.5" hidden="1" customHeight="1">
      <c r="A81" s="225">
        <v>73</v>
      </c>
      <c r="B81" s="217"/>
      <c r="C81" s="217"/>
      <c r="D81" s="241"/>
      <c r="E81" s="241" t="s">
        <v>1203</v>
      </c>
      <c r="F81" s="241"/>
      <c r="G81" s="217"/>
      <c r="H81" s="698" t="s">
        <v>1204</v>
      </c>
      <c r="I81" s="699"/>
      <c r="J81" s="699" t="s">
        <v>1205</v>
      </c>
      <c r="K81" s="698" t="s">
        <v>817</v>
      </c>
      <c r="L81" s="701"/>
      <c r="M81" s="698" t="s">
        <v>862</v>
      </c>
      <c r="N81" s="701"/>
      <c r="O81" s="698"/>
      <c r="P81" s="250"/>
      <c r="Q81" s="701"/>
      <c r="R81" s="653"/>
      <c r="S81" s="703"/>
      <c r="T81" s="698"/>
      <c r="U81" s="704"/>
      <c r="V81" s="702"/>
      <c r="W81" s="702"/>
      <c r="X81" s="701"/>
      <c r="Y81" s="224"/>
      <c r="Z81" s="703"/>
      <c r="AA81" s="698"/>
      <c r="AB81" s="699"/>
      <c r="AC81" s="698"/>
      <c r="AD81" s="701"/>
      <c r="AE81" s="701"/>
    </row>
    <row r="82" spans="1:1009" s="224" customFormat="1" ht="13.5" hidden="1" customHeight="1">
      <c r="A82" s="225">
        <v>74</v>
      </c>
      <c r="B82" s="217"/>
      <c r="C82" s="217"/>
      <c r="D82" s="241" t="s">
        <v>1206</v>
      </c>
      <c r="E82" s="241"/>
      <c r="F82" s="241"/>
      <c r="G82" s="217"/>
      <c r="H82" s="698" t="s">
        <v>1207</v>
      </c>
      <c r="I82" s="699"/>
      <c r="J82" s="699" t="s">
        <v>1208</v>
      </c>
      <c r="K82" s="698" t="s">
        <v>823</v>
      </c>
      <c r="L82" s="701" t="s">
        <v>863</v>
      </c>
      <c r="M82" s="243" t="s">
        <v>1208</v>
      </c>
      <c r="N82" s="701"/>
      <c r="O82" s="698"/>
      <c r="P82" s="250"/>
      <c r="Q82" s="701"/>
      <c r="R82" s="232"/>
      <c r="S82" s="703"/>
      <c r="T82" s="698"/>
      <c r="U82" s="704"/>
      <c r="V82" s="702"/>
      <c r="W82" s="702"/>
      <c r="X82" s="701"/>
      <c r="Z82" s="703"/>
      <c r="AA82" s="698"/>
      <c r="AB82" s="699"/>
      <c r="AC82" s="698"/>
      <c r="AD82" s="701"/>
      <c r="AE82" s="701"/>
    </row>
    <row r="83" spans="1:1009" s="224" customFormat="1" ht="13.5" hidden="1" customHeight="1">
      <c r="A83" s="225">
        <v>75</v>
      </c>
      <c r="B83" s="217"/>
      <c r="C83" s="217"/>
      <c r="D83" s="241"/>
      <c r="E83" s="241" t="s">
        <v>1209</v>
      </c>
      <c r="F83" s="241"/>
      <c r="G83" s="217"/>
      <c r="H83" s="698" t="s">
        <v>1210</v>
      </c>
      <c r="I83" s="699" t="s">
        <v>1211</v>
      </c>
      <c r="J83" s="699" t="s">
        <v>938</v>
      </c>
      <c r="K83" s="698" t="s">
        <v>820</v>
      </c>
      <c r="L83" s="701"/>
      <c r="M83" s="698" t="s">
        <v>862</v>
      </c>
      <c r="N83" s="701" t="s">
        <v>863</v>
      </c>
      <c r="O83" s="272" t="s">
        <v>1722</v>
      </c>
      <c r="P83" s="250"/>
      <c r="Q83" s="701"/>
      <c r="R83" s="232"/>
      <c r="S83" s="703"/>
      <c r="T83" s="698"/>
      <c r="U83" s="704"/>
      <c r="V83" s="702"/>
      <c r="W83" s="702"/>
      <c r="X83" s="701"/>
      <c r="Z83" s="703"/>
      <c r="AA83" s="698"/>
      <c r="AB83" s="699"/>
      <c r="AC83" s="698"/>
      <c r="AD83" s="701"/>
      <c r="AE83" s="701"/>
    </row>
    <row r="84" spans="1:1009" s="224" customFormat="1" ht="13.5" hidden="1" customHeight="1">
      <c r="A84" s="225">
        <v>76</v>
      </c>
      <c r="B84" s="217"/>
      <c r="C84" s="217"/>
      <c r="D84" s="241"/>
      <c r="E84" s="241" t="s">
        <v>1213</v>
      </c>
      <c r="F84" s="241"/>
      <c r="G84" s="217"/>
      <c r="H84" s="698" t="s">
        <v>1214</v>
      </c>
      <c r="I84" s="699" t="s">
        <v>1215</v>
      </c>
      <c r="J84" s="699" t="s">
        <v>971</v>
      </c>
      <c r="K84" s="698" t="s">
        <v>820</v>
      </c>
      <c r="L84" s="701"/>
      <c r="M84" s="698" t="s">
        <v>862</v>
      </c>
      <c r="N84" s="701" t="s">
        <v>863</v>
      </c>
      <c r="O84" s="272" t="s">
        <v>1725</v>
      </c>
      <c r="P84" s="250"/>
      <c r="Q84" s="701"/>
      <c r="R84" s="232"/>
      <c r="S84" s="703"/>
      <c r="T84" s="698"/>
      <c r="U84" s="704"/>
      <c r="V84" s="702"/>
      <c r="W84" s="702"/>
      <c r="X84" s="701"/>
      <c r="Z84" s="703"/>
      <c r="AA84" s="698"/>
      <c r="AB84" s="699"/>
      <c r="AC84" s="698"/>
      <c r="AD84" s="701"/>
      <c r="AE84" s="701"/>
    </row>
    <row r="85" spans="1:1009" s="651" customFormat="1" ht="13.5" hidden="1" customHeight="1">
      <c r="A85" s="225">
        <v>77</v>
      </c>
      <c r="B85" s="217"/>
      <c r="C85" s="217"/>
      <c r="D85" s="241"/>
      <c r="E85" s="241" t="s">
        <v>1078</v>
      </c>
      <c r="F85" s="241"/>
      <c r="G85" s="217"/>
      <c r="H85" s="698" t="s">
        <v>1217</v>
      </c>
      <c r="I85" s="699" t="s">
        <v>1218</v>
      </c>
      <c r="J85" s="699" t="s">
        <v>1220</v>
      </c>
      <c r="K85" s="698" t="s">
        <v>820</v>
      </c>
      <c r="L85" s="701"/>
      <c r="M85" s="705" t="s">
        <v>862</v>
      </c>
      <c r="N85" s="278"/>
      <c r="O85" s="698"/>
      <c r="P85" s="250"/>
      <c r="Q85" s="701"/>
      <c r="R85" s="714"/>
      <c r="S85" s="703"/>
      <c r="T85" s="698"/>
      <c r="U85" s="704"/>
      <c r="V85" s="702"/>
      <c r="W85" s="702"/>
      <c r="X85" s="701"/>
      <c r="Y85" s="224"/>
      <c r="Z85" s="703"/>
      <c r="AA85" s="698"/>
      <c r="AB85" s="699"/>
      <c r="AC85" s="698"/>
      <c r="AD85" s="701"/>
      <c r="AE85" s="701"/>
      <c r="AF85" s="708"/>
      <c r="AG85" s="708"/>
      <c r="AH85" s="708"/>
      <c r="AI85" s="708"/>
      <c r="AJ85" s="708"/>
      <c r="AK85" s="708"/>
      <c r="AL85" s="708"/>
      <c r="AM85" s="708"/>
      <c r="AN85" s="708"/>
      <c r="AO85" s="708"/>
      <c r="AP85" s="708"/>
      <c r="AQ85" s="708"/>
      <c r="AR85" s="708"/>
      <c r="AS85" s="708"/>
      <c r="AT85" s="708"/>
      <c r="AU85" s="708"/>
      <c r="AV85" s="708"/>
      <c r="AW85" s="708"/>
      <c r="AX85" s="708"/>
      <c r="AY85" s="708"/>
      <c r="AZ85" s="708"/>
      <c r="BA85" s="708"/>
      <c r="BB85" s="708"/>
      <c r="BC85" s="708"/>
      <c r="BD85" s="708"/>
      <c r="BE85" s="708"/>
      <c r="BF85" s="708"/>
      <c r="BG85" s="708"/>
      <c r="BH85" s="708"/>
      <c r="BI85" s="708"/>
      <c r="BJ85" s="708"/>
      <c r="BK85" s="708"/>
      <c r="BL85" s="708"/>
      <c r="BM85" s="708"/>
      <c r="BN85" s="708"/>
      <c r="BO85" s="708"/>
      <c r="BP85" s="708"/>
      <c r="BQ85" s="708"/>
      <c r="BR85" s="708"/>
      <c r="BS85" s="708"/>
      <c r="BT85" s="708"/>
      <c r="BU85" s="708"/>
      <c r="BV85" s="708"/>
      <c r="BW85" s="708"/>
      <c r="BX85" s="708"/>
      <c r="BY85" s="708"/>
      <c r="BZ85" s="708"/>
      <c r="CA85" s="708"/>
      <c r="CB85" s="708"/>
      <c r="CC85" s="708"/>
      <c r="CD85" s="708"/>
      <c r="CE85" s="708"/>
      <c r="CF85" s="708"/>
      <c r="CG85" s="708"/>
      <c r="CH85" s="708"/>
      <c r="CI85" s="708"/>
      <c r="CJ85" s="708"/>
      <c r="CK85" s="708"/>
      <c r="CL85" s="708"/>
      <c r="CM85" s="708"/>
      <c r="CN85" s="708"/>
      <c r="CO85" s="708"/>
      <c r="CP85" s="708"/>
      <c r="CQ85" s="708"/>
      <c r="CR85" s="708"/>
      <c r="CS85" s="708"/>
      <c r="CT85" s="708"/>
      <c r="CU85" s="708"/>
      <c r="CV85" s="708"/>
      <c r="CW85" s="708"/>
      <c r="CX85" s="708"/>
      <c r="CY85" s="708"/>
      <c r="CZ85" s="708"/>
      <c r="DA85" s="708"/>
      <c r="DB85" s="708"/>
      <c r="DC85" s="708"/>
      <c r="DD85" s="708"/>
      <c r="DE85" s="708"/>
      <c r="DF85" s="708"/>
      <c r="DG85" s="708"/>
      <c r="DH85" s="708"/>
      <c r="DI85" s="708"/>
      <c r="DJ85" s="708"/>
      <c r="DK85" s="708"/>
      <c r="DL85" s="708"/>
      <c r="DM85" s="708"/>
      <c r="DN85" s="708"/>
      <c r="DO85" s="708"/>
      <c r="DP85" s="708"/>
      <c r="DQ85" s="708"/>
      <c r="DR85" s="708"/>
      <c r="DS85" s="708"/>
      <c r="DT85" s="708"/>
      <c r="DU85" s="708"/>
      <c r="DV85" s="708"/>
      <c r="DW85" s="708"/>
      <c r="DX85" s="708"/>
      <c r="DY85" s="708"/>
      <c r="DZ85" s="708"/>
      <c r="EA85" s="708"/>
      <c r="EB85" s="708"/>
      <c r="EC85" s="708"/>
      <c r="ED85" s="708"/>
      <c r="EE85" s="708"/>
      <c r="EF85" s="708"/>
      <c r="EG85" s="708"/>
      <c r="EH85" s="708"/>
      <c r="EI85" s="708"/>
      <c r="EJ85" s="708"/>
      <c r="EK85" s="708"/>
      <c r="EL85" s="708"/>
      <c r="EM85" s="708"/>
      <c r="EN85" s="708"/>
      <c r="EO85" s="708"/>
      <c r="EP85" s="708"/>
      <c r="EQ85" s="708"/>
      <c r="ER85" s="708"/>
      <c r="ES85" s="708"/>
      <c r="ET85" s="708"/>
      <c r="EU85" s="708"/>
      <c r="EV85" s="708"/>
      <c r="EW85" s="708"/>
      <c r="EX85" s="708"/>
      <c r="EY85" s="708"/>
      <c r="EZ85" s="708"/>
      <c r="FA85" s="708"/>
      <c r="FB85" s="708"/>
      <c r="FC85" s="708"/>
      <c r="FD85" s="708"/>
      <c r="FE85" s="708"/>
      <c r="FF85" s="708"/>
      <c r="FG85" s="708"/>
      <c r="FH85" s="708"/>
      <c r="FI85" s="708"/>
      <c r="FJ85" s="708"/>
      <c r="FK85" s="708"/>
      <c r="FL85" s="708"/>
      <c r="FM85" s="708"/>
      <c r="FN85" s="708"/>
      <c r="FO85" s="708"/>
      <c r="FP85" s="708"/>
      <c r="FQ85" s="708"/>
      <c r="FR85" s="708"/>
      <c r="FS85" s="708"/>
      <c r="FT85" s="708"/>
      <c r="FU85" s="708"/>
      <c r="FV85" s="708"/>
      <c r="FW85" s="708"/>
      <c r="FX85" s="708"/>
      <c r="FY85" s="708"/>
      <c r="FZ85" s="708"/>
      <c r="GA85" s="708"/>
      <c r="GB85" s="708"/>
      <c r="GC85" s="708"/>
      <c r="GD85" s="708"/>
      <c r="GE85" s="708"/>
      <c r="GF85" s="708"/>
      <c r="GG85" s="708"/>
      <c r="GH85" s="708"/>
      <c r="GI85" s="708"/>
      <c r="GJ85" s="708"/>
      <c r="GK85" s="708"/>
      <c r="GL85" s="708"/>
      <c r="GM85" s="708"/>
      <c r="GN85" s="708"/>
      <c r="GO85" s="708"/>
      <c r="GP85" s="708"/>
      <c r="GQ85" s="708"/>
      <c r="GR85" s="708"/>
      <c r="GS85" s="708"/>
      <c r="GT85" s="708"/>
      <c r="GU85" s="708"/>
      <c r="GV85" s="708"/>
      <c r="GW85" s="708"/>
      <c r="GX85" s="708"/>
      <c r="GY85" s="708"/>
      <c r="GZ85" s="708"/>
      <c r="HA85" s="708"/>
      <c r="HB85" s="708"/>
      <c r="HC85" s="708"/>
      <c r="HD85" s="708"/>
      <c r="HE85" s="708"/>
      <c r="HF85" s="708"/>
      <c r="HG85" s="708"/>
      <c r="HH85" s="708"/>
      <c r="HI85" s="708"/>
      <c r="HJ85" s="708"/>
      <c r="HK85" s="708"/>
      <c r="HL85" s="708"/>
      <c r="HM85" s="708"/>
      <c r="HN85" s="708"/>
      <c r="HO85" s="708"/>
      <c r="HP85" s="708"/>
      <c r="HQ85" s="708"/>
      <c r="HR85" s="708"/>
      <c r="HS85" s="708"/>
      <c r="HT85" s="708"/>
      <c r="HU85" s="708"/>
      <c r="HV85" s="708"/>
      <c r="HW85" s="708"/>
      <c r="HX85" s="708"/>
      <c r="HY85" s="708"/>
      <c r="HZ85" s="708"/>
      <c r="IA85" s="708"/>
      <c r="IB85" s="708"/>
      <c r="IC85" s="708"/>
      <c r="ID85" s="708"/>
      <c r="IE85" s="708"/>
      <c r="IF85" s="708"/>
      <c r="IG85" s="708"/>
      <c r="IH85" s="708"/>
      <c r="II85" s="708"/>
      <c r="IJ85" s="708"/>
      <c r="IK85" s="708"/>
      <c r="IL85" s="708"/>
      <c r="IM85" s="708"/>
      <c r="IN85" s="708"/>
      <c r="IO85" s="708"/>
      <c r="IP85" s="708"/>
      <c r="IQ85" s="708"/>
      <c r="IR85" s="708"/>
      <c r="IS85" s="708"/>
      <c r="IT85" s="708"/>
      <c r="IU85" s="708"/>
      <c r="IV85" s="708"/>
      <c r="IW85" s="708"/>
      <c r="IX85" s="708"/>
      <c r="IY85" s="708"/>
      <c r="IZ85" s="708"/>
      <c r="JA85" s="708"/>
      <c r="JB85" s="708"/>
      <c r="JC85" s="708"/>
      <c r="JD85" s="708"/>
      <c r="JE85" s="708"/>
      <c r="JF85" s="708"/>
      <c r="JG85" s="708"/>
      <c r="JH85" s="708"/>
      <c r="JI85" s="708"/>
      <c r="JJ85" s="708"/>
      <c r="JK85" s="708"/>
      <c r="JL85" s="708"/>
      <c r="JM85" s="708"/>
      <c r="JN85" s="708"/>
      <c r="JO85" s="708"/>
      <c r="JP85" s="708"/>
      <c r="JQ85" s="708"/>
      <c r="JR85" s="708"/>
      <c r="JS85" s="708"/>
      <c r="JT85" s="708"/>
      <c r="JU85" s="708"/>
      <c r="JV85" s="708"/>
      <c r="JW85" s="708"/>
      <c r="JX85" s="708"/>
      <c r="JY85" s="708"/>
      <c r="JZ85" s="708"/>
      <c r="KA85" s="708"/>
      <c r="KB85" s="708"/>
      <c r="KC85" s="708"/>
      <c r="KD85" s="708"/>
      <c r="KE85" s="708"/>
      <c r="KF85" s="708"/>
      <c r="KG85" s="708"/>
      <c r="KH85" s="708"/>
      <c r="KI85" s="708"/>
      <c r="KJ85" s="708"/>
      <c r="KK85" s="708"/>
      <c r="KL85" s="708"/>
      <c r="KM85" s="708"/>
      <c r="KN85" s="708"/>
      <c r="KO85" s="708"/>
      <c r="KP85" s="708"/>
      <c r="KQ85" s="708"/>
      <c r="KR85" s="708"/>
      <c r="KS85" s="708"/>
      <c r="KT85" s="708"/>
      <c r="KU85" s="708"/>
      <c r="KV85" s="708"/>
      <c r="KW85" s="708"/>
      <c r="KX85" s="708"/>
      <c r="KY85" s="708"/>
      <c r="KZ85" s="708"/>
      <c r="LA85" s="708"/>
      <c r="LB85" s="708"/>
      <c r="LC85" s="708"/>
      <c r="LD85" s="708"/>
      <c r="LE85" s="708"/>
      <c r="LF85" s="708"/>
      <c r="LG85" s="708"/>
      <c r="LH85" s="708"/>
      <c r="LI85" s="708"/>
      <c r="LJ85" s="708"/>
      <c r="LK85" s="708"/>
      <c r="LL85" s="708"/>
      <c r="LM85" s="708"/>
      <c r="LN85" s="708"/>
      <c r="LO85" s="708"/>
      <c r="LP85" s="708"/>
      <c r="LQ85" s="708"/>
      <c r="LR85" s="708"/>
      <c r="LS85" s="708"/>
      <c r="LT85" s="708"/>
      <c r="LU85" s="708"/>
      <c r="LV85" s="708"/>
      <c r="LW85" s="708"/>
      <c r="LX85" s="708"/>
      <c r="LY85" s="708"/>
      <c r="LZ85" s="708"/>
      <c r="MA85" s="708"/>
      <c r="MB85" s="708"/>
      <c r="MC85" s="708"/>
      <c r="MD85" s="708"/>
      <c r="ME85" s="708"/>
      <c r="MF85" s="708"/>
      <c r="MG85" s="708"/>
      <c r="MH85" s="708"/>
      <c r="MI85" s="708"/>
      <c r="MJ85" s="708"/>
      <c r="MK85" s="708"/>
      <c r="ML85" s="708"/>
      <c r="MM85" s="708"/>
      <c r="MN85" s="708"/>
      <c r="MO85" s="708"/>
      <c r="MP85" s="708"/>
      <c r="MQ85" s="708"/>
      <c r="MR85" s="708"/>
      <c r="MS85" s="708"/>
      <c r="MT85" s="708"/>
      <c r="MU85" s="708"/>
      <c r="MV85" s="708"/>
      <c r="MW85" s="708"/>
      <c r="MX85" s="708"/>
      <c r="MY85" s="708"/>
      <c r="MZ85" s="708"/>
      <c r="NA85" s="708"/>
      <c r="NB85" s="708"/>
      <c r="NC85" s="708"/>
      <c r="ND85" s="708"/>
      <c r="NE85" s="708"/>
      <c r="NF85" s="708"/>
      <c r="NG85" s="708"/>
      <c r="NH85" s="708"/>
      <c r="NI85" s="708"/>
      <c r="NJ85" s="708"/>
      <c r="NK85" s="708"/>
      <c r="NL85" s="708"/>
      <c r="NM85" s="708"/>
      <c r="NN85" s="708"/>
      <c r="NO85" s="708"/>
      <c r="NP85" s="708"/>
      <c r="NQ85" s="708"/>
      <c r="NR85" s="708"/>
      <c r="NS85" s="708"/>
      <c r="NT85" s="708"/>
      <c r="NU85" s="708"/>
      <c r="NV85" s="708"/>
      <c r="NW85" s="708"/>
      <c r="NX85" s="708"/>
      <c r="NY85" s="708"/>
      <c r="NZ85" s="708"/>
      <c r="OA85" s="708"/>
      <c r="OB85" s="708"/>
      <c r="OC85" s="708"/>
      <c r="OD85" s="708"/>
      <c r="OE85" s="708"/>
      <c r="OF85" s="708"/>
      <c r="OG85" s="708"/>
      <c r="OH85" s="708"/>
      <c r="OI85" s="708"/>
      <c r="OJ85" s="708"/>
      <c r="OK85" s="708"/>
      <c r="OL85" s="708"/>
      <c r="OM85" s="708"/>
      <c r="ON85" s="708"/>
      <c r="OO85" s="708"/>
      <c r="OP85" s="708"/>
      <c r="OQ85" s="708"/>
      <c r="OR85" s="708"/>
      <c r="OS85" s="708"/>
      <c r="OT85" s="708"/>
      <c r="OU85" s="708"/>
      <c r="OV85" s="708"/>
      <c r="OW85" s="708"/>
      <c r="OX85" s="708"/>
      <c r="OY85" s="708"/>
      <c r="OZ85" s="708"/>
      <c r="PA85" s="708"/>
      <c r="PB85" s="708"/>
      <c r="PC85" s="708"/>
      <c r="PD85" s="708"/>
      <c r="PE85" s="708"/>
      <c r="PF85" s="708"/>
      <c r="PG85" s="708"/>
      <c r="PH85" s="708"/>
      <c r="PI85" s="708"/>
      <c r="PJ85" s="708"/>
      <c r="PK85" s="708"/>
      <c r="PL85" s="708"/>
      <c r="PM85" s="708"/>
      <c r="PN85" s="708"/>
      <c r="PO85" s="708"/>
      <c r="PP85" s="708"/>
      <c r="PQ85" s="708"/>
      <c r="PR85" s="708"/>
      <c r="PS85" s="708"/>
      <c r="PT85" s="708"/>
      <c r="PU85" s="708"/>
      <c r="PV85" s="708"/>
      <c r="PW85" s="708"/>
      <c r="PX85" s="708"/>
      <c r="PY85" s="708"/>
      <c r="PZ85" s="708"/>
      <c r="QA85" s="708"/>
      <c r="QB85" s="708"/>
      <c r="QC85" s="708"/>
      <c r="QD85" s="708"/>
      <c r="QE85" s="708"/>
      <c r="QF85" s="708"/>
      <c r="QG85" s="708"/>
      <c r="QH85" s="708"/>
      <c r="QI85" s="708"/>
      <c r="QJ85" s="708"/>
      <c r="QK85" s="708"/>
      <c r="QL85" s="708"/>
      <c r="QM85" s="708"/>
      <c r="QN85" s="708"/>
      <c r="QO85" s="708"/>
      <c r="QP85" s="708"/>
      <c r="QQ85" s="708"/>
      <c r="QR85" s="708"/>
      <c r="QS85" s="708"/>
      <c r="QT85" s="708"/>
      <c r="QU85" s="708"/>
      <c r="QV85" s="708"/>
      <c r="QW85" s="708"/>
      <c r="QX85" s="708"/>
      <c r="QY85" s="708"/>
      <c r="QZ85" s="708"/>
      <c r="RA85" s="708"/>
      <c r="RB85" s="708"/>
      <c r="RC85" s="708"/>
      <c r="RD85" s="708"/>
      <c r="RE85" s="708"/>
      <c r="RF85" s="708"/>
      <c r="RG85" s="708"/>
      <c r="RH85" s="708"/>
      <c r="RI85" s="708"/>
      <c r="RJ85" s="708"/>
      <c r="RK85" s="708"/>
      <c r="RL85" s="708"/>
      <c r="RM85" s="708"/>
      <c r="RN85" s="708"/>
      <c r="RO85" s="708"/>
      <c r="RP85" s="708"/>
      <c r="RQ85" s="708"/>
      <c r="RR85" s="708"/>
      <c r="RS85" s="708"/>
      <c r="RT85" s="708"/>
      <c r="RU85" s="708"/>
      <c r="RV85" s="708"/>
      <c r="RW85" s="708"/>
      <c r="RX85" s="708"/>
      <c r="RY85" s="708"/>
      <c r="RZ85" s="708"/>
      <c r="SA85" s="708"/>
      <c r="SB85" s="708"/>
      <c r="SC85" s="708"/>
      <c r="SD85" s="708"/>
      <c r="SE85" s="708"/>
      <c r="SF85" s="708"/>
      <c r="SG85" s="708"/>
      <c r="SH85" s="708"/>
      <c r="SI85" s="708"/>
      <c r="SJ85" s="708"/>
      <c r="SK85" s="708"/>
      <c r="SL85" s="708"/>
      <c r="SM85" s="708"/>
      <c r="SN85" s="708"/>
      <c r="SO85" s="708"/>
      <c r="SP85" s="708"/>
      <c r="SQ85" s="708"/>
      <c r="SR85" s="708"/>
      <c r="SS85" s="708"/>
      <c r="ST85" s="708"/>
      <c r="SU85" s="708"/>
      <c r="SV85" s="708"/>
      <c r="SW85" s="708"/>
      <c r="SX85" s="708"/>
      <c r="SY85" s="708"/>
      <c r="SZ85" s="708"/>
      <c r="TA85" s="708"/>
      <c r="TB85" s="708"/>
      <c r="TC85" s="708"/>
      <c r="TD85" s="708"/>
      <c r="TE85" s="708"/>
      <c r="TF85" s="708"/>
      <c r="TG85" s="708"/>
      <c r="TH85" s="708"/>
      <c r="TI85" s="708"/>
      <c r="TJ85" s="708"/>
      <c r="TK85" s="708"/>
      <c r="TL85" s="708"/>
      <c r="TM85" s="708"/>
      <c r="TN85" s="708"/>
      <c r="TO85" s="708"/>
      <c r="TP85" s="708"/>
      <c r="TQ85" s="708"/>
      <c r="TR85" s="708"/>
      <c r="TS85" s="708"/>
      <c r="TT85" s="708"/>
      <c r="TU85" s="708"/>
      <c r="TV85" s="708"/>
      <c r="TW85" s="708"/>
      <c r="TX85" s="708"/>
      <c r="TY85" s="708"/>
      <c r="TZ85" s="708"/>
      <c r="UA85" s="708"/>
      <c r="UB85" s="708"/>
      <c r="UC85" s="708"/>
      <c r="UD85" s="708"/>
      <c r="UE85" s="708"/>
      <c r="UF85" s="708"/>
      <c r="UG85" s="708"/>
      <c r="UH85" s="708"/>
      <c r="UI85" s="708"/>
      <c r="UJ85" s="708"/>
      <c r="UK85" s="708"/>
      <c r="UL85" s="708"/>
      <c r="UM85" s="708"/>
      <c r="UN85" s="708"/>
      <c r="UO85" s="708"/>
      <c r="UP85" s="708"/>
      <c r="UQ85" s="708"/>
      <c r="UR85" s="708"/>
      <c r="US85" s="708"/>
      <c r="UT85" s="708"/>
      <c r="UU85" s="708"/>
      <c r="UV85" s="708"/>
      <c r="UW85" s="708"/>
      <c r="UX85" s="708"/>
      <c r="UY85" s="708"/>
      <c r="UZ85" s="708"/>
      <c r="VA85" s="708"/>
      <c r="VB85" s="708"/>
      <c r="VC85" s="708"/>
      <c r="VD85" s="708"/>
      <c r="VE85" s="708"/>
      <c r="VF85" s="708"/>
      <c r="VG85" s="708"/>
      <c r="VH85" s="708"/>
      <c r="VI85" s="708"/>
      <c r="VJ85" s="708"/>
      <c r="VK85" s="708"/>
      <c r="VL85" s="708"/>
      <c r="VM85" s="708"/>
      <c r="VN85" s="708"/>
      <c r="VO85" s="708"/>
      <c r="VP85" s="708"/>
      <c r="VQ85" s="708"/>
      <c r="VR85" s="708"/>
      <c r="VS85" s="708"/>
      <c r="VT85" s="708"/>
      <c r="VU85" s="708"/>
      <c r="VV85" s="708"/>
      <c r="VW85" s="708"/>
      <c r="VX85" s="708"/>
      <c r="VY85" s="708"/>
      <c r="VZ85" s="708"/>
      <c r="WA85" s="708"/>
      <c r="WB85" s="708"/>
      <c r="WC85" s="708"/>
      <c r="WD85" s="708"/>
      <c r="WE85" s="708"/>
      <c r="WF85" s="708"/>
      <c r="WG85" s="708"/>
      <c r="WH85" s="708"/>
      <c r="WI85" s="708"/>
      <c r="WJ85" s="708"/>
      <c r="WK85" s="708"/>
      <c r="WL85" s="708"/>
      <c r="WM85" s="708"/>
      <c r="WN85" s="708"/>
      <c r="WO85" s="708"/>
      <c r="WP85" s="708"/>
      <c r="WQ85" s="708"/>
      <c r="WR85" s="708"/>
      <c r="WS85" s="708"/>
      <c r="WT85" s="708"/>
      <c r="WU85" s="708"/>
      <c r="WV85" s="708"/>
      <c r="WW85" s="708"/>
      <c r="WX85" s="708"/>
      <c r="WY85" s="708"/>
      <c r="WZ85" s="708"/>
      <c r="XA85" s="708"/>
      <c r="XB85" s="708"/>
      <c r="XC85" s="708"/>
      <c r="XD85" s="708"/>
      <c r="XE85" s="708"/>
      <c r="XF85" s="708"/>
      <c r="XG85" s="708"/>
      <c r="XH85" s="708"/>
      <c r="XI85" s="708"/>
      <c r="XJ85" s="708"/>
      <c r="XK85" s="708"/>
      <c r="XL85" s="708"/>
      <c r="XM85" s="708"/>
      <c r="XN85" s="708"/>
      <c r="XO85" s="708"/>
      <c r="XP85" s="708"/>
      <c r="XQ85" s="708"/>
      <c r="XR85" s="708"/>
      <c r="XS85" s="708"/>
      <c r="XT85" s="708"/>
      <c r="XU85" s="708"/>
      <c r="XV85" s="708"/>
      <c r="XW85" s="708"/>
      <c r="XX85" s="708"/>
      <c r="XY85" s="708"/>
      <c r="XZ85" s="708"/>
      <c r="YA85" s="708"/>
      <c r="YB85" s="708"/>
      <c r="YC85" s="708"/>
      <c r="YD85" s="708"/>
      <c r="YE85" s="708"/>
      <c r="YF85" s="708"/>
      <c r="YG85" s="708"/>
      <c r="YH85" s="708"/>
      <c r="YI85" s="708"/>
      <c r="YJ85" s="708"/>
      <c r="YK85" s="708"/>
      <c r="YL85" s="708"/>
      <c r="YM85" s="708"/>
      <c r="YN85" s="708"/>
      <c r="YO85" s="708"/>
      <c r="YP85" s="708"/>
      <c r="YQ85" s="708"/>
      <c r="YR85" s="708"/>
      <c r="YS85" s="708"/>
      <c r="YT85" s="708"/>
      <c r="YU85" s="708"/>
      <c r="YV85" s="708"/>
      <c r="YW85" s="708"/>
      <c r="YX85" s="708"/>
      <c r="YY85" s="708"/>
      <c r="YZ85" s="708"/>
      <c r="ZA85" s="708"/>
      <c r="ZB85" s="708"/>
      <c r="ZC85" s="708"/>
      <c r="ZD85" s="708"/>
      <c r="ZE85" s="708"/>
      <c r="ZF85" s="708"/>
      <c r="ZG85" s="708"/>
      <c r="ZH85" s="708"/>
      <c r="ZI85" s="708"/>
      <c r="ZJ85" s="708"/>
      <c r="ZK85" s="708"/>
      <c r="ZL85" s="708"/>
      <c r="ZM85" s="708"/>
      <c r="ZN85" s="708"/>
      <c r="ZO85" s="708"/>
      <c r="ZP85" s="708"/>
      <c r="ZQ85" s="708"/>
      <c r="ZR85" s="708"/>
      <c r="ZS85" s="708"/>
      <c r="ZT85" s="708"/>
      <c r="ZU85" s="708"/>
      <c r="ZV85" s="708"/>
      <c r="ZW85" s="708"/>
      <c r="ZX85" s="708"/>
      <c r="ZY85" s="708"/>
      <c r="ZZ85" s="708"/>
      <c r="AAA85" s="708"/>
      <c r="AAB85" s="708"/>
      <c r="AAC85" s="708"/>
      <c r="AAD85" s="708"/>
      <c r="AAE85" s="708"/>
      <c r="AAF85" s="708"/>
      <c r="AAG85" s="708"/>
      <c r="AAH85" s="708"/>
      <c r="AAI85" s="708"/>
      <c r="AAJ85" s="708"/>
      <c r="AAK85" s="708"/>
      <c r="AAL85" s="708"/>
      <c r="AAM85" s="708"/>
      <c r="AAN85" s="708"/>
      <c r="AAO85" s="708"/>
      <c r="AAP85" s="708"/>
      <c r="AAQ85" s="708"/>
      <c r="AAR85" s="708"/>
      <c r="AAS85" s="708"/>
      <c r="AAT85" s="708"/>
      <c r="AAU85" s="708"/>
      <c r="AAV85" s="708"/>
      <c r="AAW85" s="708"/>
      <c r="AAX85" s="708"/>
      <c r="AAY85" s="708"/>
      <c r="AAZ85" s="708"/>
      <c r="ABA85" s="708"/>
      <c r="ABB85" s="708"/>
      <c r="ABC85" s="708"/>
      <c r="ABD85" s="708"/>
      <c r="ABE85" s="708"/>
      <c r="ABF85" s="708"/>
      <c r="ABG85" s="708"/>
      <c r="ABH85" s="708"/>
      <c r="ABI85" s="708"/>
      <c r="ABJ85" s="708"/>
      <c r="ABK85" s="708"/>
      <c r="ABL85" s="708"/>
      <c r="ABM85" s="708"/>
      <c r="ABN85" s="708"/>
      <c r="ABO85" s="708"/>
      <c r="ABP85" s="708"/>
      <c r="ABQ85" s="708"/>
      <c r="ABR85" s="708"/>
      <c r="ABS85" s="708"/>
      <c r="ABT85" s="708"/>
      <c r="ABU85" s="708"/>
      <c r="ABV85" s="708"/>
      <c r="ABW85" s="708"/>
      <c r="ABX85" s="708"/>
      <c r="ABY85" s="708"/>
      <c r="ABZ85" s="708"/>
      <c r="ACA85" s="708"/>
      <c r="ACB85" s="708"/>
      <c r="ACC85" s="708"/>
      <c r="ACD85" s="708"/>
      <c r="ACE85" s="708"/>
      <c r="ACF85" s="708"/>
      <c r="ACG85" s="708"/>
      <c r="ACH85" s="708"/>
      <c r="ACI85" s="708"/>
      <c r="ACJ85" s="708"/>
      <c r="ACK85" s="708"/>
      <c r="ACL85" s="708"/>
      <c r="ACM85" s="708"/>
      <c r="ACN85" s="708"/>
      <c r="ACO85" s="708"/>
      <c r="ACP85" s="708"/>
      <c r="ACQ85" s="708"/>
      <c r="ACR85" s="708"/>
      <c r="ACS85" s="708"/>
      <c r="ACT85" s="708"/>
      <c r="ACU85" s="708"/>
      <c r="ACV85" s="708"/>
      <c r="ACW85" s="708"/>
      <c r="ACX85" s="708"/>
      <c r="ACY85" s="708"/>
      <c r="ACZ85" s="708"/>
      <c r="ADA85" s="708"/>
      <c r="ADB85" s="708"/>
      <c r="ADC85" s="708"/>
      <c r="ADD85" s="708"/>
      <c r="ADE85" s="708"/>
      <c r="ADF85" s="708"/>
      <c r="ADG85" s="708"/>
      <c r="ADH85" s="708"/>
      <c r="ADI85" s="708"/>
      <c r="ADJ85" s="708"/>
      <c r="ADK85" s="708"/>
      <c r="ADL85" s="708"/>
      <c r="ADM85" s="708"/>
      <c r="ADN85" s="708"/>
      <c r="ADO85" s="708"/>
      <c r="ADP85" s="708"/>
      <c r="ADQ85" s="708"/>
      <c r="ADR85" s="708"/>
      <c r="ADS85" s="708"/>
      <c r="ADT85" s="708"/>
      <c r="ADU85" s="708"/>
      <c r="ADV85" s="708"/>
      <c r="ADW85" s="708"/>
      <c r="ADX85" s="708"/>
      <c r="ADY85" s="708"/>
      <c r="ADZ85" s="708"/>
      <c r="AEA85" s="708"/>
      <c r="AEB85" s="708"/>
      <c r="AEC85" s="708"/>
      <c r="AED85" s="708"/>
      <c r="AEE85" s="708"/>
      <c r="AEF85" s="708"/>
      <c r="AEG85" s="708"/>
      <c r="AEH85" s="708"/>
      <c r="AEI85" s="708"/>
      <c r="AEJ85" s="708"/>
      <c r="AEK85" s="708"/>
      <c r="AEL85" s="708"/>
      <c r="AEM85" s="708"/>
      <c r="AEN85" s="708"/>
      <c r="AEO85" s="708"/>
      <c r="AEP85" s="708"/>
      <c r="AEQ85" s="708"/>
      <c r="AER85" s="708"/>
      <c r="AES85" s="708"/>
      <c r="AET85" s="708"/>
      <c r="AEU85" s="708"/>
      <c r="AEV85" s="708"/>
      <c r="AEW85" s="708"/>
      <c r="AEX85" s="708"/>
      <c r="AEY85" s="708"/>
      <c r="AEZ85" s="708"/>
      <c r="AFA85" s="708"/>
      <c r="AFB85" s="708"/>
      <c r="AFC85" s="708"/>
      <c r="AFD85" s="708"/>
      <c r="AFE85" s="708"/>
      <c r="AFF85" s="708"/>
      <c r="AFG85" s="708"/>
      <c r="AFH85" s="708"/>
      <c r="AFI85" s="708"/>
      <c r="AFJ85" s="708"/>
      <c r="AFK85" s="708"/>
      <c r="AFL85" s="708"/>
      <c r="AFM85" s="708"/>
      <c r="AFN85" s="708"/>
      <c r="AFO85" s="708"/>
      <c r="AFP85" s="708"/>
      <c r="AFQ85" s="708"/>
      <c r="AFR85" s="708"/>
      <c r="AFS85" s="708"/>
      <c r="AFT85" s="708"/>
      <c r="AFU85" s="708"/>
      <c r="AFV85" s="708"/>
      <c r="AFW85" s="708"/>
      <c r="AFX85" s="708"/>
      <c r="AFY85" s="708"/>
      <c r="AFZ85" s="708"/>
      <c r="AGA85" s="708"/>
      <c r="AGB85" s="708"/>
      <c r="AGC85" s="708"/>
      <c r="AGD85" s="708"/>
      <c r="AGE85" s="708"/>
      <c r="AGF85" s="708"/>
      <c r="AGG85" s="708"/>
      <c r="AGH85" s="708"/>
      <c r="AGI85" s="708"/>
      <c r="AGJ85" s="708"/>
      <c r="AGK85" s="708"/>
      <c r="AGL85" s="708"/>
      <c r="AGM85" s="708"/>
      <c r="AGN85" s="708"/>
      <c r="AGO85" s="708"/>
      <c r="AGP85" s="708"/>
      <c r="AGQ85" s="708"/>
      <c r="AGR85" s="708"/>
      <c r="AGS85" s="708"/>
      <c r="AGT85" s="708"/>
      <c r="AGU85" s="708"/>
      <c r="AGV85" s="708"/>
      <c r="AGW85" s="708"/>
      <c r="AGX85" s="708"/>
      <c r="AGY85" s="708"/>
      <c r="AGZ85" s="708"/>
      <c r="AHA85" s="708"/>
      <c r="AHB85" s="708"/>
      <c r="AHC85" s="708"/>
      <c r="AHD85" s="708"/>
      <c r="AHE85" s="708"/>
      <c r="AHF85" s="708"/>
      <c r="AHG85" s="708"/>
      <c r="AHH85" s="708"/>
      <c r="AHI85" s="708"/>
      <c r="AHJ85" s="708"/>
      <c r="AHK85" s="708"/>
      <c r="AHL85" s="708"/>
      <c r="AHM85" s="708"/>
      <c r="AHN85" s="708"/>
      <c r="AHO85" s="708"/>
      <c r="AHP85" s="708"/>
      <c r="AHQ85" s="708"/>
      <c r="AHR85" s="708"/>
      <c r="AHS85" s="708"/>
      <c r="AHT85" s="708"/>
      <c r="AHU85" s="708"/>
      <c r="AHV85" s="708"/>
      <c r="AHW85" s="708"/>
      <c r="AHX85" s="708"/>
      <c r="AHY85" s="708"/>
      <c r="AHZ85" s="708"/>
      <c r="AIA85" s="708"/>
      <c r="AIB85" s="708"/>
      <c r="AIC85" s="708"/>
      <c r="AID85" s="708"/>
      <c r="AIE85" s="708"/>
      <c r="AIF85" s="708"/>
      <c r="AIG85" s="708"/>
      <c r="AIH85" s="708"/>
      <c r="AII85" s="708"/>
      <c r="AIJ85" s="708"/>
      <c r="AIK85" s="708"/>
      <c r="AIL85" s="708"/>
      <c r="AIM85" s="708"/>
      <c r="AIN85" s="708"/>
      <c r="AIO85" s="708"/>
      <c r="AIP85" s="708"/>
      <c r="AIQ85" s="708"/>
      <c r="AIR85" s="708"/>
      <c r="AIS85" s="708"/>
      <c r="AIT85" s="708"/>
      <c r="AIU85" s="708"/>
      <c r="AIV85" s="708"/>
      <c r="AIW85" s="708"/>
      <c r="AIX85" s="708"/>
      <c r="AIY85" s="708"/>
      <c r="AIZ85" s="708"/>
      <c r="AJA85" s="708"/>
      <c r="AJB85" s="708"/>
      <c r="AJC85" s="708"/>
      <c r="AJD85" s="708"/>
      <c r="AJE85" s="708"/>
      <c r="AJF85" s="708"/>
      <c r="AJG85" s="708"/>
      <c r="AJH85" s="708"/>
      <c r="AJI85" s="708"/>
      <c r="AJJ85" s="708"/>
      <c r="AJK85" s="708"/>
      <c r="AJL85" s="708"/>
      <c r="AJM85" s="708"/>
      <c r="AJN85" s="708"/>
      <c r="AJO85" s="708"/>
      <c r="AJP85" s="708"/>
      <c r="AJQ85" s="708"/>
      <c r="AJR85" s="708"/>
      <c r="AJS85" s="708"/>
      <c r="AJT85" s="708"/>
      <c r="AJU85" s="708"/>
      <c r="AJV85" s="708"/>
      <c r="AJW85" s="708"/>
      <c r="AJX85" s="708"/>
      <c r="AJY85" s="708"/>
      <c r="AJZ85" s="708"/>
      <c r="AKA85" s="708"/>
      <c r="AKB85" s="708"/>
      <c r="AKC85" s="708"/>
      <c r="AKD85" s="708"/>
      <c r="AKE85" s="708"/>
      <c r="AKF85" s="708"/>
      <c r="AKG85" s="708"/>
      <c r="AKH85" s="708"/>
      <c r="AKI85" s="708"/>
      <c r="AKJ85" s="708"/>
      <c r="AKK85" s="708"/>
      <c r="AKL85" s="708"/>
      <c r="AKM85" s="708"/>
      <c r="AKN85" s="708"/>
      <c r="AKO85" s="708"/>
      <c r="AKP85" s="708"/>
      <c r="AKQ85" s="708"/>
      <c r="AKR85" s="708"/>
      <c r="AKS85" s="708"/>
      <c r="AKT85" s="708"/>
      <c r="AKU85" s="708"/>
      <c r="AKV85" s="708"/>
      <c r="AKW85" s="708"/>
      <c r="AKX85" s="708"/>
      <c r="AKY85" s="708"/>
      <c r="AKZ85" s="708"/>
      <c r="ALA85" s="708"/>
      <c r="ALB85" s="708"/>
      <c r="ALC85" s="708"/>
      <c r="ALD85" s="708"/>
      <c r="ALE85" s="708"/>
      <c r="ALF85" s="708"/>
      <c r="ALG85" s="708"/>
      <c r="ALH85" s="708"/>
      <c r="ALI85" s="708"/>
      <c r="ALJ85" s="708"/>
      <c r="ALK85" s="708"/>
      <c r="ALL85" s="708"/>
      <c r="ALM85" s="708"/>
      <c r="ALN85" s="708"/>
      <c r="ALO85" s="708"/>
      <c r="ALP85" s="708"/>
      <c r="ALQ85" s="708"/>
      <c r="ALR85" s="708"/>
      <c r="ALS85" s="708"/>
      <c r="ALT85" s="708"/>
      <c r="ALU85" s="708"/>
    </row>
    <row r="86" spans="1:1009" s="224" customFormat="1" ht="13.5" hidden="1" customHeight="1">
      <c r="A86" s="225">
        <v>78</v>
      </c>
      <c r="B86" s="217"/>
      <c r="C86" s="217"/>
      <c r="D86" s="241" t="s">
        <v>264</v>
      </c>
      <c r="E86" s="241"/>
      <c r="F86" s="241"/>
      <c r="G86" s="217"/>
      <c r="H86" s="698"/>
      <c r="I86" s="699" t="s">
        <v>1221</v>
      </c>
      <c r="J86" s="698" t="s">
        <v>1222</v>
      </c>
      <c r="K86" s="698" t="s">
        <v>820</v>
      </c>
      <c r="L86" s="701"/>
      <c r="M86" s="705" t="s">
        <v>862</v>
      </c>
      <c r="N86" s="278" t="s">
        <v>863</v>
      </c>
      <c r="O86" s="698" t="s">
        <v>1223</v>
      </c>
      <c r="P86" s="250"/>
      <c r="Q86" s="701"/>
      <c r="R86" s="232"/>
      <c r="S86" s="703"/>
      <c r="T86" s="698"/>
      <c r="U86" s="704"/>
      <c r="V86" s="702"/>
      <c r="W86" s="702"/>
      <c r="X86" s="701"/>
      <c r="Z86" s="703"/>
      <c r="AA86" s="698"/>
      <c r="AB86" s="491"/>
      <c r="AC86" s="698"/>
      <c r="AD86" s="701"/>
      <c r="AE86" s="701"/>
    </row>
    <row r="87" spans="1:1009" s="224" customFormat="1" ht="13.5" hidden="1" customHeight="1">
      <c r="A87" s="225">
        <v>79</v>
      </c>
      <c r="B87" s="217"/>
      <c r="C87" s="217"/>
      <c r="D87" s="241" t="s">
        <v>1728</v>
      </c>
      <c r="E87" s="241"/>
      <c r="F87" s="241"/>
      <c r="G87" s="217"/>
      <c r="H87" s="698" t="s">
        <v>1226</v>
      </c>
      <c r="I87" s="699" t="s">
        <v>1227</v>
      </c>
      <c r="J87" s="699" t="s">
        <v>938</v>
      </c>
      <c r="K87" s="698" t="s">
        <v>817</v>
      </c>
      <c r="L87" s="701"/>
      <c r="M87" s="698" t="s">
        <v>862</v>
      </c>
      <c r="N87" s="701"/>
      <c r="O87" s="698"/>
      <c r="P87" s="250"/>
      <c r="Q87" s="701"/>
      <c r="R87" s="232"/>
      <c r="S87" s="703"/>
      <c r="T87" s="698"/>
      <c r="U87" s="704"/>
      <c r="V87" s="702"/>
      <c r="W87" s="702"/>
      <c r="X87" s="701"/>
      <c r="Z87" s="703"/>
      <c r="AA87" s="698"/>
      <c r="AB87" s="699"/>
      <c r="AC87" s="698"/>
      <c r="AD87" s="701"/>
      <c r="AE87" s="701"/>
    </row>
    <row r="88" spans="1:1009" s="224" customFormat="1" ht="13.5" hidden="1" customHeight="1">
      <c r="A88" s="225">
        <v>80</v>
      </c>
      <c r="B88" s="217"/>
      <c r="C88" s="217" t="s">
        <v>1578</v>
      </c>
      <c r="D88" s="241" t="s">
        <v>2400</v>
      </c>
      <c r="E88" s="241"/>
      <c r="F88" s="241"/>
      <c r="G88" s="217"/>
      <c r="H88" s="261" t="s">
        <v>2401</v>
      </c>
      <c r="I88" s="699"/>
      <c r="J88" s="253" t="s">
        <v>1586</v>
      </c>
      <c r="K88" s="698" t="s">
        <v>817</v>
      </c>
      <c r="L88" s="701" t="s">
        <v>863</v>
      </c>
      <c r="M88" s="243" t="s">
        <v>1055</v>
      </c>
      <c r="N88" s="277"/>
      <c r="O88" s="698"/>
      <c r="P88" s="700"/>
      <c r="Q88" s="701"/>
      <c r="R88" s="232"/>
      <c r="S88" s="703"/>
      <c r="T88" s="698"/>
      <c r="U88" s="704"/>
      <c r="V88" s="702"/>
      <c r="W88" s="702"/>
      <c r="X88" s="701"/>
      <c r="Z88" s="703"/>
      <c r="AA88" s="698"/>
      <c r="AB88" s="699"/>
      <c r="AC88" s="698"/>
      <c r="AD88" s="701"/>
      <c r="AE88" s="701"/>
    </row>
    <row r="89" spans="1:1009" s="224" customFormat="1" ht="12" customHeight="1">
      <c r="A89" s="225"/>
      <c r="C89" s="225"/>
      <c r="D89" s="225"/>
      <c r="E89" s="225"/>
      <c r="F89" s="225"/>
      <c r="G89" s="225"/>
      <c r="H89" s="225"/>
      <c r="I89" s="225"/>
      <c r="J89" s="680"/>
      <c r="K89" s="680"/>
      <c r="L89" s="681"/>
      <c r="M89" s="680"/>
      <c r="N89" s="271"/>
      <c r="O89" s="225"/>
      <c r="P89" s="225"/>
      <c r="Q89" s="225"/>
      <c r="S89" s="268"/>
      <c r="T89" s="225"/>
      <c r="U89" s="239"/>
      <c r="V89" s="225"/>
      <c r="W89" s="225"/>
    </row>
    <row r="90" spans="1:1009" s="128" customFormat="1" ht="12" customHeight="1">
      <c r="A90" s="3"/>
      <c r="B90" s="3"/>
      <c r="C90" s="131"/>
      <c r="D90" s="131"/>
      <c r="E90" s="131"/>
      <c r="F90" s="131"/>
      <c r="G90" s="5"/>
      <c r="H90" s="155"/>
      <c r="I90" s="225"/>
      <c r="J90" s="5"/>
      <c r="K90" s="188"/>
      <c r="L90" s="56"/>
      <c r="M90" s="56"/>
      <c r="N90" s="56"/>
      <c r="O90" s="698"/>
      <c r="P90" s="698"/>
      <c r="Q90"/>
      <c r="R90" s="178"/>
      <c r="S90" s="5"/>
      <c r="T90" s="159"/>
      <c r="U90" s="56"/>
      <c r="V90" s="56"/>
      <c r="ALR90"/>
      <c r="ALS90"/>
      <c r="ALT90"/>
    </row>
    <row r="91" spans="1:1009" s="128" customFormat="1" ht="12" customHeight="1">
      <c r="A91" s="129"/>
      <c r="B91" s="129"/>
      <c r="C91" s="129"/>
      <c r="D91" s="129"/>
      <c r="E91" s="129"/>
      <c r="F91" s="129"/>
      <c r="G91" s="96"/>
      <c r="H91" s="96"/>
      <c r="I91" s="225"/>
      <c r="J91" s="96"/>
      <c r="K91" s="173"/>
      <c r="L91" s="274"/>
      <c r="M91" s="274"/>
      <c r="N91" s="96"/>
      <c r="O91" s="96"/>
      <c r="P91" s="96"/>
      <c r="Q91"/>
      <c r="R91" s="179"/>
      <c r="S91" s="96"/>
      <c r="T91" s="159"/>
      <c r="U91" s="96"/>
      <c r="V91" s="96"/>
      <c r="ALR91"/>
      <c r="ALS91"/>
      <c r="ALT91"/>
    </row>
    <row r="92" spans="1:1009" s="128" customFormat="1" ht="12" customHeight="1">
      <c r="I92" s="224"/>
      <c r="K92" s="173"/>
      <c r="L92" s="274"/>
      <c r="M92" s="274"/>
      <c r="N92" s="96"/>
      <c r="O92" s="96"/>
      <c r="P92" s="96"/>
      <c r="Q92"/>
      <c r="R92" s="179"/>
      <c r="S92" s="96"/>
      <c r="T92" s="159"/>
      <c r="U92" s="96"/>
      <c r="V92" s="96"/>
      <c r="ALR92"/>
      <c r="ALS92"/>
      <c r="ALT92"/>
    </row>
    <row r="93" spans="1:1009" s="128" customFormat="1" ht="12" customHeight="1">
      <c r="I93" s="224"/>
      <c r="K93" s="173"/>
      <c r="L93" s="274"/>
      <c r="M93" s="274"/>
      <c r="N93" s="96"/>
      <c r="O93" s="96"/>
      <c r="P93" s="96"/>
      <c r="Q93"/>
      <c r="R93" s="179"/>
      <c r="S93" s="96"/>
      <c r="T93" s="159"/>
      <c r="U93" s="96"/>
      <c r="V93" s="96"/>
      <c r="ALR93"/>
      <c r="ALS93"/>
      <c r="ALT93"/>
    </row>
    <row r="94" spans="1:1009" ht="12" customHeight="1">
      <c r="A94" s="123"/>
      <c r="B94" s="650"/>
      <c r="C94" s="649"/>
      <c r="D94" s="123"/>
      <c r="E94" s="123"/>
      <c r="F94" s="123"/>
      <c r="G94" s="112"/>
      <c r="H94" s="112"/>
      <c r="I94" s="273"/>
      <c r="J94" s="112"/>
      <c r="K94" s="190"/>
      <c r="L94" s="125"/>
      <c r="M94" s="125"/>
      <c r="N94" s="112"/>
      <c r="O94" s="112"/>
      <c r="P94" s="112"/>
      <c r="R94" s="180"/>
      <c r="S94" s="112"/>
      <c r="U94" s="112"/>
      <c r="V94" s="112"/>
    </row>
    <row r="95" spans="1:1009" ht="12" customHeight="1">
      <c r="A95" s="123"/>
      <c r="B95" s="649"/>
      <c r="C95" s="649"/>
      <c r="D95" s="123"/>
      <c r="E95" s="123"/>
      <c r="F95" s="123"/>
      <c r="G95" s="112"/>
      <c r="H95" s="112"/>
      <c r="I95" s="273"/>
      <c r="J95" s="112"/>
      <c r="K95" s="190"/>
      <c r="L95" s="125"/>
      <c r="M95" s="125"/>
      <c r="N95" s="112"/>
      <c r="O95" s="112"/>
      <c r="P95" s="112"/>
      <c r="R95" s="180"/>
      <c r="S95" s="112"/>
      <c r="U95" s="112"/>
      <c r="V95" s="112"/>
    </row>
    <row r="96" spans="1:1009" ht="12" customHeight="1">
      <c r="A96" s="130"/>
      <c r="B96" s="649"/>
      <c r="C96" s="649"/>
      <c r="D96" s="130"/>
      <c r="E96" s="130"/>
      <c r="F96" s="130"/>
    </row>
  </sheetData>
  <mergeCells count="1">
    <mergeCell ref="H1:I2"/>
  </mergeCells>
  <phoneticPr fontId="83" type="noConversion"/>
  <conditionalFormatting sqref="A90:F91 A94 C94:F94 A95:F96 A143:F912">
    <cfRule type="expression" dxfId="455" priority="191">
      <formula>OR($V90="X",$U90="X")</formula>
    </cfRule>
    <cfRule type="expression" dxfId="454" priority="192">
      <formula>AND($V90=1,$U90=1)</formula>
    </cfRule>
    <cfRule type="expression" dxfId="453" priority="193">
      <formula>$V90=1</formula>
    </cfRule>
    <cfRule type="expression" dxfId="452" priority="194">
      <formula>$U90=1</formula>
    </cfRule>
  </conditionalFormatting>
  <conditionalFormatting sqref="A9:G9 A10:A88">
    <cfRule type="expression" dxfId="451" priority="195">
      <formula>#REF!=1</formula>
    </cfRule>
    <cfRule type="expression" dxfId="450" priority="198">
      <formula>OR($W9="X",#REF!="X")</formula>
    </cfRule>
  </conditionalFormatting>
  <conditionalFormatting sqref="A9:G11 A10:A88 B12:G12 B14:G14 B15:C16 E15:G16 B17:G19 B20 D20:G20 B21:C24 E21:G24 B25:G27 D28:G30 B28:B41 E31:G31 D32:G32 E33:G38 B42:G42">
    <cfRule type="expression" dxfId="449" priority="196">
      <formula>AND($W9=1,#REF!=1)</formula>
    </cfRule>
    <cfRule type="expression" dxfId="448" priority="197">
      <formula>AND(NOT(ISBLANK($Q9)),ISBLANK(#REF!),ISBLANK($W9))</formula>
    </cfRule>
  </conditionalFormatting>
  <conditionalFormatting sqref="B10:G12 B14:G14 B15:C16 E15:G16 B17:G19 B20 D20:G20 B21:C24 E21:G24 B25:G27 D28:G30 B28:B41 E31:G31 D32:G32 E33:G38 B42:G42">
    <cfRule type="expression" dxfId="447" priority="199">
      <formula>OR($W10="X",#REF!="X")</formula>
    </cfRule>
    <cfRule type="expression" dxfId="446" priority="200">
      <formula>#REF!=1</formula>
    </cfRule>
  </conditionalFormatting>
  <conditionalFormatting sqref="B25:G27 A9:G11 A10:A88 B12:G12 C13:G13 B14:G14 B15:C16 E15:G16 B17:G19 B20 D20:G20 B21:C24 E21:G24 D28:G30 B28:B41 E31:G31 D32:G32 E33:G38 B42:G42">
    <cfRule type="expression" dxfId="445" priority="12">
      <formula>$W9=1</formula>
    </cfRule>
  </conditionalFormatting>
  <conditionalFormatting sqref="C9:C12 C14:C27 D20 C42">
    <cfRule type="expression" dxfId="444" priority="5310">
      <formula>AND($L9="X",$B9&lt;&gt;"")</formula>
    </cfRule>
  </conditionalFormatting>
  <conditionalFormatting sqref="C20">
    <cfRule type="expression" dxfId="443" priority="156">
      <formula>$W20=1</formula>
    </cfRule>
    <cfRule type="expression" dxfId="442" priority="157">
      <formula>AND($W20=1,#REF!=1)</formula>
    </cfRule>
    <cfRule type="expression" dxfId="441" priority="158">
      <formula>AND(NOT(ISBLANK($Q20)),ISBLANK(#REF!),ISBLANK($W20))</formula>
    </cfRule>
    <cfRule type="expression" dxfId="440" priority="159">
      <formula>OR($W20="X",#REF!="X")</formula>
    </cfRule>
    <cfRule type="expression" dxfId="439" priority="160">
      <formula>#REF!=1</formula>
    </cfRule>
  </conditionalFormatting>
  <conditionalFormatting sqref="C28:C38">
    <cfRule type="expression" dxfId="438" priority="5314">
      <formula>AND($W28=1,#REF!=1)</formula>
    </cfRule>
    <cfRule type="expression" dxfId="437" priority="5315">
      <formula>$W28=1</formula>
    </cfRule>
    <cfRule type="expression" dxfId="436" priority="5316">
      <formula>AND(NOT(ISBLANK($Q28)),ISBLANK(#REF!),ISBLANK($W28))</formula>
    </cfRule>
    <cfRule type="expression" dxfId="435" priority="5317">
      <formula>OR($W28="X",#REF!="X")</formula>
    </cfRule>
    <cfRule type="expression" dxfId="434" priority="5318">
      <formula>#REF!=1</formula>
    </cfRule>
    <cfRule type="expression" dxfId="433" priority="5319">
      <formula>AND($L28="X",$B28&lt;&gt;"")</formula>
    </cfRule>
  </conditionalFormatting>
  <conditionalFormatting sqref="C39 C40:F40">
    <cfRule type="expression" dxfId="432" priority="154">
      <formula>$AC39=1</formula>
    </cfRule>
  </conditionalFormatting>
  <conditionalFormatting sqref="C39 C40:F41">
    <cfRule type="expression" dxfId="431" priority="151">
      <formula>AND($AD39=1,$AC39=1)</formula>
    </cfRule>
    <cfRule type="expression" dxfId="430" priority="152">
      <formula>$AD39=1</formula>
    </cfRule>
    <cfRule type="expression" dxfId="429" priority="153">
      <formula>OR($AD39="X",$AC39="X")</formula>
    </cfRule>
    <cfRule type="expression" dxfId="428" priority="155">
      <formula>AND(NOT(ISBLANK($W39)),ISBLANK($AC39),ISBLANK($AD39))</formula>
    </cfRule>
  </conditionalFormatting>
  <conditionalFormatting sqref="C39:C41">
    <cfRule type="expression" dxfId="427" priority="5325">
      <formula>AND($R39="X",OR($B39&lt;&gt;"",$C39&lt;&gt;""))</formula>
    </cfRule>
  </conditionalFormatting>
  <conditionalFormatting sqref="C13:G13">
    <cfRule type="expression" dxfId="426" priority="13">
      <formula>#REF!=1</formula>
    </cfRule>
    <cfRule type="expression" dxfId="425" priority="14">
      <formula>AND($W13=1,#REF!=1)</formula>
    </cfRule>
    <cfRule type="expression" dxfId="424" priority="15">
      <formula>AND(NOT(ISBLANK($Q13)),ISBLANK(#REF!),ISBLANK($W13))</formula>
    </cfRule>
    <cfRule type="expression" dxfId="423" priority="16">
      <formula>OR($W13="X",#REF!="X")</formula>
    </cfRule>
  </conditionalFormatting>
  <conditionalFormatting sqref="C43:G47 C48:D48 E48:E50 C49:C50 G49:G50 C51:G88">
    <cfRule type="expression" dxfId="422" priority="37">
      <formula>OR($AE43="X",$AD43="X")</formula>
    </cfRule>
  </conditionalFormatting>
  <conditionalFormatting sqref="C43:G47 C48:E48 C49:C50 E49:E50 G49:G50 C51:G88">
    <cfRule type="expression" dxfId="421" priority="38">
      <formula>AND($AE43=1,$AD43=1)</formula>
    </cfRule>
    <cfRule type="expression" dxfId="420" priority="39">
      <formula>$AE43=1</formula>
    </cfRule>
  </conditionalFormatting>
  <conditionalFormatting sqref="C43:G47 E48:G48 C48:D50 E49:E50 G49:G50 C51:G88">
    <cfRule type="expression" dxfId="419" priority="41">
      <formula>AND(NOT(ISBLANK($W43)),ISBLANK($AD43),ISBLANK($AE43))</formula>
    </cfRule>
  </conditionalFormatting>
  <conditionalFormatting sqref="C43:G48 C49:C50 E49:E50 G49:G50 C51:G88">
    <cfRule type="expression" dxfId="418" priority="40">
      <formula>$AD43=1</formula>
    </cfRule>
  </conditionalFormatting>
  <conditionalFormatting sqref="D9:D12 D14 D17:D19 D25:D30 D32 D42 D39">
    <cfRule type="expression" dxfId="417" priority="5352">
      <formula>AND($L9="X",OR($B9&lt;&gt;"",$C9&lt;&gt;""))</formula>
    </cfRule>
  </conditionalFormatting>
  <conditionalFormatting sqref="D26">
    <cfRule type="expression" dxfId="416" priority="7">
      <formula>AND($L26="X",$B26&lt;&gt;"")</formula>
    </cfRule>
  </conditionalFormatting>
  <conditionalFormatting sqref="D31">
    <cfRule type="expression" dxfId="415" priority="1">
      <formula>AND($W31=1,#REF!=1)</formula>
    </cfRule>
    <cfRule type="expression" dxfId="414" priority="2">
      <formula>$W31=1</formula>
    </cfRule>
    <cfRule type="expression" dxfId="413" priority="3">
      <formula>AND(NOT(ISBLANK($Q31)),ISBLANK(#REF!),ISBLANK($W31))</formula>
    </cfRule>
    <cfRule type="expression" dxfId="412" priority="4">
      <formula>OR($W31="X",#REF!="X")</formula>
    </cfRule>
    <cfRule type="expression" dxfId="411" priority="5">
      <formula>#REF!=1</formula>
    </cfRule>
    <cfRule type="expression" dxfId="410" priority="6">
      <formula>AND($L31="X",$B31&lt;&gt;"")</formula>
    </cfRule>
  </conditionalFormatting>
  <conditionalFormatting sqref="D33:D38">
    <cfRule type="expression" dxfId="409" priority="80">
      <formula>OR($AE33="X",$AD33="X")</formula>
    </cfRule>
    <cfRule type="expression" dxfId="408" priority="81">
      <formula>AND($AE33=1,$AD33=1)</formula>
    </cfRule>
    <cfRule type="expression" dxfId="407" priority="82">
      <formula>$AE33=1</formula>
    </cfRule>
    <cfRule type="expression" dxfId="406" priority="83">
      <formula>$AD33=1</formula>
    </cfRule>
    <cfRule type="expression" dxfId="405" priority="84">
      <formula>AND(NOT(ISBLANK($W33)),ISBLANK($AD33),ISBLANK($AE33))</formula>
    </cfRule>
  </conditionalFormatting>
  <conditionalFormatting sqref="D40:D41">
    <cfRule type="expression" dxfId="404" priority="5359">
      <formula>AND($R40="X",OR($B40&lt;&gt;"",$C40&lt;&gt;"",$D40&lt;&gt;""))</formula>
    </cfRule>
  </conditionalFormatting>
  <conditionalFormatting sqref="D43:D47 D51:D88">
    <cfRule type="expression" dxfId="403" priority="5360">
      <formula>AND($L43="X",$C43&lt;&gt;"")</formula>
    </cfRule>
  </conditionalFormatting>
  <conditionalFormatting sqref="D48 E48:E50 D13">
    <cfRule type="expression" dxfId="402" priority="5358">
      <formula>AND($L13="X",OR($C13&lt;&gt;"",#REF!&lt;&gt;""))</formula>
    </cfRule>
  </conditionalFormatting>
  <conditionalFormatting sqref="D49:D50">
    <cfRule type="expression" dxfId="401" priority="5364">
      <formula>AND($L49="X",OR(#REF!&lt;&gt;"",$C49&lt;&gt;""))</formula>
    </cfRule>
    <cfRule type="expression" dxfId="400" priority="5365">
      <formula>OR($AE49="X",$AD49="X")</formula>
    </cfRule>
    <cfRule type="expression" dxfId="399" priority="5366">
      <formula>AND($AE49=1,$AD49=1)</formula>
    </cfRule>
    <cfRule type="expression" dxfId="398" priority="5367">
      <formula>$AE49=1</formula>
    </cfRule>
    <cfRule type="expression" dxfId="397" priority="5368">
      <formula>$AD49=1</formula>
    </cfRule>
  </conditionalFormatting>
  <conditionalFormatting sqref="D39:G39">
    <cfRule type="expression" dxfId="396" priority="138">
      <formula>AND($W39=1,#REF!=1)</formula>
    </cfRule>
    <cfRule type="expression" dxfId="395" priority="139">
      <formula>AND(NOT(ISBLANK($Q39)),ISBLANK(#REF!),ISBLANK($W39))</formula>
    </cfRule>
    <cfRule type="expression" dxfId="394" priority="140">
      <formula>OR($W39="X",#REF!="X")</formula>
    </cfRule>
    <cfRule type="expression" dxfId="393" priority="141">
      <formula>#REF!=1</formula>
    </cfRule>
    <cfRule type="expression" dxfId="392" priority="185">
      <formula>$W39=1</formula>
    </cfRule>
  </conditionalFormatting>
  <conditionalFormatting sqref="E2:E3">
    <cfRule type="dataBar" priority="13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7:E19 E25:E39 E42">
    <cfRule type="expression" dxfId="391" priority="5386">
      <formula>AND($L9="X",OR($B9&lt;&gt;"",$C9&lt;&gt;"",$D9&lt;&gt;""))</formula>
    </cfRule>
  </conditionalFormatting>
  <conditionalFormatting sqref="E13">
    <cfRule type="expression" dxfId="390" priority="5391">
      <formula>AND($L13="X",OR($C13&lt;&gt;"",#REF!&lt;&gt;"",$D13&lt;&gt;""))</formula>
    </cfRule>
  </conditionalFormatting>
  <conditionalFormatting sqref="E15:E16 E21:E24">
    <cfRule type="expression" dxfId="389" priority="5392">
      <formula>AND($L15="X",OR($B15&lt;&gt;"",$C15&lt;&gt;"",#REF!&lt;&gt;""))</formula>
    </cfRule>
  </conditionalFormatting>
  <conditionalFormatting sqref="E20">
    <cfRule type="expression" dxfId="388" priority="5393">
      <formula>AND($L20="X",OR($B20&lt;&gt;"",$D20&lt;&gt;"",#REF!&lt;&gt;""))</formula>
    </cfRule>
  </conditionalFormatting>
  <conditionalFormatting sqref="E40:E41 D33:D38">
    <cfRule type="expression" dxfId="387" priority="5395">
      <formula>AND($R33="X",OR($B33&lt;&gt;"",$C33&lt;&gt;"",$D33&lt;&gt;"",$E33&lt;&gt;""))</formula>
    </cfRule>
  </conditionalFormatting>
  <conditionalFormatting sqref="E43:E47 E51:E88">
    <cfRule type="expression" dxfId="386" priority="5397">
      <formula>AND($L43="X",OR($C43&lt;&gt;"",$D43&lt;&gt;""))</formula>
    </cfRule>
  </conditionalFormatting>
  <conditionalFormatting sqref="E48">
    <cfRule type="expression" dxfId="385" priority="5399">
      <formula>AND($L48="X",OR($C48&lt;&gt;"",#REF!&lt;&gt;"",$D48&lt;&gt;""))</formula>
    </cfRule>
    <cfRule type="expression" dxfId="384" priority="5400">
      <formula>AND($L48="X",OR($C48&lt;&gt;"",#REF!&lt;&gt;"",$D48&lt;&gt;"",$E48&lt;&gt;""))</formula>
    </cfRule>
    <cfRule type="expression" dxfId="383" priority="5401">
      <formula>AND($L48="X",OR($C48&lt;&gt;"",#REF!&lt;&gt;"",$E48&lt;&gt;"",#REF!&lt;&gt;""))</formula>
    </cfRule>
    <cfRule type="expression" dxfId="382" priority="5402">
      <formula>$AD48=1</formula>
    </cfRule>
    <cfRule type="expression" dxfId="381" priority="5403">
      <formula>AND($L48="X",OR($C48&lt;&gt;"",#REF!&lt;&gt;"",$D48&lt;&gt;""))</formula>
    </cfRule>
    <cfRule type="expression" dxfId="380" priority="5404">
      <formula>AND($AE48=1,$AD48=1)</formula>
    </cfRule>
    <cfRule type="expression" dxfId="379" priority="5405">
      <formula>$AE48=1</formula>
    </cfRule>
    <cfRule type="expression" dxfId="378" priority="5406">
      <formula>AND($L48="X",$C48&lt;&gt;"")</formula>
    </cfRule>
    <cfRule type="expression" dxfId="377" priority="5407">
      <formula>AND($L48="X",OR($C48&lt;&gt;"",#REF!&lt;&gt;""))</formula>
    </cfRule>
  </conditionalFormatting>
  <conditionalFormatting sqref="E48:G48">
    <cfRule type="expression" dxfId="376" priority="5408">
      <formula>AND($L48="X",OR($C48&lt;&gt;"",$D48&lt;&gt;"",$E48&lt;&gt;"",$F48&lt;&gt;"",$G48&lt;&gt;""))</formula>
    </cfRule>
    <cfRule type="expression" dxfId="375" priority="5409">
      <formula>AND($AE48=1,$AD48=1)</formula>
    </cfRule>
    <cfRule type="expression" dxfId="374" priority="5410">
      <formula>$AE48=1</formula>
    </cfRule>
    <cfRule type="expression" dxfId="373" priority="5411">
      <formula>OR($AE48="X",$AD48="X")</formula>
    </cfRule>
  </conditionalFormatting>
  <conditionalFormatting sqref="F1:F2">
    <cfRule type="dataBar" priority="18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7:F19 F25:F39 F42">
    <cfRule type="expression" dxfId="372" priority="5412">
      <formula>AND($L9="X",OR($B9&lt;&gt;"",$C9&lt;&gt;"",$D9&lt;&gt;"",$E9&lt;&gt;""))</formula>
    </cfRule>
  </conditionalFormatting>
  <conditionalFormatting sqref="F13">
    <cfRule type="expression" dxfId="371" priority="5417">
      <formula>AND($L13="X",OR($C13&lt;&gt;"",#REF!&lt;&gt;"",$D13&lt;&gt;"",$E13&lt;&gt;""))</formula>
    </cfRule>
  </conditionalFormatting>
  <conditionalFormatting sqref="F15:F16 F21:F24">
    <cfRule type="expression" dxfId="370" priority="5418">
      <formula>AND($L15="X",OR($B15&lt;&gt;"",$C15&lt;&gt;"",#REF!&lt;&gt;"",$E15&lt;&gt;""))</formula>
    </cfRule>
  </conditionalFormatting>
  <conditionalFormatting sqref="F20">
    <cfRule type="expression" dxfId="369" priority="5419">
      <formula>AND($L20="X",OR($B20&lt;&gt;"",$D20&lt;&gt;"",#REF!&lt;&gt;"",$E20&lt;&gt;""))</formula>
    </cfRule>
  </conditionalFormatting>
  <conditionalFormatting sqref="F40:F41">
    <cfRule type="expression" dxfId="368" priority="5421">
      <formula>AND($R40="X",OR($B40&lt;&gt;"",$C40&lt;&gt;"",$D40&lt;&gt;"",$E40&lt;&gt;"",$F40&lt;&gt;""))</formula>
    </cfRule>
  </conditionalFormatting>
  <conditionalFormatting sqref="F43:F47 F51:F88">
    <cfRule type="expression" dxfId="367" priority="5422">
      <formula>AND($L43="X",OR($C43&lt;&gt;"",$D43&lt;&gt;"",$E43&lt;&gt;""))</formula>
    </cfRule>
  </conditionalFormatting>
  <conditionalFormatting sqref="F49:F50">
    <cfRule type="expression" dxfId="366" priority="5424">
      <formula>OR($AE49="X",$AD49="X")</formula>
    </cfRule>
    <cfRule type="expression" dxfId="365" priority="5425">
      <formula>AND($AE49=1,$AD49=1)</formula>
    </cfRule>
    <cfRule type="expression" dxfId="364" priority="5426">
      <formula>$AE49=1</formula>
    </cfRule>
    <cfRule type="expression" dxfId="363" priority="5427">
      <formula>$AD49=1</formula>
    </cfRule>
    <cfRule type="expression" dxfId="362" priority="5428">
      <formula>AND(NOT(ISBLANK($W49)),ISBLANK($AD49),ISBLANK($AE49))</formula>
    </cfRule>
    <cfRule type="expression" dxfId="361" priority="5429">
      <formula>AND($L49="X",OR($C49&lt;&gt;"",#REF!&lt;&gt;"",$E49&lt;&gt;"",#REF!&lt;&gt;""))</formula>
    </cfRule>
  </conditionalFormatting>
  <conditionalFormatting sqref="G9:G12 G14 G17:G19 G25:G39 G42">
    <cfRule type="expression" dxfId="360" priority="5430">
      <formula>AND($L9="X",OR($B9&lt;&gt;"",$C9&lt;&gt;"",$D9&lt;&gt;"",$E9&lt;&gt;"",$F9&lt;&gt;""))</formula>
    </cfRule>
  </conditionalFormatting>
  <conditionalFormatting sqref="G13">
    <cfRule type="expression" dxfId="359" priority="5435">
      <formula>AND($L13="X",OR($C13&lt;&gt;"",#REF!&lt;&gt;"",$D13&lt;&gt;"",$E13&lt;&gt;"",$F13&lt;&gt;""))</formula>
    </cfRule>
  </conditionalFormatting>
  <conditionalFormatting sqref="G15:G16 G21:G24">
    <cfRule type="expression" dxfId="358" priority="5436">
      <formula>AND($L15="X",OR($B15&lt;&gt;"",$C15&lt;&gt;"",#REF!&lt;&gt;"",$E15&lt;&gt;"",$F15&lt;&gt;""))</formula>
    </cfRule>
  </conditionalFormatting>
  <conditionalFormatting sqref="G20">
    <cfRule type="expression" dxfId="357" priority="5437">
      <formula>AND($L20="X",OR($B20&lt;&gt;"",$D20&lt;&gt;"",#REF!&lt;&gt;"",$E20&lt;&gt;"",$F20&lt;&gt;""))</formula>
    </cfRule>
  </conditionalFormatting>
  <conditionalFormatting sqref="G43:G47 G51:G88">
    <cfRule type="expression" dxfId="356" priority="5439">
      <formula>AND($L43="X",OR($C43&lt;&gt;"",$D43&lt;&gt;"",$E43&lt;&gt;"",$F43&lt;&gt;""))</formula>
    </cfRule>
  </conditionalFormatting>
  <conditionalFormatting sqref="G49:G50">
    <cfRule type="expression" dxfId="355" priority="5441">
      <formula>AND($L49="X",OR($C49&lt;&gt;"",#REF!&lt;&gt;"",$E49&lt;&gt;"",#REF!&lt;&gt;""))</formula>
    </cfRule>
  </conditionalFormatting>
  <conditionalFormatting sqref="H90:H91 H94:H96 H143:H912">
    <cfRule type="expression" dxfId="354" priority="184">
      <formula>$J90="X"</formula>
    </cfRule>
  </conditionalFormatting>
  <conditionalFormatting sqref="I10:I12 I15:I17 I19:I32 I46:I88">
    <cfRule type="expression" dxfId="353" priority="182">
      <formula>$L10="X"</formula>
    </cfRule>
  </conditionalFormatting>
  <conditionalFormatting sqref="I13">
    <cfRule type="expression" dxfId="352" priority="8">
      <formula>$R19="X"</formula>
    </cfRule>
  </conditionalFormatting>
  <conditionalFormatting sqref="I14">
    <cfRule type="expression" dxfId="351" priority="5444">
      <formula>$W14=1</formula>
    </cfRule>
    <cfRule type="expression" dxfId="350" priority="5445">
      <formula>AND($W14=1,#REF!=1)</formula>
    </cfRule>
    <cfRule type="expression" dxfId="349" priority="5446">
      <formula>AND(NOT(ISBLANK($Q14)),ISBLANK(#REF!),ISBLANK($W14))</formula>
    </cfRule>
    <cfRule type="expression" dxfId="348" priority="5447">
      <formula>OR($W14="X",#REF!="X")</formula>
    </cfRule>
    <cfRule type="expression" dxfId="347" priority="5448">
      <formula>#REF!=1</formula>
    </cfRule>
    <cfRule type="expression" dxfId="346" priority="5449">
      <formula>AND($L14="X",OR($B14&lt;&gt;"",$C14&lt;&gt;"",$D14&lt;&gt;"",$E14&lt;&gt;"",$F14&lt;&gt;""))</formula>
    </cfRule>
  </conditionalFormatting>
  <conditionalFormatting sqref="I33:I41">
    <cfRule type="expression" dxfId="345" priority="78">
      <formula>$R33="X"</formula>
    </cfRule>
  </conditionalFormatting>
  <conditionalFormatting sqref="I39:I44">
    <cfRule type="expression" dxfId="344" priority="42">
      <formula>$L39="X"</formula>
    </cfRule>
  </conditionalFormatting>
  <conditionalFormatting sqref="K9:K87 J48:J85 J87">
    <cfRule type="cellIs" dxfId="343" priority="31" operator="equal">
      <formula>"1..1"</formula>
    </cfRule>
    <cfRule type="cellIs" dxfId="342" priority="32" operator="equal">
      <formula>"0..n"</formula>
    </cfRule>
    <cfRule type="cellIs" dxfId="341" priority="3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sheetPr>
    <tabColor theme="4" tint="0.79998168889431442"/>
  </sheetPr>
  <dimension ref="A1:XFA64"/>
  <sheetViews>
    <sheetView topLeftCell="F1" zoomScale="115" zoomScaleNormal="115" workbookViewId="0">
      <selection activeCell="O9" sqref="O9:O13"/>
    </sheetView>
  </sheetViews>
  <sheetFormatPr baseColWidth="10" defaultColWidth="9.5" defaultRowHeight="15"/>
  <cols>
    <col min="1" max="1" width="4.625" style="128" customWidth="1"/>
    <col min="2" max="2" width="29.875" style="128" bestFit="1" customWidth="1"/>
    <col min="3" max="3" width="9.875" style="128" customWidth="1"/>
    <col min="4" max="4" width="11.875" style="128" customWidth="1"/>
    <col min="5" max="5" width="11.625" style="128" customWidth="1"/>
    <col min="6" max="6" width="8.625" style="128" customWidth="1"/>
    <col min="7" max="7" width="10.125" style="96" customWidth="1"/>
    <col min="8" max="8" width="27.625" style="96" customWidth="1"/>
    <col min="9" max="9" width="41" style="225" customWidth="1"/>
    <col min="10" max="10" width="12.125" style="159" customWidth="1"/>
    <col min="11" max="11" width="10.5" style="96" customWidth="1"/>
    <col min="12" max="12" width="11" style="274" customWidth="1"/>
    <col min="13" max="13" width="18.5" style="96" customWidth="1"/>
    <col min="14" max="14" width="12.625" style="274" customWidth="1"/>
    <col min="15" max="15" width="28.125" style="96" customWidth="1"/>
    <col min="16" max="16" width="8.875" style="96" hidden="1" customWidth="1"/>
    <col min="17" max="17" width="12.125" style="96" customWidth="1"/>
    <col min="18" max="18" width="2.375" hidden="1" customWidth="1"/>
    <col min="19" max="19" width="22.625" style="179" hidden="1" customWidth="1"/>
    <col min="20" max="20" width="24.375" style="96" hidden="1" customWidth="1"/>
    <col min="21" max="21" width="24.5" style="159" hidden="1" customWidth="1"/>
    <col min="22" max="22" width="17.5" style="96" hidden="1" customWidth="1"/>
    <col min="23" max="23" width="9.5" hidden="1" customWidth="1"/>
    <col min="24" max="24" width="8" style="96" hidden="1" customWidth="1"/>
    <col min="25" max="25" width="8.875" style="128" customWidth="1"/>
    <col min="27" max="1007" width="9.5" style="128"/>
    <col min="1008" max="1008" width="9" style="128" customWidth="1"/>
    <col min="1009" max="1010" width="9" customWidth="1"/>
  </cols>
  <sheetData>
    <row r="1" spans="1:16381" ht="13.5" customHeight="1">
      <c r="A1" s="228" t="s">
        <v>2402</v>
      </c>
      <c r="C1" s="129"/>
      <c r="F1" s="157"/>
      <c r="G1" s="128"/>
      <c r="W1" s="96"/>
      <c r="Y1"/>
      <c r="Z1" s="128"/>
      <c r="ALT1"/>
    </row>
    <row r="2" spans="1:16381" ht="13.5" customHeight="1">
      <c r="C2" s="141"/>
      <c r="D2" s="281"/>
      <c r="E2" s="228"/>
      <c r="F2" s="157"/>
      <c r="G2" s="128"/>
      <c r="W2" s="96"/>
      <c r="Y2"/>
      <c r="Z2" s="128"/>
      <c r="ALT2"/>
    </row>
    <row r="3" spans="1:16381" ht="13.5" customHeight="1">
      <c r="C3" s="142"/>
      <c r="G3" s="128"/>
      <c r="W3" s="96"/>
      <c r="Y3"/>
      <c r="Z3" s="128"/>
      <c r="ALT3"/>
    </row>
    <row r="4" spans="1:16381" ht="13.5" customHeight="1">
      <c r="C4" s="143"/>
      <c r="E4" s="137"/>
      <c r="G4" s="137"/>
      <c r="W4" s="96"/>
      <c r="Y4"/>
      <c r="Z4" s="128"/>
      <c r="ALT4"/>
    </row>
    <row r="5" spans="1:16381" s="149" customFormat="1" ht="13.5" customHeight="1">
      <c r="A5" s="128"/>
      <c r="B5" s="128"/>
      <c r="C5" s="145"/>
      <c r="D5" s="146"/>
      <c r="E5" s="148"/>
      <c r="F5" s="146"/>
      <c r="G5" s="148"/>
      <c r="H5" s="148"/>
      <c r="I5" s="272"/>
      <c r="J5" s="160"/>
      <c r="K5" s="148"/>
      <c r="L5" s="276"/>
      <c r="M5" s="148"/>
      <c r="N5" s="276"/>
      <c r="O5" s="148"/>
      <c r="P5" s="148"/>
      <c r="Q5" s="148"/>
      <c r="R5"/>
      <c r="S5" s="181"/>
      <c r="T5" s="148"/>
      <c r="U5" s="160"/>
      <c r="V5" s="148"/>
      <c r="W5" s="148"/>
      <c r="X5" s="148"/>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row>
    <row r="6" spans="1:16381" ht="13.5" customHeight="1">
      <c r="C6" s="144"/>
      <c r="D6" s="138"/>
      <c r="F6" s="138"/>
      <c r="W6" s="96"/>
      <c r="Y6"/>
      <c r="Z6" s="128"/>
      <c r="ALT6"/>
    </row>
    <row r="7" spans="1:16381" ht="13.5" customHeight="1">
      <c r="A7"/>
      <c r="B7"/>
      <c r="C7" s="138"/>
      <c r="D7" s="374"/>
      <c r="E7" s="138"/>
      <c r="F7" s="138"/>
      <c r="P7" s="788" t="s">
        <v>829</v>
      </c>
      <c r="Q7" s="788"/>
      <c r="W7" s="787" t="s">
        <v>830</v>
      </c>
      <c r="X7" s="787"/>
      <c r="Y7"/>
      <c r="Z7" s="128"/>
      <c r="ALT7"/>
    </row>
    <row r="8" spans="1:16381" s="238" customFormat="1" ht="55.5" customHeight="1">
      <c r="A8" s="233" t="s">
        <v>831</v>
      </c>
      <c r="B8" s="378" t="s">
        <v>832</v>
      </c>
      <c r="C8" s="275" t="s">
        <v>833</v>
      </c>
      <c r="D8" s="275" t="s">
        <v>834</v>
      </c>
      <c r="E8" s="275" t="s">
        <v>835</v>
      </c>
      <c r="F8" s="275" t="s">
        <v>836</v>
      </c>
      <c r="G8" s="275" t="s">
        <v>837</v>
      </c>
      <c r="H8" s="234" t="s">
        <v>9</v>
      </c>
      <c r="I8" s="234" t="s">
        <v>838</v>
      </c>
      <c r="J8" s="234" t="s">
        <v>841</v>
      </c>
      <c r="K8" s="234" t="s">
        <v>677</v>
      </c>
      <c r="L8" s="234" t="s">
        <v>3</v>
      </c>
      <c r="M8" s="234" t="s">
        <v>912</v>
      </c>
      <c r="N8" s="280" t="s">
        <v>913</v>
      </c>
      <c r="O8" s="234" t="s">
        <v>848</v>
      </c>
      <c r="P8" s="229" t="s">
        <v>849</v>
      </c>
      <c r="Q8" s="229" t="s">
        <v>850</v>
      </c>
      <c r="R8" s="230" t="s">
        <v>851</v>
      </c>
      <c r="S8" s="235" t="s">
        <v>852</v>
      </c>
      <c r="T8" s="235" t="s">
        <v>853</v>
      </c>
      <c r="U8" s="236" t="s">
        <v>854</v>
      </c>
      <c r="V8" s="235" t="s">
        <v>855</v>
      </c>
      <c r="W8" s="235" t="s">
        <v>856</v>
      </c>
      <c r="X8" s="237" t="s">
        <v>914</v>
      </c>
    </row>
    <row r="9" spans="1:16381" s="224" customFormat="1" ht="13.5" customHeight="1">
      <c r="A9" s="225">
        <v>1</v>
      </c>
      <c r="B9" s="217" t="s">
        <v>915</v>
      </c>
      <c r="C9" s="240"/>
      <c r="D9" s="697"/>
      <c r="E9" s="697"/>
      <c r="F9" s="697"/>
      <c r="G9" s="697"/>
      <c r="H9" s="698" t="s">
        <v>2303</v>
      </c>
      <c r="I9" s="313" t="s">
        <v>1614</v>
      </c>
      <c r="J9" s="699" t="s">
        <v>918</v>
      </c>
      <c r="K9" s="698" t="s">
        <v>820</v>
      </c>
      <c r="L9" s="700"/>
      <c r="M9" s="261" t="s">
        <v>862</v>
      </c>
      <c r="N9" s="701"/>
      <c r="O9" s="698" t="s">
        <v>2918</v>
      </c>
      <c r="P9" s="702"/>
      <c r="Q9" s="702" t="s">
        <v>863</v>
      </c>
      <c r="R9" s="232"/>
      <c r="S9" s="703"/>
      <c r="T9" s="698"/>
      <c r="U9" s="704"/>
      <c r="V9" s="698"/>
      <c r="W9" s="701"/>
    </row>
    <row r="10" spans="1:16381" ht="13.5" customHeight="1">
      <c r="A10" s="225">
        <v>2</v>
      </c>
      <c r="B10" s="219" t="s">
        <v>2308</v>
      </c>
      <c r="C10" s="217"/>
      <c r="D10" s="219"/>
      <c r="E10" s="219"/>
      <c r="F10" s="219"/>
      <c r="G10" s="219"/>
      <c r="H10" s="261" t="s">
        <v>2403</v>
      </c>
      <c r="I10" s="262" t="s">
        <v>2404</v>
      </c>
      <c r="J10" s="699" t="s">
        <v>1826</v>
      </c>
      <c r="K10" s="261" t="s">
        <v>820</v>
      </c>
      <c r="L10" s="701"/>
      <c r="M10" s="261" t="s">
        <v>862</v>
      </c>
      <c r="N10" s="261"/>
      <c r="O10" s="698" t="s">
        <v>3007</v>
      </c>
      <c r="P10" s="232"/>
      <c r="Q10" s="702" t="s">
        <v>863</v>
      </c>
      <c r="R10" s="261"/>
      <c r="S10" s="259"/>
      <c r="T10" s="261"/>
      <c r="U10" s="266"/>
      <c r="V10" s="158"/>
      <c r="W10" s="158"/>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c r="BK10" s="158"/>
      <c r="BL10" s="158"/>
      <c r="BM10" s="158"/>
      <c r="BN10" s="158"/>
      <c r="BO10" s="158"/>
      <c r="BP10" s="158"/>
      <c r="BQ10" s="158"/>
      <c r="BR10" s="158"/>
      <c r="BS10" s="158"/>
      <c r="BT10" s="158"/>
      <c r="BU10" s="158"/>
      <c r="BV10" s="158"/>
      <c r="BW10" s="158"/>
      <c r="BX10" s="158"/>
      <c r="BY10" s="158"/>
      <c r="BZ10" s="158"/>
      <c r="CA10" s="158"/>
      <c r="CB10" s="158"/>
      <c r="CC10" s="158"/>
      <c r="CD10" s="158"/>
      <c r="CE10" s="158"/>
      <c r="CF10" s="158"/>
      <c r="CG10" s="158"/>
      <c r="CH10" s="158"/>
      <c r="CI10" s="158"/>
      <c r="CJ10" s="158"/>
      <c r="CK10" s="158"/>
      <c r="CL10" s="158"/>
      <c r="CM10" s="158"/>
      <c r="CN10" s="158"/>
      <c r="CO10" s="158"/>
      <c r="CP10" s="158"/>
      <c r="CQ10" s="158"/>
      <c r="CR10" s="158"/>
      <c r="CS10" s="158"/>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c r="EL10" s="158"/>
      <c r="EM10" s="158"/>
      <c r="EN10" s="158"/>
      <c r="EO10" s="158"/>
      <c r="EP10" s="158"/>
      <c r="EQ10" s="158"/>
      <c r="ER10" s="158"/>
      <c r="ES10" s="158"/>
      <c r="ET10" s="158"/>
      <c r="EU10" s="158"/>
      <c r="EV10" s="158"/>
      <c r="EW10" s="158"/>
      <c r="EX10" s="158"/>
      <c r="EY10" s="158"/>
      <c r="EZ10" s="158"/>
      <c r="FA10" s="158"/>
      <c r="FB10" s="158"/>
      <c r="FC10" s="158"/>
      <c r="FD10" s="158"/>
      <c r="FE10" s="158"/>
      <c r="FF10" s="158"/>
      <c r="FG10" s="158"/>
      <c r="FH10" s="158"/>
      <c r="FI10" s="158"/>
      <c r="FJ10" s="158"/>
      <c r="FK10" s="158"/>
      <c r="FL10" s="158"/>
      <c r="FM10" s="158"/>
      <c r="FN10" s="158"/>
      <c r="FO10" s="158"/>
      <c r="FP10" s="158"/>
      <c r="FQ10" s="158"/>
      <c r="FR10" s="158"/>
      <c r="FS10" s="158"/>
      <c r="FT10" s="158"/>
      <c r="FU10" s="158"/>
      <c r="FV10" s="158"/>
      <c r="FW10" s="158"/>
      <c r="FX10" s="158"/>
      <c r="FY10" s="158"/>
      <c r="FZ10" s="158"/>
      <c r="GA10" s="158"/>
      <c r="GB10" s="158"/>
      <c r="GC10" s="158"/>
      <c r="GD10" s="158"/>
      <c r="GE10" s="158"/>
      <c r="GF10" s="158"/>
      <c r="GG10" s="158"/>
      <c r="GH10" s="158"/>
      <c r="GI10" s="158"/>
      <c r="GJ10" s="158"/>
      <c r="GK10" s="158"/>
      <c r="GL10" s="158"/>
      <c r="GM10" s="158"/>
      <c r="GN10" s="158"/>
      <c r="GO10" s="158"/>
      <c r="GP10" s="158"/>
      <c r="GQ10" s="158"/>
      <c r="GR10" s="158"/>
      <c r="GS10" s="158"/>
      <c r="GT10" s="158"/>
      <c r="GU10" s="158"/>
      <c r="GV10" s="158"/>
      <c r="GW10" s="158"/>
      <c r="GX10" s="158"/>
      <c r="GY10" s="158"/>
      <c r="GZ10" s="158"/>
      <c r="HA10" s="158"/>
      <c r="HB10" s="158"/>
      <c r="HC10" s="158"/>
      <c r="HD10" s="158"/>
      <c r="HE10" s="158"/>
      <c r="HF10" s="158"/>
      <c r="HG10" s="158"/>
      <c r="HH10" s="158"/>
      <c r="HI10" s="158"/>
      <c r="HJ10" s="158"/>
      <c r="HK10" s="158"/>
      <c r="HL10" s="158"/>
      <c r="HM10" s="158"/>
      <c r="HN10" s="158"/>
      <c r="HO10" s="158"/>
      <c r="HP10" s="158"/>
      <c r="HQ10" s="158"/>
      <c r="HR10" s="158"/>
      <c r="HS10" s="158"/>
      <c r="HT10" s="158"/>
      <c r="HU10" s="158"/>
      <c r="HV10" s="158"/>
      <c r="HW10" s="158"/>
      <c r="HX10" s="158"/>
      <c r="HY10" s="158"/>
      <c r="HZ10" s="158"/>
      <c r="IA10" s="158"/>
      <c r="IB10" s="158"/>
      <c r="IC10" s="158"/>
      <c r="ID10" s="158"/>
      <c r="IE10" s="158"/>
      <c r="IF10" s="158"/>
      <c r="IG10" s="158"/>
      <c r="IH10" s="158"/>
      <c r="II10" s="158"/>
      <c r="IJ10" s="158"/>
      <c r="IK10" s="158"/>
      <c r="IL10" s="158"/>
      <c r="IM10" s="158"/>
      <c r="IN10" s="158"/>
      <c r="IO10" s="158"/>
      <c r="IP10" s="158"/>
      <c r="IQ10" s="158"/>
      <c r="IR10" s="158"/>
      <c r="IS10" s="158"/>
      <c r="IT10" s="158"/>
      <c r="IU10" s="158"/>
      <c r="IV10" s="158"/>
      <c r="IW10" s="158"/>
      <c r="IX10" s="158"/>
      <c r="IY10" s="158"/>
      <c r="IZ10" s="158"/>
      <c r="JA10" s="158"/>
      <c r="JB10" s="158"/>
      <c r="JC10" s="158"/>
      <c r="JD10" s="158"/>
      <c r="JE10" s="158"/>
      <c r="JF10" s="158"/>
      <c r="JG10" s="158"/>
      <c r="JH10" s="158"/>
      <c r="JI10" s="158"/>
      <c r="JJ10" s="158"/>
      <c r="JK10" s="158"/>
      <c r="JL10" s="158"/>
      <c r="JM10" s="158"/>
      <c r="JN10" s="158"/>
      <c r="JO10" s="158"/>
      <c r="JP10" s="158"/>
      <c r="JQ10" s="158"/>
      <c r="JR10" s="158"/>
      <c r="JS10" s="158"/>
      <c r="JT10" s="158"/>
      <c r="JU10" s="158"/>
      <c r="JV10" s="158"/>
      <c r="JW10" s="158"/>
      <c r="JX10" s="158"/>
      <c r="JY10" s="158"/>
      <c r="JZ10" s="158"/>
      <c r="KA10" s="158"/>
      <c r="KB10" s="158"/>
      <c r="KC10" s="158"/>
      <c r="KD10" s="158"/>
      <c r="KE10" s="158"/>
      <c r="KF10" s="158"/>
      <c r="KG10" s="158"/>
      <c r="KH10" s="158"/>
      <c r="KI10" s="158"/>
      <c r="KJ10" s="158"/>
      <c r="KK10" s="158"/>
      <c r="KL10" s="158"/>
      <c r="KM10" s="158"/>
      <c r="KN10" s="158"/>
      <c r="KO10" s="158"/>
      <c r="KP10" s="158"/>
      <c r="KQ10" s="158"/>
      <c r="KR10" s="158"/>
      <c r="KS10" s="158"/>
      <c r="KT10" s="158"/>
      <c r="KU10" s="158"/>
      <c r="KV10" s="158"/>
      <c r="KW10" s="158"/>
      <c r="KX10" s="158"/>
      <c r="KY10" s="158"/>
      <c r="KZ10" s="158"/>
      <c r="LA10" s="158"/>
      <c r="LB10" s="158"/>
      <c r="LC10" s="158"/>
      <c r="LD10" s="158"/>
      <c r="LE10" s="158"/>
      <c r="LF10" s="158"/>
      <c r="LG10" s="158"/>
      <c r="LH10" s="158"/>
      <c r="LI10" s="158"/>
      <c r="LJ10" s="158"/>
      <c r="LK10" s="158"/>
      <c r="LL10" s="158"/>
      <c r="LM10" s="158"/>
      <c r="LN10" s="158"/>
      <c r="LO10" s="158"/>
      <c r="LP10" s="158"/>
      <c r="LQ10" s="158"/>
      <c r="LR10" s="158"/>
      <c r="LS10" s="158"/>
      <c r="LT10" s="158"/>
      <c r="LU10" s="158"/>
      <c r="LV10" s="158"/>
      <c r="LW10" s="158"/>
      <c r="LX10" s="158"/>
      <c r="LY10" s="158"/>
      <c r="LZ10" s="158"/>
      <c r="MA10" s="158"/>
      <c r="MB10" s="158"/>
      <c r="MC10" s="158"/>
      <c r="MD10" s="158"/>
      <c r="ME10" s="158"/>
      <c r="MF10" s="158"/>
      <c r="MG10" s="158"/>
      <c r="MH10" s="158"/>
      <c r="MI10" s="158"/>
      <c r="MJ10" s="158"/>
      <c r="MK10" s="158"/>
      <c r="ML10" s="158"/>
      <c r="MM10" s="158"/>
      <c r="MN10" s="158"/>
      <c r="MO10" s="158"/>
      <c r="MP10" s="158"/>
      <c r="MQ10" s="158"/>
      <c r="MR10" s="158"/>
      <c r="MS10" s="158"/>
      <c r="MT10" s="158"/>
      <c r="MU10" s="158"/>
      <c r="MV10" s="158"/>
      <c r="MW10" s="158"/>
      <c r="MX10" s="158"/>
      <c r="MY10" s="158"/>
      <c r="MZ10" s="158"/>
      <c r="NA10" s="158"/>
      <c r="NB10" s="158"/>
      <c r="NC10" s="158"/>
      <c r="ND10" s="158"/>
      <c r="NE10" s="158"/>
      <c r="NF10" s="158"/>
      <c r="NG10" s="158"/>
      <c r="NH10" s="158"/>
      <c r="NI10" s="158"/>
      <c r="NJ10" s="158"/>
      <c r="NK10" s="158"/>
      <c r="NL10" s="158"/>
      <c r="NM10" s="158"/>
      <c r="NN10" s="158"/>
      <c r="NO10" s="158"/>
      <c r="NP10" s="158"/>
      <c r="NQ10" s="158"/>
      <c r="NR10" s="158"/>
      <c r="NS10" s="158"/>
      <c r="NT10" s="158"/>
      <c r="NU10" s="158"/>
      <c r="NV10" s="158"/>
      <c r="NW10" s="158"/>
      <c r="NX10" s="158"/>
      <c r="NY10" s="158"/>
      <c r="NZ10" s="158"/>
      <c r="OA10" s="158"/>
      <c r="OB10" s="158"/>
      <c r="OC10" s="158"/>
      <c r="OD10" s="158"/>
      <c r="OE10" s="158"/>
      <c r="OF10" s="158"/>
      <c r="OG10" s="158"/>
      <c r="OH10" s="158"/>
      <c r="OI10" s="158"/>
      <c r="OJ10" s="158"/>
      <c r="OK10" s="158"/>
      <c r="OL10" s="158"/>
      <c r="OM10" s="158"/>
      <c r="ON10" s="158"/>
      <c r="OO10" s="158"/>
      <c r="OP10" s="158"/>
      <c r="OQ10" s="158"/>
      <c r="OR10" s="158"/>
      <c r="OS10" s="158"/>
      <c r="OT10" s="158"/>
      <c r="OU10" s="158"/>
      <c r="OV10" s="158"/>
      <c r="OW10" s="158"/>
      <c r="OX10" s="158"/>
      <c r="OY10" s="158"/>
      <c r="OZ10" s="158"/>
      <c r="PA10" s="158"/>
      <c r="PB10" s="158"/>
      <c r="PC10" s="158"/>
      <c r="PD10" s="158"/>
      <c r="PE10" s="158"/>
      <c r="PF10" s="158"/>
      <c r="PG10" s="158"/>
      <c r="PH10" s="158"/>
      <c r="PI10" s="158"/>
      <c r="PJ10" s="158"/>
      <c r="PK10" s="158"/>
      <c r="PL10" s="158"/>
      <c r="PM10" s="158"/>
      <c r="PN10" s="158"/>
      <c r="PO10" s="158"/>
      <c r="PP10" s="158"/>
      <c r="PQ10" s="158"/>
      <c r="PR10" s="158"/>
      <c r="PS10" s="158"/>
      <c r="PT10" s="158"/>
      <c r="PU10" s="158"/>
      <c r="PV10" s="158"/>
      <c r="PW10" s="158"/>
      <c r="PX10" s="158"/>
      <c r="PY10" s="158"/>
      <c r="PZ10" s="158"/>
      <c r="QA10" s="158"/>
      <c r="QB10" s="158"/>
      <c r="QC10" s="158"/>
      <c r="QD10" s="158"/>
      <c r="QE10" s="158"/>
      <c r="QF10" s="158"/>
      <c r="QG10" s="158"/>
      <c r="QH10" s="158"/>
      <c r="QI10" s="158"/>
      <c r="QJ10" s="158"/>
      <c r="QK10" s="158"/>
      <c r="QL10" s="158"/>
      <c r="QM10" s="158"/>
      <c r="QN10" s="158"/>
      <c r="QO10" s="158"/>
      <c r="QP10" s="158"/>
      <c r="QQ10" s="158"/>
      <c r="QR10" s="158"/>
      <c r="QS10" s="158"/>
      <c r="QT10" s="158"/>
      <c r="QU10" s="158"/>
      <c r="QV10" s="158"/>
      <c r="QW10" s="158"/>
      <c r="QX10" s="158"/>
      <c r="QY10" s="158"/>
      <c r="QZ10" s="158"/>
      <c r="RA10" s="158"/>
      <c r="RB10" s="158"/>
      <c r="RC10" s="158"/>
      <c r="RD10" s="158"/>
      <c r="RE10" s="158"/>
      <c r="RF10" s="158"/>
      <c r="RG10" s="158"/>
      <c r="RH10" s="158"/>
      <c r="RI10" s="158"/>
      <c r="RJ10" s="158"/>
      <c r="RK10" s="158"/>
      <c r="RL10" s="158"/>
      <c r="RM10" s="158"/>
      <c r="RN10" s="158"/>
      <c r="RO10" s="158"/>
      <c r="RP10" s="158"/>
      <c r="RQ10" s="158"/>
      <c r="RR10" s="158"/>
      <c r="RS10" s="158"/>
      <c r="RT10" s="158"/>
      <c r="RU10" s="158"/>
      <c r="RV10" s="158"/>
      <c r="RW10" s="158"/>
      <c r="RX10" s="158"/>
      <c r="RY10" s="158"/>
      <c r="RZ10" s="158"/>
      <c r="SA10" s="158"/>
      <c r="SB10" s="158"/>
      <c r="SC10" s="158"/>
      <c r="SD10" s="158"/>
      <c r="SE10" s="158"/>
      <c r="SF10" s="158"/>
      <c r="SG10" s="158"/>
      <c r="SH10" s="158"/>
      <c r="SI10" s="158"/>
      <c r="SJ10" s="158"/>
      <c r="SK10" s="158"/>
      <c r="SL10" s="158"/>
      <c r="SM10" s="158"/>
      <c r="SN10" s="158"/>
      <c r="SO10" s="158"/>
      <c r="SP10" s="158"/>
      <c r="SQ10" s="158"/>
      <c r="SR10" s="158"/>
      <c r="SS10" s="158"/>
      <c r="ST10" s="158"/>
      <c r="SU10" s="158"/>
      <c r="SV10" s="158"/>
      <c r="SW10" s="158"/>
      <c r="SX10" s="158"/>
      <c r="SY10" s="158"/>
      <c r="SZ10" s="158"/>
      <c r="TA10" s="158"/>
      <c r="TB10" s="158"/>
      <c r="TC10" s="158"/>
      <c r="TD10" s="158"/>
      <c r="TE10" s="158"/>
      <c r="TF10" s="158"/>
      <c r="TG10" s="158"/>
      <c r="TH10" s="158"/>
      <c r="TI10" s="158"/>
      <c r="TJ10" s="158"/>
      <c r="TK10" s="158"/>
      <c r="TL10" s="158"/>
      <c r="TM10" s="158"/>
      <c r="TN10" s="158"/>
      <c r="TO10" s="158"/>
      <c r="TP10" s="158"/>
      <c r="TQ10" s="158"/>
      <c r="TR10" s="158"/>
      <c r="TS10" s="158"/>
      <c r="TT10" s="158"/>
      <c r="TU10" s="158"/>
      <c r="TV10" s="158"/>
      <c r="TW10" s="158"/>
      <c r="TX10" s="158"/>
      <c r="TY10" s="158"/>
      <c r="TZ10" s="158"/>
      <c r="UA10" s="158"/>
      <c r="UB10" s="158"/>
      <c r="UC10" s="158"/>
      <c r="UD10" s="158"/>
      <c r="UE10" s="158"/>
      <c r="UF10" s="158"/>
      <c r="UG10" s="158"/>
      <c r="UH10" s="158"/>
      <c r="UI10" s="158"/>
      <c r="UJ10" s="158"/>
      <c r="UK10" s="158"/>
      <c r="UL10" s="158"/>
      <c r="UM10" s="158"/>
      <c r="UN10" s="158"/>
      <c r="UO10" s="158"/>
      <c r="UP10" s="158"/>
      <c r="UQ10" s="158"/>
      <c r="UR10" s="158"/>
      <c r="US10" s="158"/>
      <c r="UT10" s="158"/>
      <c r="UU10" s="158"/>
      <c r="UV10" s="158"/>
      <c r="UW10" s="158"/>
      <c r="UX10" s="158"/>
      <c r="UY10" s="158"/>
      <c r="UZ10" s="158"/>
      <c r="VA10" s="158"/>
      <c r="VB10" s="158"/>
      <c r="VC10" s="158"/>
      <c r="VD10" s="158"/>
      <c r="VE10" s="158"/>
      <c r="VF10" s="158"/>
      <c r="VG10" s="158"/>
      <c r="VH10" s="158"/>
      <c r="VI10" s="158"/>
      <c r="VJ10" s="158"/>
      <c r="VK10" s="158"/>
      <c r="VL10" s="158"/>
      <c r="VM10" s="158"/>
      <c r="VN10" s="158"/>
      <c r="VO10" s="158"/>
      <c r="VP10" s="158"/>
      <c r="VQ10" s="158"/>
      <c r="VR10" s="158"/>
      <c r="VS10" s="158"/>
      <c r="VT10" s="158"/>
      <c r="VU10" s="158"/>
      <c r="VV10" s="158"/>
      <c r="VW10" s="158"/>
      <c r="VX10" s="158"/>
      <c r="VY10" s="158"/>
      <c r="VZ10" s="158"/>
      <c r="WA10" s="158"/>
      <c r="WB10" s="158"/>
      <c r="WC10" s="158"/>
      <c r="WD10" s="158"/>
      <c r="WE10" s="158"/>
      <c r="WF10" s="158"/>
      <c r="WG10" s="158"/>
      <c r="WH10" s="158"/>
      <c r="WI10" s="158"/>
      <c r="WJ10" s="158"/>
      <c r="WK10" s="158"/>
      <c r="WL10" s="158"/>
      <c r="WM10" s="158"/>
      <c r="WN10" s="158"/>
      <c r="WO10" s="158"/>
      <c r="WP10" s="158"/>
      <c r="WQ10" s="158"/>
      <c r="WR10" s="158"/>
      <c r="WS10" s="158"/>
      <c r="WT10" s="158"/>
      <c r="WU10" s="158"/>
      <c r="WV10" s="158"/>
      <c r="WW10" s="158"/>
      <c r="WX10" s="158"/>
      <c r="WY10" s="158"/>
      <c r="WZ10" s="158"/>
      <c r="XA10" s="158"/>
      <c r="XB10" s="158"/>
      <c r="XC10" s="158"/>
      <c r="XD10" s="158"/>
      <c r="XE10" s="158"/>
      <c r="XF10" s="158"/>
      <c r="XG10" s="158"/>
      <c r="XH10" s="158"/>
      <c r="XI10" s="158"/>
      <c r="XJ10" s="158"/>
      <c r="XK10" s="158"/>
      <c r="XL10" s="158"/>
      <c r="XM10" s="158"/>
      <c r="XN10" s="158"/>
      <c r="XO10" s="158"/>
      <c r="XP10" s="158"/>
      <c r="XQ10" s="158"/>
      <c r="XR10" s="158"/>
      <c r="XS10" s="158"/>
      <c r="XT10" s="158"/>
      <c r="XU10" s="158"/>
      <c r="XV10" s="158"/>
      <c r="XW10" s="158"/>
      <c r="XX10" s="158"/>
      <c r="XY10" s="158"/>
      <c r="XZ10" s="158"/>
      <c r="YA10" s="158"/>
      <c r="YB10" s="158"/>
      <c r="YC10" s="158"/>
      <c r="YD10" s="158"/>
      <c r="YE10" s="158"/>
      <c r="YF10" s="158"/>
      <c r="YG10" s="158"/>
      <c r="YH10" s="158"/>
      <c r="YI10" s="158"/>
      <c r="YJ10" s="158"/>
      <c r="YK10" s="158"/>
      <c r="YL10" s="158"/>
      <c r="YM10" s="158"/>
      <c r="YN10" s="158"/>
      <c r="YO10" s="158"/>
      <c r="YP10" s="158"/>
      <c r="YQ10" s="158"/>
      <c r="YR10" s="158"/>
      <c r="YS10" s="158"/>
      <c r="YT10" s="158"/>
      <c r="YU10" s="158"/>
      <c r="YV10" s="158"/>
      <c r="YW10" s="158"/>
      <c r="YX10" s="158"/>
      <c r="YY10" s="158"/>
      <c r="YZ10" s="158"/>
      <c r="ZA10" s="158"/>
      <c r="ZB10" s="158"/>
      <c r="ZC10" s="158"/>
      <c r="ZD10" s="158"/>
      <c r="ZE10" s="158"/>
      <c r="ZF10" s="158"/>
      <c r="ZG10" s="158"/>
      <c r="ZH10" s="158"/>
      <c r="ZI10" s="158"/>
      <c r="ZJ10" s="158"/>
      <c r="ZK10" s="158"/>
      <c r="ZL10" s="158"/>
      <c r="ZM10" s="158"/>
      <c r="ZN10" s="158"/>
      <c r="ZO10" s="158"/>
      <c r="ZP10" s="158"/>
      <c r="ZQ10" s="158"/>
      <c r="ZR10" s="158"/>
      <c r="ZS10" s="158"/>
      <c r="ZT10" s="158"/>
      <c r="ZU10" s="158"/>
      <c r="ZV10" s="158"/>
      <c r="ZW10" s="158"/>
      <c r="ZX10" s="158"/>
      <c r="ZY10" s="158"/>
      <c r="ZZ10" s="158"/>
      <c r="AAA10" s="158"/>
      <c r="AAB10" s="158"/>
      <c r="AAC10" s="158"/>
      <c r="AAD10" s="158"/>
      <c r="AAE10" s="158"/>
      <c r="AAF10" s="158"/>
      <c r="AAG10" s="158"/>
      <c r="AAH10" s="158"/>
      <c r="AAI10" s="158"/>
      <c r="AAJ10" s="158"/>
      <c r="AAK10" s="158"/>
      <c r="AAL10" s="158"/>
      <c r="AAM10" s="158"/>
      <c r="AAN10" s="158"/>
      <c r="AAO10" s="158"/>
      <c r="AAP10" s="158"/>
      <c r="AAQ10" s="158"/>
      <c r="AAR10" s="158"/>
      <c r="AAS10" s="158"/>
      <c r="AAT10" s="158"/>
      <c r="AAU10" s="158"/>
      <c r="AAV10" s="158"/>
      <c r="AAW10" s="158"/>
      <c r="AAX10" s="158"/>
      <c r="AAY10" s="158"/>
      <c r="AAZ10" s="158"/>
      <c r="ABA10" s="158"/>
      <c r="ABB10" s="158"/>
      <c r="ABC10" s="158"/>
      <c r="ABD10" s="158"/>
      <c r="ABE10" s="158"/>
      <c r="ABF10" s="158"/>
      <c r="ABG10" s="158"/>
      <c r="ABH10" s="158"/>
      <c r="ABI10" s="158"/>
      <c r="ABJ10" s="158"/>
      <c r="ABK10" s="158"/>
      <c r="ABL10" s="158"/>
      <c r="ABM10" s="158"/>
      <c r="ABN10" s="158"/>
      <c r="ABO10" s="158"/>
      <c r="ABP10" s="158"/>
      <c r="ABQ10" s="158"/>
      <c r="ABR10" s="158"/>
      <c r="ABS10" s="158"/>
      <c r="ABT10" s="158"/>
      <c r="ABU10" s="158"/>
      <c r="ABV10" s="158"/>
      <c r="ABW10" s="158"/>
      <c r="ABX10" s="158"/>
      <c r="ABY10" s="158"/>
      <c r="ABZ10" s="158"/>
      <c r="ACA10" s="158"/>
      <c r="ACB10" s="158"/>
      <c r="ACC10" s="158"/>
      <c r="ACD10" s="158"/>
      <c r="ACE10" s="158"/>
      <c r="ACF10" s="158"/>
      <c r="ACG10" s="158"/>
      <c r="ACH10" s="158"/>
      <c r="ACI10" s="158"/>
      <c r="ACJ10" s="158"/>
      <c r="ACK10" s="158"/>
      <c r="ACL10" s="158"/>
      <c r="ACM10" s="158"/>
      <c r="ACN10" s="158"/>
      <c r="ACO10" s="158"/>
      <c r="ACP10" s="158"/>
      <c r="ACQ10" s="158"/>
      <c r="ACR10" s="158"/>
      <c r="ACS10" s="158"/>
      <c r="ACT10" s="158"/>
      <c r="ACU10" s="158"/>
      <c r="ACV10" s="158"/>
      <c r="ACW10" s="158"/>
      <c r="ACX10" s="158"/>
      <c r="ACY10" s="158"/>
      <c r="ACZ10" s="158"/>
      <c r="ADA10" s="158"/>
      <c r="ADB10" s="158"/>
      <c r="ADC10" s="158"/>
      <c r="ADD10" s="158"/>
      <c r="ADE10" s="158"/>
      <c r="ADF10" s="158"/>
      <c r="ADG10" s="158"/>
      <c r="ADH10" s="158"/>
      <c r="ADI10" s="158"/>
      <c r="ADJ10" s="158"/>
      <c r="ADK10" s="158"/>
      <c r="ADL10" s="158"/>
      <c r="ADM10" s="158"/>
      <c r="ADN10" s="158"/>
      <c r="ADO10" s="158"/>
      <c r="ADP10" s="158"/>
      <c r="ADQ10" s="158"/>
      <c r="ADR10" s="158"/>
      <c r="ADS10" s="158"/>
      <c r="ADT10" s="158"/>
      <c r="ADU10" s="158"/>
      <c r="ADV10" s="158"/>
      <c r="ADW10" s="158"/>
      <c r="ADX10" s="158"/>
      <c r="ADY10" s="158"/>
      <c r="ADZ10" s="158"/>
      <c r="AEA10" s="158"/>
      <c r="AEB10" s="158"/>
      <c r="AEC10" s="158"/>
      <c r="AED10" s="158"/>
      <c r="AEE10" s="158"/>
      <c r="AEF10" s="158"/>
      <c r="AEG10" s="158"/>
      <c r="AEH10" s="158"/>
      <c r="AEI10" s="158"/>
      <c r="AEJ10" s="158"/>
      <c r="AEK10" s="158"/>
      <c r="AEL10" s="158"/>
      <c r="AEM10" s="158"/>
      <c r="AEN10" s="158"/>
      <c r="AEO10" s="158"/>
      <c r="AEP10" s="158"/>
      <c r="AEQ10" s="158"/>
      <c r="AER10" s="158"/>
      <c r="AES10" s="158"/>
      <c r="AET10" s="158"/>
      <c r="AEU10" s="158"/>
      <c r="AEV10" s="158"/>
      <c r="AEW10" s="158"/>
      <c r="AEX10" s="158"/>
      <c r="AEY10" s="158"/>
      <c r="AEZ10" s="158"/>
      <c r="AFA10" s="158"/>
      <c r="AFB10" s="158"/>
      <c r="AFC10" s="158"/>
      <c r="AFD10" s="158"/>
      <c r="AFE10" s="158"/>
      <c r="AFF10" s="158"/>
      <c r="AFG10" s="158"/>
      <c r="AFH10" s="158"/>
      <c r="AFI10" s="158"/>
      <c r="AFJ10" s="158"/>
      <c r="AFK10" s="158"/>
      <c r="AFL10" s="158"/>
      <c r="AFM10" s="158"/>
      <c r="AFN10" s="158"/>
      <c r="AFO10" s="158"/>
      <c r="AFP10" s="158"/>
      <c r="AFQ10" s="158"/>
      <c r="AFR10" s="158"/>
      <c r="AFS10" s="158"/>
      <c r="AFT10" s="158"/>
      <c r="AFU10" s="158"/>
      <c r="AFV10" s="158"/>
      <c r="AFW10" s="158"/>
      <c r="AFX10" s="158"/>
      <c r="AFY10" s="158"/>
      <c r="AFZ10" s="158"/>
      <c r="AGA10" s="158"/>
      <c r="AGB10" s="158"/>
      <c r="AGC10" s="158"/>
      <c r="AGD10" s="158"/>
      <c r="AGE10" s="158"/>
      <c r="AGF10" s="158"/>
      <c r="AGG10" s="158"/>
      <c r="AGH10" s="158"/>
      <c r="AGI10" s="158"/>
      <c r="AGJ10" s="158"/>
      <c r="AGK10" s="158"/>
      <c r="AGL10" s="158"/>
      <c r="AGM10" s="158"/>
      <c r="AGN10" s="158"/>
      <c r="AGO10" s="158"/>
      <c r="AGP10" s="158"/>
      <c r="AGQ10" s="158"/>
      <c r="AGR10" s="158"/>
      <c r="AGS10" s="158"/>
      <c r="AGT10" s="158"/>
      <c r="AGU10" s="158"/>
      <c r="AGV10" s="158"/>
      <c r="AGW10" s="158"/>
      <c r="AGX10" s="158"/>
      <c r="AGY10" s="158"/>
      <c r="AGZ10" s="158"/>
      <c r="AHA10" s="158"/>
      <c r="AHB10" s="158"/>
      <c r="AHC10" s="158"/>
      <c r="AHD10" s="158"/>
      <c r="AHE10" s="158"/>
      <c r="AHF10" s="158"/>
      <c r="AHG10" s="158"/>
      <c r="AHH10" s="158"/>
      <c r="AHI10" s="158"/>
      <c r="AHJ10" s="158"/>
      <c r="AHK10" s="158"/>
      <c r="AHL10" s="158"/>
      <c r="AHM10" s="158"/>
      <c r="AHN10" s="158"/>
      <c r="AHO10" s="158"/>
      <c r="AHP10" s="158"/>
      <c r="AHQ10" s="158"/>
      <c r="AHR10" s="158"/>
      <c r="AHS10" s="158"/>
      <c r="AHT10" s="158"/>
      <c r="AHU10" s="158"/>
      <c r="AHV10" s="158"/>
      <c r="AHW10" s="158"/>
      <c r="AHX10" s="158"/>
      <c r="AHY10" s="158"/>
      <c r="AHZ10" s="158"/>
      <c r="AIA10" s="158"/>
      <c r="AIB10" s="158"/>
      <c r="AIC10" s="158"/>
      <c r="AID10" s="158"/>
      <c r="AIE10" s="158"/>
      <c r="AIF10" s="158"/>
      <c r="AIG10" s="158"/>
      <c r="AIH10" s="158"/>
      <c r="AII10" s="158"/>
      <c r="AIJ10" s="158"/>
      <c r="AIK10" s="158"/>
      <c r="AIL10" s="158"/>
      <c r="AIM10" s="158"/>
      <c r="AIN10" s="158"/>
      <c r="AIO10" s="158"/>
      <c r="AIP10" s="158"/>
      <c r="AIQ10" s="158"/>
      <c r="AIR10" s="158"/>
      <c r="AIS10" s="158"/>
      <c r="AIT10" s="158"/>
      <c r="AIU10" s="158"/>
      <c r="AIV10" s="158"/>
      <c r="AIW10" s="158"/>
      <c r="AIX10" s="158"/>
      <c r="AIY10" s="158"/>
      <c r="AIZ10" s="158"/>
      <c r="AJA10" s="158"/>
      <c r="AJB10" s="158"/>
      <c r="AJC10" s="158"/>
      <c r="AJD10" s="158"/>
      <c r="AJE10" s="158"/>
      <c r="AJF10" s="158"/>
      <c r="AJG10" s="158"/>
      <c r="AJH10" s="158"/>
      <c r="AJI10" s="158"/>
      <c r="AJJ10" s="158"/>
      <c r="AJK10" s="158"/>
      <c r="AJL10" s="158"/>
      <c r="AJM10" s="158"/>
      <c r="AJN10" s="158"/>
      <c r="AJO10" s="158"/>
      <c r="AJP10" s="158"/>
      <c r="AJQ10" s="158"/>
      <c r="AJR10" s="158"/>
      <c r="AJS10" s="158"/>
      <c r="AJT10" s="158"/>
      <c r="AJU10" s="158"/>
      <c r="AJV10" s="158"/>
      <c r="AJW10" s="158"/>
      <c r="AJX10" s="158"/>
      <c r="AJY10" s="158"/>
      <c r="AJZ10" s="158"/>
      <c r="AKA10" s="158"/>
      <c r="AKB10" s="158"/>
      <c r="AKC10" s="158"/>
      <c r="AKD10" s="158"/>
      <c r="AKE10" s="158"/>
      <c r="AKF10" s="158"/>
      <c r="AKG10" s="158"/>
      <c r="AKH10" s="158"/>
      <c r="AKI10" s="158"/>
      <c r="AKJ10" s="158"/>
      <c r="AKK10" s="158"/>
      <c r="AKL10" s="158"/>
      <c r="AKM10" s="158"/>
      <c r="AKN10" s="158"/>
      <c r="AKO10" s="158"/>
      <c r="AKP10" s="158"/>
      <c r="AKQ10" s="158"/>
      <c r="AKR10" s="158"/>
      <c r="AKS10" s="158"/>
      <c r="AKT10" s="158"/>
      <c r="AKU10" s="158"/>
      <c r="AKV10" s="158"/>
      <c r="AKW10" s="158"/>
      <c r="AKX10" s="158"/>
      <c r="AKY10" s="158"/>
      <c r="AKZ10" s="158"/>
      <c r="ALA10" s="158"/>
      <c r="ALB10" s="158"/>
      <c r="ALC10" s="158"/>
      <c r="ALD10" s="158"/>
      <c r="ALE10" s="158"/>
      <c r="ALF10" s="158"/>
      <c r="ALG10" s="158"/>
      <c r="ALH10" s="158"/>
      <c r="ALI10" s="158"/>
      <c r="ALJ10" s="158"/>
      <c r="ALK10" s="158"/>
      <c r="ALL10" s="158"/>
      <c r="ALM10" s="158"/>
      <c r="ALN10" s="158"/>
      <c r="ALO10" s="158"/>
      <c r="ALP10" s="158"/>
      <c r="ALQ10" s="158"/>
      <c r="ALR10" s="158"/>
      <c r="ALS10" s="158"/>
      <c r="ALT10" s="158"/>
      <c r="ALU10" s="158"/>
      <c r="ALV10" s="158"/>
      <c r="ALW10" s="158"/>
      <c r="ALX10" s="158"/>
      <c r="ALY10" s="158"/>
      <c r="ALZ10" s="158"/>
      <c r="AMA10" s="158"/>
      <c r="AMB10" s="158"/>
      <c r="AMC10" s="158"/>
      <c r="AMD10" s="158"/>
      <c r="AME10" s="158"/>
      <c r="AMF10" s="158"/>
      <c r="AMG10" s="158"/>
      <c r="AMH10" s="158"/>
      <c r="AMI10" s="158"/>
      <c r="AMJ10" s="158"/>
      <c r="AMK10" s="158"/>
      <c r="AML10" s="158"/>
      <c r="AMM10" s="158"/>
      <c r="AMN10" s="158"/>
      <c r="AMO10" s="158"/>
      <c r="AMP10" s="158"/>
      <c r="AMQ10" s="158"/>
      <c r="AMR10" s="158"/>
      <c r="AMS10" s="158"/>
      <c r="AMT10" s="158"/>
      <c r="AMU10" s="158"/>
      <c r="AMV10" s="158"/>
      <c r="AMW10" s="158"/>
      <c r="AMX10" s="158"/>
      <c r="AMY10" s="158"/>
      <c r="AMZ10" s="158"/>
      <c r="ANA10" s="158"/>
      <c r="ANB10" s="158"/>
      <c r="ANC10" s="158"/>
      <c r="AND10" s="158"/>
      <c r="ANE10" s="158"/>
      <c r="ANF10" s="158"/>
      <c r="ANG10" s="158"/>
      <c r="ANH10" s="158"/>
      <c r="ANI10" s="158"/>
      <c r="ANJ10" s="158"/>
      <c r="ANK10" s="158"/>
      <c r="ANL10" s="158"/>
      <c r="ANM10" s="158"/>
      <c r="ANN10" s="158"/>
      <c r="ANO10" s="158"/>
      <c r="ANP10" s="158"/>
      <c r="ANQ10" s="158"/>
      <c r="ANR10" s="158"/>
      <c r="ANS10" s="158"/>
      <c r="ANT10" s="158"/>
      <c r="ANU10" s="158"/>
      <c r="ANV10" s="158"/>
      <c r="ANW10" s="158"/>
      <c r="ANX10" s="158"/>
      <c r="ANY10" s="158"/>
      <c r="ANZ10" s="158"/>
      <c r="AOA10" s="158"/>
      <c r="AOB10" s="158"/>
      <c r="AOC10" s="158"/>
      <c r="AOD10" s="158"/>
      <c r="AOE10" s="158"/>
      <c r="AOF10" s="158"/>
      <c r="AOG10" s="158"/>
      <c r="AOH10" s="158"/>
      <c r="AOI10" s="158"/>
      <c r="AOJ10" s="158"/>
      <c r="AOK10" s="158"/>
      <c r="AOL10" s="158"/>
      <c r="AOM10" s="158"/>
      <c r="AON10" s="158"/>
      <c r="AOO10" s="158"/>
      <c r="AOP10" s="158"/>
      <c r="AOQ10" s="158"/>
      <c r="AOR10" s="158"/>
      <c r="AOS10" s="158"/>
      <c r="AOT10" s="158"/>
      <c r="AOU10" s="158"/>
      <c r="AOV10" s="158"/>
      <c r="AOW10" s="158"/>
      <c r="AOX10" s="158"/>
      <c r="AOY10" s="158"/>
      <c r="AOZ10" s="158"/>
      <c r="APA10" s="158"/>
      <c r="APB10" s="158"/>
      <c r="APC10" s="158"/>
      <c r="APD10" s="158"/>
      <c r="APE10" s="158"/>
      <c r="APF10" s="158"/>
      <c r="APG10" s="158"/>
      <c r="APH10" s="158"/>
      <c r="API10" s="158"/>
      <c r="APJ10" s="158"/>
      <c r="APK10" s="158"/>
      <c r="APL10" s="158"/>
      <c r="APM10" s="158"/>
      <c r="APN10" s="158"/>
      <c r="APO10" s="158"/>
      <c r="APP10" s="158"/>
      <c r="APQ10" s="158"/>
      <c r="APR10" s="158"/>
      <c r="APS10" s="158"/>
      <c r="APT10" s="158"/>
      <c r="APU10" s="158"/>
      <c r="APV10" s="158"/>
      <c r="APW10" s="158"/>
      <c r="APX10" s="158"/>
      <c r="APY10" s="158"/>
      <c r="APZ10" s="158"/>
      <c r="AQA10" s="158"/>
      <c r="AQB10" s="158"/>
      <c r="AQC10" s="158"/>
      <c r="AQD10" s="158"/>
      <c r="AQE10" s="158"/>
      <c r="AQF10" s="158"/>
      <c r="AQG10" s="158"/>
      <c r="AQH10" s="158"/>
      <c r="AQI10" s="158"/>
      <c r="AQJ10" s="158"/>
      <c r="AQK10" s="158"/>
      <c r="AQL10" s="158"/>
      <c r="AQM10" s="158"/>
      <c r="AQN10" s="158"/>
      <c r="AQO10" s="158"/>
      <c r="AQP10" s="158"/>
      <c r="AQQ10" s="158"/>
      <c r="AQR10" s="158"/>
      <c r="AQS10" s="158"/>
      <c r="AQT10" s="158"/>
      <c r="AQU10" s="158"/>
      <c r="AQV10" s="158"/>
      <c r="AQW10" s="158"/>
      <c r="AQX10" s="158"/>
      <c r="AQY10" s="158"/>
      <c r="AQZ10" s="158"/>
      <c r="ARA10" s="158"/>
      <c r="ARB10" s="158"/>
      <c r="ARC10" s="158"/>
      <c r="ARD10" s="158"/>
      <c r="ARE10" s="158"/>
      <c r="ARF10" s="158"/>
      <c r="ARG10" s="158"/>
      <c r="ARH10" s="158"/>
      <c r="ARI10" s="158"/>
      <c r="ARJ10" s="158"/>
      <c r="ARK10" s="158"/>
      <c r="ARL10" s="158"/>
      <c r="ARM10" s="158"/>
      <c r="ARN10" s="158"/>
      <c r="ARO10" s="158"/>
      <c r="ARP10" s="158"/>
      <c r="ARQ10" s="158"/>
      <c r="ARR10" s="158"/>
      <c r="ARS10" s="158"/>
      <c r="ART10" s="158"/>
      <c r="ARU10" s="158"/>
      <c r="ARV10" s="158"/>
      <c r="ARW10" s="158"/>
      <c r="ARX10" s="158"/>
      <c r="ARY10" s="158"/>
      <c r="ARZ10" s="158"/>
      <c r="ASA10" s="158"/>
      <c r="ASB10" s="158"/>
      <c r="ASC10" s="158"/>
      <c r="ASD10" s="158"/>
      <c r="ASE10" s="158"/>
      <c r="ASF10" s="158"/>
      <c r="ASG10" s="158"/>
      <c r="ASH10" s="158"/>
      <c r="ASI10" s="158"/>
      <c r="ASJ10" s="158"/>
      <c r="ASK10" s="158"/>
      <c r="ASL10" s="158"/>
      <c r="ASM10" s="158"/>
      <c r="ASN10" s="158"/>
      <c r="ASO10" s="158"/>
      <c r="ASP10" s="158"/>
      <c r="ASQ10" s="158"/>
      <c r="ASR10" s="158"/>
      <c r="ASS10" s="158"/>
      <c r="AST10" s="158"/>
      <c r="ASU10" s="158"/>
      <c r="ASV10" s="158"/>
      <c r="ASW10" s="158"/>
      <c r="ASX10" s="158"/>
      <c r="ASY10" s="158"/>
      <c r="ASZ10" s="158"/>
      <c r="ATA10" s="158"/>
      <c r="ATB10" s="158"/>
      <c r="ATC10" s="158"/>
      <c r="ATD10" s="158"/>
      <c r="ATE10" s="158"/>
      <c r="ATF10" s="158"/>
      <c r="ATG10" s="158"/>
      <c r="ATH10" s="158"/>
      <c r="ATI10" s="158"/>
      <c r="ATJ10" s="158"/>
      <c r="ATK10" s="158"/>
      <c r="ATL10" s="158"/>
      <c r="ATM10" s="158"/>
      <c r="ATN10" s="158"/>
      <c r="ATO10" s="158"/>
      <c r="ATP10" s="158"/>
      <c r="ATQ10" s="158"/>
      <c r="ATR10" s="158"/>
      <c r="ATS10" s="158"/>
      <c r="ATT10" s="158"/>
      <c r="ATU10" s="158"/>
      <c r="ATV10" s="158"/>
      <c r="ATW10" s="158"/>
      <c r="ATX10" s="158"/>
      <c r="ATY10" s="158"/>
      <c r="ATZ10" s="158"/>
      <c r="AUA10" s="158"/>
      <c r="AUB10" s="158"/>
      <c r="AUC10" s="158"/>
      <c r="AUD10" s="158"/>
      <c r="AUE10" s="158"/>
      <c r="AUF10" s="158"/>
      <c r="AUG10" s="158"/>
      <c r="AUH10" s="158"/>
      <c r="AUI10" s="158"/>
      <c r="AUJ10" s="158"/>
      <c r="AUK10" s="158"/>
      <c r="AUL10" s="158"/>
      <c r="AUM10" s="158"/>
      <c r="AUN10" s="158"/>
      <c r="AUO10" s="158"/>
      <c r="AUP10" s="158"/>
      <c r="AUQ10" s="158"/>
      <c r="AUR10" s="158"/>
      <c r="AUS10" s="158"/>
      <c r="AUT10" s="158"/>
      <c r="AUU10" s="158"/>
      <c r="AUV10" s="158"/>
      <c r="AUW10" s="158"/>
      <c r="AUX10" s="158"/>
      <c r="AUY10" s="158"/>
      <c r="AUZ10" s="158"/>
      <c r="AVA10" s="158"/>
      <c r="AVB10" s="158"/>
      <c r="AVC10" s="158"/>
      <c r="AVD10" s="158"/>
      <c r="AVE10" s="158"/>
      <c r="AVF10" s="158"/>
      <c r="AVG10" s="158"/>
      <c r="AVH10" s="158"/>
      <c r="AVI10" s="158"/>
      <c r="AVJ10" s="158"/>
      <c r="AVK10" s="158"/>
      <c r="AVL10" s="158"/>
      <c r="AVM10" s="158"/>
      <c r="AVN10" s="158"/>
      <c r="AVO10" s="158"/>
      <c r="AVP10" s="158"/>
      <c r="AVQ10" s="158"/>
      <c r="AVR10" s="158"/>
      <c r="AVS10" s="158"/>
      <c r="AVT10" s="158"/>
      <c r="AVU10" s="158"/>
      <c r="AVV10" s="158"/>
      <c r="AVW10" s="158"/>
      <c r="AVX10" s="158"/>
      <c r="AVY10" s="158"/>
      <c r="AVZ10" s="158"/>
      <c r="AWA10" s="158"/>
      <c r="AWB10" s="158"/>
      <c r="AWC10" s="158"/>
      <c r="AWD10" s="158"/>
      <c r="AWE10" s="158"/>
      <c r="AWF10" s="158"/>
      <c r="AWG10" s="158"/>
      <c r="AWH10" s="158"/>
      <c r="AWI10" s="158"/>
      <c r="AWJ10" s="158"/>
      <c r="AWK10" s="158"/>
      <c r="AWL10" s="158"/>
      <c r="AWM10" s="158"/>
      <c r="AWN10" s="158"/>
      <c r="AWO10" s="158"/>
      <c r="AWP10" s="158"/>
      <c r="AWQ10" s="158"/>
      <c r="AWR10" s="158"/>
      <c r="AWS10" s="158"/>
      <c r="AWT10" s="158"/>
      <c r="AWU10" s="158"/>
      <c r="AWV10" s="158"/>
      <c r="AWW10" s="158"/>
      <c r="AWX10" s="158"/>
      <c r="AWY10" s="158"/>
      <c r="AWZ10" s="158"/>
      <c r="AXA10" s="158"/>
      <c r="AXB10" s="158"/>
      <c r="AXC10" s="158"/>
      <c r="AXD10" s="158"/>
      <c r="AXE10" s="158"/>
      <c r="AXF10" s="158"/>
      <c r="AXG10" s="158"/>
      <c r="AXH10" s="158"/>
      <c r="AXI10" s="158"/>
      <c r="AXJ10" s="158"/>
      <c r="AXK10" s="158"/>
      <c r="AXL10" s="158"/>
      <c r="AXM10" s="158"/>
      <c r="AXN10" s="158"/>
      <c r="AXO10" s="158"/>
      <c r="AXP10" s="158"/>
      <c r="AXQ10" s="158"/>
      <c r="AXR10" s="158"/>
      <c r="AXS10" s="158"/>
      <c r="AXT10" s="158"/>
      <c r="AXU10" s="158"/>
      <c r="AXV10" s="158"/>
      <c r="AXW10" s="158"/>
      <c r="AXX10" s="158"/>
      <c r="AXY10" s="158"/>
      <c r="AXZ10" s="158"/>
      <c r="AYA10" s="158"/>
      <c r="AYB10" s="158"/>
      <c r="AYC10" s="158"/>
      <c r="AYD10" s="158"/>
      <c r="AYE10" s="158"/>
      <c r="AYF10" s="158"/>
      <c r="AYG10" s="158"/>
      <c r="AYH10" s="158"/>
      <c r="AYI10" s="158"/>
      <c r="AYJ10" s="158"/>
      <c r="AYK10" s="158"/>
      <c r="AYL10" s="158"/>
      <c r="AYM10" s="158"/>
      <c r="AYN10" s="158"/>
      <c r="AYO10" s="158"/>
      <c r="AYP10" s="158"/>
      <c r="AYQ10" s="158"/>
      <c r="AYR10" s="158"/>
      <c r="AYS10" s="158"/>
      <c r="AYT10" s="158"/>
      <c r="AYU10" s="158"/>
      <c r="AYV10" s="158"/>
      <c r="AYW10" s="158"/>
      <c r="AYX10" s="158"/>
      <c r="AYY10" s="158"/>
      <c r="AYZ10" s="158"/>
      <c r="AZA10" s="158"/>
      <c r="AZB10" s="158"/>
      <c r="AZC10" s="158"/>
      <c r="AZD10" s="158"/>
      <c r="AZE10" s="158"/>
      <c r="AZF10" s="158"/>
      <c r="AZG10" s="158"/>
      <c r="AZH10" s="158"/>
      <c r="AZI10" s="158"/>
      <c r="AZJ10" s="158"/>
      <c r="AZK10" s="158"/>
      <c r="AZL10" s="158"/>
      <c r="AZM10" s="158"/>
      <c r="AZN10" s="158"/>
      <c r="AZO10" s="158"/>
      <c r="AZP10" s="158"/>
      <c r="AZQ10" s="158"/>
      <c r="AZR10" s="158"/>
      <c r="AZS10" s="158"/>
      <c r="AZT10" s="158"/>
      <c r="AZU10" s="158"/>
      <c r="AZV10" s="158"/>
      <c r="AZW10" s="158"/>
      <c r="AZX10" s="158"/>
      <c r="AZY10" s="158"/>
      <c r="AZZ10" s="158"/>
      <c r="BAA10" s="158"/>
      <c r="BAB10" s="158"/>
      <c r="BAC10" s="158"/>
      <c r="BAD10" s="158"/>
      <c r="BAE10" s="158"/>
      <c r="BAF10" s="158"/>
      <c r="BAG10" s="158"/>
      <c r="BAH10" s="158"/>
      <c r="BAI10" s="158"/>
      <c r="BAJ10" s="158"/>
      <c r="BAK10" s="158"/>
      <c r="BAL10" s="158"/>
      <c r="BAM10" s="158"/>
      <c r="BAN10" s="158"/>
      <c r="BAO10" s="158"/>
      <c r="BAP10" s="158"/>
      <c r="BAQ10" s="158"/>
      <c r="BAR10" s="158"/>
      <c r="BAS10" s="158"/>
      <c r="BAT10" s="158"/>
      <c r="BAU10" s="158"/>
      <c r="BAV10" s="158"/>
      <c r="BAW10" s="158"/>
      <c r="BAX10" s="158"/>
      <c r="BAY10" s="158"/>
      <c r="BAZ10" s="158"/>
      <c r="BBA10" s="158"/>
      <c r="BBB10" s="158"/>
      <c r="BBC10" s="158"/>
      <c r="BBD10" s="158"/>
      <c r="BBE10" s="158"/>
      <c r="BBF10" s="158"/>
      <c r="BBG10" s="158"/>
      <c r="BBH10" s="158"/>
      <c r="BBI10" s="158"/>
      <c r="BBJ10" s="158"/>
      <c r="BBK10" s="158"/>
      <c r="BBL10" s="158"/>
      <c r="BBM10" s="158"/>
      <c r="BBN10" s="158"/>
      <c r="BBO10" s="158"/>
      <c r="BBP10" s="158"/>
      <c r="BBQ10" s="158"/>
      <c r="BBR10" s="158"/>
      <c r="BBS10" s="158"/>
      <c r="BBT10" s="158"/>
      <c r="BBU10" s="158"/>
      <c r="BBV10" s="158"/>
      <c r="BBW10" s="158"/>
      <c r="BBX10" s="158"/>
      <c r="BBY10" s="158"/>
      <c r="BBZ10" s="158"/>
      <c r="BCA10" s="158"/>
      <c r="BCB10" s="158"/>
      <c r="BCC10" s="158"/>
      <c r="BCD10" s="158"/>
      <c r="BCE10" s="158"/>
      <c r="BCF10" s="158"/>
      <c r="BCG10" s="158"/>
      <c r="BCH10" s="158"/>
      <c r="BCI10" s="158"/>
      <c r="BCJ10" s="158"/>
      <c r="BCK10" s="158"/>
      <c r="BCL10" s="158"/>
      <c r="BCM10" s="158"/>
      <c r="BCN10" s="158"/>
      <c r="BCO10" s="158"/>
      <c r="BCP10" s="158"/>
      <c r="BCQ10" s="158"/>
      <c r="BCR10" s="158"/>
      <c r="BCS10" s="158"/>
      <c r="BCT10" s="158"/>
      <c r="BCU10" s="158"/>
      <c r="BCV10" s="158"/>
      <c r="BCW10" s="158"/>
      <c r="BCX10" s="158"/>
      <c r="BCY10" s="158"/>
      <c r="BCZ10" s="158"/>
      <c r="BDA10" s="158"/>
      <c r="BDB10" s="158"/>
      <c r="BDC10" s="158"/>
      <c r="BDD10" s="158"/>
      <c r="BDE10" s="158"/>
      <c r="BDF10" s="158"/>
      <c r="BDG10" s="158"/>
      <c r="BDH10" s="158"/>
      <c r="BDI10" s="158"/>
      <c r="BDJ10" s="158"/>
      <c r="BDK10" s="158"/>
      <c r="BDL10" s="158"/>
      <c r="BDM10" s="158"/>
      <c r="BDN10" s="158"/>
      <c r="BDO10" s="158"/>
      <c r="BDP10" s="158"/>
      <c r="BDQ10" s="158"/>
      <c r="BDR10" s="158"/>
      <c r="BDS10" s="158"/>
      <c r="BDT10" s="158"/>
      <c r="BDU10" s="158"/>
      <c r="BDV10" s="158"/>
      <c r="BDW10" s="158"/>
      <c r="BDX10" s="158"/>
      <c r="BDY10" s="158"/>
      <c r="BDZ10" s="158"/>
      <c r="BEA10" s="158"/>
      <c r="BEB10" s="158"/>
      <c r="BEC10" s="158"/>
      <c r="BED10" s="158"/>
      <c r="BEE10" s="158"/>
      <c r="BEF10" s="158"/>
      <c r="BEG10" s="158"/>
      <c r="BEH10" s="158"/>
      <c r="BEI10" s="158"/>
      <c r="BEJ10" s="158"/>
      <c r="BEK10" s="158"/>
      <c r="BEL10" s="158"/>
      <c r="BEM10" s="158"/>
      <c r="BEN10" s="158"/>
      <c r="BEO10" s="158"/>
      <c r="BEP10" s="158"/>
      <c r="BEQ10" s="158"/>
      <c r="BER10" s="158"/>
      <c r="BES10" s="158"/>
      <c r="BET10" s="158"/>
      <c r="BEU10" s="158"/>
      <c r="BEV10" s="158"/>
      <c r="BEW10" s="158"/>
      <c r="BEX10" s="158"/>
      <c r="BEY10" s="158"/>
      <c r="BEZ10" s="158"/>
      <c r="BFA10" s="158"/>
      <c r="BFB10" s="158"/>
      <c r="BFC10" s="158"/>
      <c r="BFD10" s="158"/>
      <c r="BFE10" s="158"/>
      <c r="BFF10" s="158"/>
      <c r="BFG10" s="158"/>
      <c r="BFH10" s="158"/>
      <c r="BFI10" s="158"/>
      <c r="BFJ10" s="158"/>
      <c r="BFK10" s="158"/>
      <c r="BFL10" s="158"/>
      <c r="BFM10" s="158"/>
      <c r="BFN10" s="158"/>
      <c r="BFO10" s="158"/>
      <c r="BFP10" s="158"/>
      <c r="BFQ10" s="158"/>
      <c r="BFR10" s="158"/>
      <c r="BFS10" s="158"/>
      <c r="BFT10" s="158"/>
      <c r="BFU10" s="158"/>
      <c r="BFV10" s="158"/>
      <c r="BFW10" s="158"/>
      <c r="BFX10" s="158"/>
      <c r="BFY10" s="158"/>
      <c r="BFZ10" s="158"/>
      <c r="BGA10" s="158"/>
      <c r="BGB10" s="158"/>
      <c r="BGC10" s="158"/>
      <c r="BGD10" s="158"/>
      <c r="BGE10" s="158"/>
      <c r="BGF10" s="158"/>
      <c r="BGG10" s="158"/>
      <c r="BGH10" s="158"/>
      <c r="BGI10" s="158"/>
      <c r="BGJ10" s="158"/>
      <c r="BGK10" s="158"/>
      <c r="BGL10" s="158"/>
      <c r="BGM10" s="158"/>
      <c r="BGN10" s="158"/>
      <c r="BGO10" s="158"/>
      <c r="BGP10" s="158"/>
      <c r="BGQ10" s="158"/>
      <c r="BGR10" s="158"/>
      <c r="BGS10" s="158"/>
      <c r="BGT10" s="158"/>
      <c r="BGU10" s="158"/>
      <c r="BGV10" s="158"/>
      <c r="BGW10" s="158"/>
      <c r="BGX10" s="158"/>
      <c r="BGY10" s="158"/>
      <c r="BGZ10" s="158"/>
      <c r="BHA10" s="158"/>
      <c r="BHB10" s="158"/>
      <c r="BHC10" s="158"/>
      <c r="BHD10" s="158"/>
      <c r="BHE10" s="158"/>
      <c r="BHF10" s="158"/>
      <c r="BHG10" s="158"/>
      <c r="BHH10" s="158"/>
      <c r="BHI10" s="158"/>
      <c r="BHJ10" s="158"/>
      <c r="BHK10" s="158"/>
      <c r="BHL10" s="158"/>
      <c r="BHM10" s="158"/>
      <c r="BHN10" s="158"/>
      <c r="BHO10" s="158"/>
      <c r="BHP10" s="158"/>
      <c r="BHQ10" s="158"/>
      <c r="BHR10" s="158"/>
      <c r="BHS10" s="158"/>
      <c r="BHT10" s="158"/>
      <c r="BHU10" s="158"/>
      <c r="BHV10" s="158"/>
      <c r="BHW10" s="158"/>
      <c r="BHX10" s="158"/>
      <c r="BHY10" s="158"/>
      <c r="BHZ10" s="158"/>
      <c r="BIA10" s="158"/>
      <c r="BIB10" s="158"/>
      <c r="BIC10" s="158"/>
      <c r="BID10" s="158"/>
      <c r="BIE10" s="158"/>
      <c r="BIF10" s="158"/>
      <c r="BIG10" s="158"/>
      <c r="BIH10" s="158"/>
      <c r="BII10" s="158"/>
      <c r="BIJ10" s="158"/>
      <c r="BIK10" s="158"/>
      <c r="BIL10" s="158"/>
      <c r="BIM10" s="158"/>
      <c r="BIN10" s="158"/>
      <c r="BIO10" s="158"/>
      <c r="BIP10" s="158"/>
      <c r="BIQ10" s="158"/>
      <c r="BIR10" s="158"/>
      <c r="BIS10" s="158"/>
      <c r="BIT10" s="158"/>
      <c r="BIU10" s="158"/>
      <c r="BIV10" s="158"/>
      <c r="BIW10" s="158"/>
      <c r="BIX10" s="158"/>
      <c r="BIY10" s="158"/>
      <c r="BIZ10" s="158"/>
      <c r="BJA10" s="158"/>
      <c r="BJB10" s="158"/>
      <c r="BJC10" s="158"/>
      <c r="BJD10" s="158"/>
      <c r="BJE10" s="158"/>
      <c r="BJF10" s="158"/>
      <c r="BJG10" s="158"/>
      <c r="BJH10" s="158"/>
      <c r="BJI10" s="158"/>
      <c r="BJJ10" s="158"/>
      <c r="BJK10" s="158"/>
      <c r="BJL10" s="158"/>
      <c r="BJM10" s="158"/>
      <c r="BJN10" s="158"/>
      <c r="BJO10" s="158"/>
      <c r="BJP10" s="158"/>
      <c r="BJQ10" s="158"/>
      <c r="BJR10" s="158"/>
      <c r="BJS10" s="158"/>
      <c r="BJT10" s="158"/>
      <c r="BJU10" s="158"/>
      <c r="BJV10" s="158"/>
      <c r="BJW10" s="158"/>
      <c r="BJX10" s="158"/>
      <c r="BJY10" s="158"/>
      <c r="BJZ10" s="158"/>
      <c r="BKA10" s="158"/>
      <c r="BKB10" s="158"/>
      <c r="BKC10" s="158"/>
      <c r="BKD10" s="158"/>
      <c r="BKE10" s="158"/>
      <c r="BKF10" s="158"/>
      <c r="BKG10" s="158"/>
      <c r="BKH10" s="158"/>
      <c r="BKI10" s="158"/>
      <c r="BKJ10" s="158"/>
      <c r="BKK10" s="158"/>
      <c r="BKL10" s="158"/>
      <c r="BKM10" s="158"/>
      <c r="BKN10" s="158"/>
      <c r="BKO10" s="158"/>
      <c r="BKP10" s="158"/>
      <c r="BKQ10" s="158"/>
      <c r="BKR10" s="158"/>
      <c r="BKS10" s="158"/>
      <c r="BKT10" s="158"/>
      <c r="BKU10" s="158"/>
      <c r="BKV10" s="158"/>
      <c r="BKW10" s="158"/>
      <c r="BKX10" s="158"/>
      <c r="BKY10" s="158"/>
      <c r="BKZ10" s="158"/>
      <c r="BLA10" s="158"/>
      <c r="BLB10" s="158"/>
      <c r="BLC10" s="158"/>
      <c r="BLD10" s="158"/>
      <c r="BLE10" s="158"/>
      <c r="BLF10" s="158"/>
      <c r="BLG10" s="158"/>
      <c r="BLH10" s="158"/>
      <c r="BLI10" s="158"/>
      <c r="BLJ10" s="158"/>
      <c r="BLK10" s="158"/>
      <c r="BLL10" s="158"/>
      <c r="BLM10" s="158"/>
      <c r="BLN10" s="158"/>
      <c r="BLO10" s="158"/>
      <c r="BLP10" s="158"/>
      <c r="BLQ10" s="158"/>
      <c r="BLR10" s="158"/>
      <c r="BLS10" s="158"/>
      <c r="BLT10" s="158"/>
      <c r="BLU10" s="158"/>
      <c r="BLV10" s="158"/>
      <c r="BLW10" s="158"/>
      <c r="BLX10" s="158"/>
      <c r="BLY10" s="158"/>
      <c r="BLZ10" s="158"/>
      <c r="BMA10" s="158"/>
      <c r="BMB10" s="158"/>
      <c r="BMC10" s="158"/>
      <c r="BMD10" s="158"/>
      <c r="BME10" s="158"/>
      <c r="BMF10" s="158"/>
      <c r="BMG10" s="158"/>
      <c r="BMH10" s="158"/>
      <c r="BMI10" s="158"/>
      <c r="BMJ10" s="158"/>
      <c r="BMK10" s="158"/>
      <c r="BML10" s="158"/>
      <c r="BMM10" s="158"/>
      <c r="BMN10" s="158"/>
      <c r="BMO10" s="158"/>
      <c r="BMP10" s="158"/>
      <c r="BMQ10" s="158"/>
      <c r="BMR10" s="158"/>
      <c r="BMS10" s="158"/>
      <c r="BMT10" s="158"/>
      <c r="BMU10" s="158"/>
      <c r="BMV10" s="158"/>
      <c r="BMW10" s="158"/>
      <c r="BMX10" s="158"/>
      <c r="BMY10" s="158"/>
      <c r="BMZ10" s="158"/>
      <c r="BNA10" s="158"/>
      <c r="BNB10" s="158"/>
      <c r="BNC10" s="158"/>
      <c r="BND10" s="158"/>
      <c r="BNE10" s="158"/>
      <c r="BNF10" s="158"/>
      <c r="BNG10" s="158"/>
      <c r="BNH10" s="158"/>
      <c r="BNI10" s="158"/>
      <c r="BNJ10" s="158"/>
      <c r="BNK10" s="158"/>
      <c r="BNL10" s="158"/>
      <c r="BNM10" s="158"/>
      <c r="BNN10" s="158"/>
      <c r="BNO10" s="158"/>
      <c r="BNP10" s="158"/>
      <c r="BNQ10" s="158"/>
      <c r="BNR10" s="158"/>
      <c r="BNS10" s="158"/>
      <c r="BNT10" s="158"/>
      <c r="BNU10" s="158"/>
      <c r="BNV10" s="158"/>
      <c r="BNW10" s="158"/>
      <c r="BNX10" s="158"/>
      <c r="BNY10" s="158"/>
      <c r="BNZ10" s="158"/>
      <c r="BOA10" s="158"/>
      <c r="BOB10" s="158"/>
      <c r="BOC10" s="158"/>
      <c r="BOD10" s="158"/>
      <c r="BOE10" s="158"/>
      <c r="BOF10" s="158"/>
      <c r="BOG10" s="158"/>
      <c r="BOH10" s="158"/>
      <c r="BOI10" s="158"/>
      <c r="BOJ10" s="158"/>
      <c r="BOK10" s="158"/>
      <c r="BOL10" s="158"/>
      <c r="BOM10" s="158"/>
      <c r="BON10" s="158"/>
      <c r="BOO10" s="158"/>
      <c r="BOP10" s="158"/>
      <c r="BOQ10" s="158"/>
      <c r="BOR10" s="158"/>
      <c r="BOS10" s="158"/>
      <c r="BOT10" s="158"/>
      <c r="BOU10" s="158"/>
      <c r="BOV10" s="158"/>
      <c r="BOW10" s="158"/>
      <c r="BOX10" s="158"/>
      <c r="BOY10" s="158"/>
      <c r="BOZ10" s="158"/>
      <c r="BPA10" s="158"/>
      <c r="BPB10" s="158"/>
      <c r="BPC10" s="158"/>
      <c r="BPD10" s="158"/>
      <c r="BPE10" s="158"/>
      <c r="BPF10" s="158"/>
      <c r="BPG10" s="158"/>
      <c r="BPH10" s="158"/>
      <c r="BPI10" s="158"/>
      <c r="BPJ10" s="158"/>
      <c r="BPK10" s="158"/>
      <c r="BPL10" s="158"/>
      <c r="BPM10" s="158"/>
      <c r="BPN10" s="158"/>
      <c r="BPO10" s="158"/>
      <c r="BPP10" s="158"/>
      <c r="BPQ10" s="158"/>
      <c r="BPR10" s="158"/>
      <c r="BPS10" s="158"/>
      <c r="BPT10" s="158"/>
      <c r="BPU10" s="158"/>
      <c r="BPV10" s="158"/>
      <c r="BPW10" s="158"/>
      <c r="BPX10" s="158"/>
      <c r="BPY10" s="158"/>
      <c r="BPZ10" s="158"/>
      <c r="BQA10" s="158"/>
      <c r="BQB10" s="158"/>
      <c r="BQC10" s="158"/>
      <c r="BQD10" s="158"/>
      <c r="BQE10" s="158"/>
      <c r="BQF10" s="158"/>
      <c r="BQG10" s="158"/>
      <c r="BQH10" s="158"/>
      <c r="BQI10" s="158"/>
      <c r="BQJ10" s="158"/>
      <c r="BQK10" s="158"/>
      <c r="BQL10" s="158"/>
      <c r="BQM10" s="158"/>
      <c r="BQN10" s="158"/>
      <c r="BQO10" s="158"/>
      <c r="BQP10" s="158"/>
      <c r="BQQ10" s="158"/>
      <c r="BQR10" s="158"/>
      <c r="BQS10" s="158"/>
      <c r="BQT10" s="158"/>
      <c r="BQU10" s="158"/>
      <c r="BQV10" s="158"/>
      <c r="BQW10" s="158"/>
      <c r="BQX10" s="158"/>
      <c r="BQY10" s="158"/>
      <c r="BQZ10" s="158"/>
      <c r="BRA10" s="158"/>
      <c r="BRB10" s="158"/>
      <c r="BRC10" s="158"/>
      <c r="BRD10" s="158"/>
      <c r="BRE10" s="158"/>
      <c r="BRF10" s="158"/>
      <c r="BRG10" s="158"/>
      <c r="BRH10" s="158"/>
      <c r="BRI10" s="158"/>
      <c r="BRJ10" s="158"/>
      <c r="BRK10" s="158"/>
      <c r="BRL10" s="158"/>
      <c r="BRM10" s="158"/>
      <c r="BRN10" s="158"/>
      <c r="BRO10" s="158"/>
      <c r="BRP10" s="158"/>
      <c r="BRQ10" s="158"/>
      <c r="BRR10" s="158"/>
      <c r="BRS10" s="158"/>
      <c r="BRT10" s="158"/>
      <c r="BRU10" s="158"/>
      <c r="BRV10" s="158"/>
      <c r="BRW10" s="158"/>
      <c r="BRX10" s="158"/>
      <c r="BRY10" s="158"/>
      <c r="BRZ10" s="158"/>
      <c r="BSA10" s="158"/>
      <c r="BSB10" s="158"/>
      <c r="BSC10" s="158"/>
      <c r="BSD10" s="158"/>
      <c r="BSE10" s="158"/>
      <c r="BSF10" s="158"/>
      <c r="BSG10" s="158"/>
      <c r="BSH10" s="158"/>
      <c r="BSI10" s="158"/>
      <c r="BSJ10" s="158"/>
      <c r="BSK10" s="158"/>
      <c r="BSL10" s="158"/>
      <c r="BSM10" s="158"/>
      <c r="BSN10" s="158"/>
      <c r="BSO10" s="158"/>
      <c r="BSP10" s="158"/>
      <c r="BSQ10" s="158"/>
      <c r="BSR10" s="158"/>
      <c r="BSS10" s="158"/>
      <c r="BST10" s="158"/>
      <c r="BSU10" s="158"/>
      <c r="BSV10" s="158"/>
      <c r="BSW10" s="158"/>
      <c r="BSX10" s="158"/>
      <c r="BSY10" s="158"/>
      <c r="BSZ10" s="158"/>
      <c r="BTA10" s="158"/>
      <c r="BTB10" s="158"/>
      <c r="BTC10" s="158"/>
      <c r="BTD10" s="158"/>
      <c r="BTE10" s="158"/>
      <c r="BTF10" s="158"/>
      <c r="BTG10" s="158"/>
      <c r="BTH10" s="158"/>
      <c r="BTI10" s="158"/>
      <c r="BTJ10" s="158"/>
      <c r="BTK10" s="158"/>
      <c r="BTL10" s="158"/>
      <c r="BTM10" s="158"/>
      <c r="BTN10" s="158"/>
      <c r="BTO10" s="158"/>
      <c r="BTP10" s="158"/>
      <c r="BTQ10" s="158"/>
      <c r="BTR10" s="158"/>
      <c r="BTS10" s="158"/>
      <c r="BTT10" s="158"/>
      <c r="BTU10" s="158"/>
      <c r="BTV10" s="158"/>
      <c r="BTW10" s="158"/>
      <c r="BTX10" s="158"/>
      <c r="BTY10" s="158"/>
      <c r="BTZ10" s="158"/>
      <c r="BUA10" s="158"/>
      <c r="BUB10" s="158"/>
      <c r="BUC10" s="158"/>
      <c r="BUD10" s="158"/>
      <c r="BUE10" s="158"/>
      <c r="BUF10" s="158"/>
      <c r="BUG10" s="158"/>
      <c r="BUH10" s="158"/>
      <c r="BUI10" s="158"/>
      <c r="BUJ10" s="158"/>
      <c r="BUK10" s="158"/>
      <c r="BUL10" s="158"/>
      <c r="BUM10" s="158"/>
      <c r="BUN10" s="158"/>
      <c r="BUO10" s="158"/>
      <c r="BUP10" s="158"/>
      <c r="BUQ10" s="158"/>
      <c r="BUR10" s="158"/>
      <c r="BUS10" s="158"/>
      <c r="BUT10" s="158"/>
      <c r="BUU10" s="158"/>
      <c r="BUV10" s="158"/>
      <c r="BUW10" s="158"/>
      <c r="BUX10" s="158"/>
      <c r="BUY10" s="158"/>
      <c r="BUZ10" s="158"/>
      <c r="BVA10" s="158"/>
      <c r="BVB10" s="158"/>
      <c r="BVC10" s="158"/>
      <c r="BVD10" s="158"/>
      <c r="BVE10" s="158"/>
      <c r="BVF10" s="158"/>
      <c r="BVG10" s="158"/>
      <c r="BVH10" s="158"/>
      <c r="BVI10" s="158"/>
      <c r="BVJ10" s="158"/>
      <c r="BVK10" s="158"/>
      <c r="BVL10" s="158"/>
      <c r="BVM10" s="158"/>
      <c r="BVN10" s="158"/>
      <c r="BVO10" s="158"/>
      <c r="BVP10" s="158"/>
      <c r="BVQ10" s="158"/>
      <c r="BVR10" s="158"/>
      <c r="BVS10" s="158"/>
      <c r="BVT10" s="158"/>
      <c r="BVU10" s="158"/>
      <c r="BVV10" s="158"/>
      <c r="BVW10" s="158"/>
      <c r="BVX10" s="158"/>
      <c r="BVY10" s="158"/>
      <c r="BVZ10" s="158"/>
      <c r="BWA10" s="158"/>
      <c r="BWB10" s="158"/>
      <c r="BWC10" s="158"/>
      <c r="BWD10" s="158"/>
      <c r="BWE10" s="158"/>
      <c r="BWF10" s="158"/>
      <c r="BWG10" s="158"/>
      <c r="BWH10" s="158"/>
      <c r="BWI10" s="158"/>
      <c r="BWJ10" s="158"/>
      <c r="BWK10" s="158"/>
      <c r="BWL10" s="158"/>
      <c r="BWM10" s="158"/>
      <c r="BWN10" s="158"/>
      <c r="BWO10" s="158"/>
      <c r="BWP10" s="158"/>
      <c r="BWQ10" s="158"/>
      <c r="BWR10" s="158"/>
      <c r="BWS10" s="158"/>
      <c r="BWT10" s="158"/>
      <c r="BWU10" s="158"/>
      <c r="BWV10" s="158"/>
      <c r="BWW10" s="158"/>
      <c r="BWX10" s="158"/>
      <c r="BWY10" s="158"/>
      <c r="BWZ10" s="158"/>
      <c r="BXA10" s="158"/>
      <c r="BXB10" s="158"/>
      <c r="BXC10" s="158"/>
      <c r="BXD10" s="158"/>
      <c r="BXE10" s="158"/>
      <c r="BXF10" s="158"/>
      <c r="BXG10" s="158"/>
      <c r="BXH10" s="158"/>
      <c r="BXI10" s="158"/>
      <c r="BXJ10" s="158"/>
      <c r="BXK10" s="158"/>
      <c r="BXL10" s="158"/>
      <c r="BXM10" s="158"/>
      <c r="BXN10" s="158"/>
      <c r="BXO10" s="158"/>
      <c r="BXP10" s="158"/>
      <c r="BXQ10" s="158"/>
      <c r="BXR10" s="158"/>
      <c r="BXS10" s="158"/>
      <c r="BXT10" s="158"/>
      <c r="BXU10" s="158"/>
      <c r="BXV10" s="158"/>
      <c r="BXW10" s="158"/>
      <c r="BXX10" s="158"/>
      <c r="BXY10" s="158"/>
      <c r="BXZ10" s="158"/>
      <c r="BYA10" s="158"/>
      <c r="BYB10" s="158"/>
      <c r="BYC10" s="158"/>
      <c r="BYD10" s="158"/>
      <c r="BYE10" s="158"/>
      <c r="BYF10" s="158"/>
      <c r="BYG10" s="158"/>
      <c r="BYH10" s="158"/>
      <c r="BYI10" s="158"/>
      <c r="BYJ10" s="158"/>
      <c r="BYK10" s="158"/>
      <c r="BYL10" s="158"/>
      <c r="BYM10" s="158"/>
      <c r="BYN10" s="158"/>
      <c r="BYO10" s="158"/>
      <c r="BYP10" s="158"/>
      <c r="BYQ10" s="158"/>
      <c r="BYR10" s="158"/>
      <c r="BYS10" s="158"/>
      <c r="BYT10" s="158"/>
      <c r="BYU10" s="158"/>
      <c r="BYV10" s="158"/>
      <c r="BYW10" s="158"/>
      <c r="BYX10" s="158"/>
      <c r="BYY10" s="158"/>
      <c r="BYZ10" s="158"/>
      <c r="BZA10" s="158"/>
      <c r="BZB10" s="158"/>
      <c r="BZC10" s="158"/>
      <c r="BZD10" s="158"/>
      <c r="BZE10" s="158"/>
      <c r="BZF10" s="158"/>
      <c r="BZG10" s="158"/>
      <c r="BZH10" s="158"/>
      <c r="BZI10" s="158"/>
      <c r="BZJ10" s="158"/>
      <c r="BZK10" s="158"/>
      <c r="BZL10" s="158"/>
      <c r="BZM10" s="158"/>
      <c r="BZN10" s="158"/>
      <c r="BZO10" s="158"/>
      <c r="BZP10" s="158"/>
      <c r="BZQ10" s="158"/>
      <c r="BZR10" s="158"/>
      <c r="BZS10" s="158"/>
      <c r="BZT10" s="158"/>
      <c r="BZU10" s="158"/>
      <c r="BZV10" s="158"/>
      <c r="BZW10" s="158"/>
      <c r="BZX10" s="158"/>
      <c r="BZY10" s="158"/>
      <c r="BZZ10" s="158"/>
      <c r="CAA10" s="158"/>
      <c r="CAB10" s="158"/>
      <c r="CAC10" s="158"/>
      <c r="CAD10" s="158"/>
      <c r="CAE10" s="158"/>
      <c r="CAF10" s="158"/>
      <c r="CAG10" s="158"/>
      <c r="CAH10" s="158"/>
      <c r="CAI10" s="158"/>
      <c r="CAJ10" s="158"/>
      <c r="CAK10" s="158"/>
      <c r="CAL10" s="158"/>
      <c r="CAM10" s="158"/>
      <c r="CAN10" s="158"/>
      <c r="CAO10" s="158"/>
      <c r="CAP10" s="158"/>
      <c r="CAQ10" s="158"/>
      <c r="CAR10" s="158"/>
      <c r="CAS10" s="158"/>
      <c r="CAT10" s="158"/>
      <c r="CAU10" s="158"/>
      <c r="CAV10" s="158"/>
      <c r="CAW10" s="158"/>
      <c r="CAX10" s="158"/>
      <c r="CAY10" s="158"/>
      <c r="CAZ10" s="158"/>
      <c r="CBA10" s="158"/>
      <c r="CBB10" s="158"/>
      <c r="CBC10" s="158"/>
      <c r="CBD10" s="158"/>
      <c r="CBE10" s="158"/>
      <c r="CBF10" s="158"/>
      <c r="CBG10" s="158"/>
      <c r="CBH10" s="158"/>
      <c r="CBI10" s="158"/>
      <c r="CBJ10" s="158"/>
      <c r="CBK10" s="158"/>
      <c r="CBL10" s="158"/>
      <c r="CBM10" s="158"/>
      <c r="CBN10" s="158"/>
      <c r="CBO10" s="158"/>
      <c r="CBP10" s="158"/>
      <c r="CBQ10" s="158"/>
      <c r="CBR10" s="158"/>
      <c r="CBS10" s="158"/>
      <c r="CBT10" s="158"/>
      <c r="CBU10" s="158"/>
      <c r="CBV10" s="158"/>
      <c r="CBW10" s="158"/>
      <c r="CBX10" s="158"/>
      <c r="CBY10" s="158"/>
      <c r="CBZ10" s="158"/>
      <c r="CCA10" s="158"/>
      <c r="CCB10" s="158"/>
      <c r="CCC10" s="158"/>
      <c r="CCD10" s="158"/>
      <c r="CCE10" s="158"/>
      <c r="CCF10" s="158"/>
      <c r="CCG10" s="158"/>
      <c r="CCH10" s="158"/>
      <c r="CCI10" s="158"/>
      <c r="CCJ10" s="158"/>
      <c r="CCK10" s="158"/>
      <c r="CCL10" s="158"/>
      <c r="CCM10" s="158"/>
      <c r="CCN10" s="158"/>
      <c r="CCO10" s="158"/>
      <c r="CCP10" s="158"/>
      <c r="CCQ10" s="158"/>
      <c r="CCR10" s="158"/>
      <c r="CCS10" s="158"/>
      <c r="CCT10" s="158"/>
      <c r="CCU10" s="158"/>
      <c r="CCV10" s="158"/>
      <c r="CCW10" s="158"/>
      <c r="CCX10" s="158"/>
      <c r="CCY10" s="158"/>
      <c r="CCZ10" s="158"/>
      <c r="CDA10" s="158"/>
      <c r="CDB10" s="158"/>
      <c r="CDC10" s="158"/>
      <c r="CDD10" s="158"/>
      <c r="CDE10" s="158"/>
      <c r="CDF10" s="158"/>
      <c r="CDG10" s="158"/>
      <c r="CDH10" s="158"/>
      <c r="CDI10" s="158"/>
      <c r="CDJ10" s="158"/>
      <c r="CDK10" s="158"/>
      <c r="CDL10" s="158"/>
      <c r="CDM10" s="158"/>
      <c r="CDN10" s="158"/>
      <c r="CDO10" s="158"/>
      <c r="CDP10" s="158"/>
      <c r="CDQ10" s="158"/>
      <c r="CDR10" s="158"/>
      <c r="CDS10" s="158"/>
      <c r="CDT10" s="158"/>
      <c r="CDU10" s="158"/>
      <c r="CDV10" s="158"/>
      <c r="CDW10" s="158"/>
      <c r="CDX10" s="158"/>
      <c r="CDY10" s="158"/>
      <c r="CDZ10" s="158"/>
      <c r="CEA10" s="158"/>
      <c r="CEB10" s="158"/>
      <c r="CEC10" s="158"/>
      <c r="CED10" s="158"/>
      <c r="CEE10" s="158"/>
      <c r="CEF10" s="158"/>
      <c r="CEG10" s="158"/>
      <c r="CEH10" s="158"/>
      <c r="CEI10" s="158"/>
      <c r="CEJ10" s="158"/>
      <c r="CEK10" s="158"/>
      <c r="CEL10" s="158"/>
      <c r="CEM10" s="158"/>
      <c r="CEN10" s="158"/>
      <c r="CEO10" s="158"/>
      <c r="CEP10" s="158"/>
      <c r="CEQ10" s="158"/>
      <c r="CER10" s="158"/>
      <c r="CES10" s="158"/>
      <c r="CET10" s="158"/>
      <c r="CEU10" s="158"/>
      <c r="CEV10" s="158"/>
      <c r="CEW10" s="158"/>
      <c r="CEX10" s="158"/>
      <c r="CEY10" s="158"/>
      <c r="CEZ10" s="158"/>
      <c r="CFA10" s="158"/>
      <c r="CFB10" s="158"/>
      <c r="CFC10" s="158"/>
      <c r="CFD10" s="158"/>
      <c r="CFE10" s="158"/>
      <c r="CFF10" s="158"/>
      <c r="CFG10" s="158"/>
      <c r="CFH10" s="158"/>
      <c r="CFI10" s="158"/>
      <c r="CFJ10" s="158"/>
      <c r="CFK10" s="158"/>
      <c r="CFL10" s="158"/>
      <c r="CFM10" s="158"/>
      <c r="CFN10" s="158"/>
      <c r="CFO10" s="158"/>
      <c r="CFP10" s="158"/>
      <c r="CFQ10" s="158"/>
      <c r="CFR10" s="158"/>
      <c r="CFS10" s="158"/>
      <c r="CFT10" s="158"/>
      <c r="CFU10" s="158"/>
      <c r="CFV10" s="158"/>
      <c r="CFW10" s="158"/>
      <c r="CFX10" s="158"/>
      <c r="CFY10" s="158"/>
      <c r="CFZ10" s="158"/>
      <c r="CGA10" s="158"/>
      <c r="CGB10" s="158"/>
      <c r="CGC10" s="158"/>
      <c r="CGD10" s="158"/>
      <c r="CGE10" s="158"/>
      <c r="CGF10" s="158"/>
      <c r="CGG10" s="158"/>
      <c r="CGH10" s="158"/>
      <c r="CGI10" s="158"/>
      <c r="CGJ10" s="158"/>
      <c r="CGK10" s="158"/>
      <c r="CGL10" s="158"/>
      <c r="CGM10" s="158"/>
      <c r="CGN10" s="158"/>
      <c r="CGO10" s="158"/>
      <c r="CGP10" s="158"/>
      <c r="CGQ10" s="158"/>
      <c r="CGR10" s="158"/>
      <c r="CGS10" s="158"/>
      <c r="CGT10" s="158"/>
      <c r="CGU10" s="158"/>
      <c r="CGV10" s="158"/>
      <c r="CGW10" s="158"/>
      <c r="CGX10" s="158"/>
      <c r="CGY10" s="158"/>
      <c r="CGZ10" s="158"/>
      <c r="CHA10" s="158"/>
      <c r="CHB10" s="158"/>
      <c r="CHC10" s="158"/>
      <c r="CHD10" s="158"/>
      <c r="CHE10" s="158"/>
      <c r="CHF10" s="158"/>
      <c r="CHG10" s="158"/>
      <c r="CHH10" s="158"/>
      <c r="CHI10" s="158"/>
      <c r="CHJ10" s="158"/>
      <c r="CHK10" s="158"/>
      <c r="CHL10" s="158"/>
      <c r="CHM10" s="158"/>
      <c r="CHN10" s="158"/>
      <c r="CHO10" s="158"/>
      <c r="CHP10" s="158"/>
      <c r="CHQ10" s="158"/>
      <c r="CHR10" s="158"/>
      <c r="CHS10" s="158"/>
      <c r="CHT10" s="158"/>
      <c r="CHU10" s="158"/>
      <c r="CHV10" s="158"/>
      <c r="CHW10" s="158"/>
      <c r="CHX10" s="158"/>
      <c r="CHY10" s="158"/>
      <c r="CHZ10" s="158"/>
      <c r="CIA10" s="158"/>
      <c r="CIB10" s="158"/>
      <c r="CIC10" s="158"/>
      <c r="CID10" s="158"/>
      <c r="CIE10" s="158"/>
      <c r="CIF10" s="158"/>
      <c r="CIG10" s="158"/>
      <c r="CIH10" s="158"/>
      <c r="CII10" s="158"/>
      <c r="CIJ10" s="158"/>
      <c r="CIK10" s="158"/>
      <c r="CIL10" s="158"/>
      <c r="CIM10" s="158"/>
      <c r="CIN10" s="158"/>
      <c r="CIO10" s="158"/>
      <c r="CIP10" s="158"/>
      <c r="CIQ10" s="158"/>
      <c r="CIR10" s="158"/>
      <c r="CIS10" s="158"/>
      <c r="CIT10" s="158"/>
      <c r="CIU10" s="158"/>
      <c r="CIV10" s="158"/>
      <c r="CIW10" s="158"/>
      <c r="CIX10" s="158"/>
      <c r="CIY10" s="158"/>
      <c r="CIZ10" s="158"/>
      <c r="CJA10" s="158"/>
      <c r="CJB10" s="158"/>
      <c r="CJC10" s="158"/>
      <c r="CJD10" s="158"/>
      <c r="CJE10" s="158"/>
      <c r="CJF10" s="158"/>
      <c r="CJG10" s="158"/>
      <c r="CJH10" s="158"/>
      <c r="CJI10" s="158"/>
      <c r="CJJ10" s="158"/>
      <c r="CJK10" s="158"/>
      <c r="CJL10" s="158"/>
      <c r="CJM10" s="158"/>
      <c r="CJN10" s="158"/>
      <c r="CJO10" s="158"/>
      <c r="CJP10" s="158"/>
      <c r="CJQ10" s="158"/>
      <c r="CJR10" s="158"/>
      <c r="CJS10" s="158"/>
      <c r="CJT10" s="158"/>
      <c r="CJU10" s="158"/>
      <c r="CJV10" s="158"/>
      <c r="CJW10" s="158"/>
      <c r="CJX10" s="158"/>
      <c r="CJY10" s="158"/>
      <c r="CJZ10" s="158"/>
      <c r="CKA10" s="158"/>
      <c r="CKB10" s="158"/>
      <c r="CKC10" s="158"/>
      <c r="CKD10" s="158"/>
      <c r="CKE10" s="158"/>
      <c r="CKF10" s="158"/>
      <c r="CKG10" s="158"/>
      <c r="CKH10" s="158"/>
      <c r="CKI10" s="158"/>
      <c r="CKJ10" s="158"/>
      <c r="CKK10" s="158"/>
      <c r="CKL10" s="158"/>
      <c r="CKM10" s="158"/>
      <c r="CKN10" s="158"/>
      <c r="CKO10" s="158"/>
      <c r="CKP10" s="158"/>
      <c r="CKQ10" s="158"/>
      <c r="CKR10" s="158"/>
      <c r="CKS10" s="158"/>
      <c r="CKT10" s="158"/>
      <c r="CKU10" s="158"/>
      <c r="CKV10" s="158"/>
      <c r="CKW10" s="158"/>
      <c r="CKX10" s="158"/>
      <c r="CKY10" s="158"/>
      <c r="CKZ10" s="158"/>
      <c r="CLA10" s="158"/>
      <c r="CLB10" s="158"/>
      <c r="CLC10" s="158"/>
      <c r="CLD10" s="158"/>
      <c r="CLE10" s="158"/>
      <c r="CLF10" s="158"/>
      <c r="CLG10" s="158"/>
      <c r="CLH10" s="158"/>
      <c r="CLI10" s="158"/>
      <c r="CLJ10" s="158"/>
      <c r="CLK10" s="158"/>
      <c r="CLL10" s="158"/>
      <c r="CLM10" s="158"/>
      <c r="CLN10" s="158"/>
      <c r="CLO10" s="158"/>
      <c r="CLP10" s="158"/>
      <c r="CLQ10" s="158"/>
      <c r="CLR10" s="158"/>
      <c r="CLS10" s="158"/>
      <c r="CLT10" s="158"/>
      <c r="CLU10" s="158"/>
      <c r="CLV10" s="158"/>
      <c r="CLW10" s="158"/>
      <c r="CLX10" s="158"/>
      <c r="CLY10" s="158"/>
      <c r="CLZ10" s="158"/>
      <c r="CMA10" s="158"/>
      <c r="CMB10" s="158"/>
      <c r="CMC10" s="158"/>
      <c r="CMD10" s="158"/>
      <c r="CME10" s="158"/>
      <c r="CMF10" s="158"/>
      <c r="CMG10" s="158"/>
      <c r="CMH10" s="158"/>
      <c r="CMI10" s="158"/>
      <c r="CMJ10" s="158"/>
      <c r="CMK10" s="158"/>
      <c r="CML10" s="158"/>
      <c r="CMM10" s="158"/>
      <c r="CMN10" s="158"/>
      <c r="CMO10" s="158"/>
      <c r="CMP10" s="158"/>
      <c r="CMQ10" s="158"/>
      <c r="CMR10" s="158"/>
      <c r="CMS10" s="158"/>
      <c r="CMT10" s="158"/>
      <c r="CMU10" s="158"/>
      <c r="CMV10" s="158"/>
      <c r="CMW10" s="158"/>
      <c r="CMX10" s="158"/>
      <c r="CMY10" s="158"/>
      <c r="CMZ10" s="158"/>
      <c r="CNA10" s="158"/>
      <c r="CNB10" s="158"/>
      <c r="CNC10" s="158"/>
      <c r="CND10" s="158"/>
      <c r="CNE10" s="158"/>
      <c r="CNF10" s="158"/>
      <c r="CNG10" s="158"/>
      <c r="CNH10" s="158"/>
      <c r="CNI10" s="158"/>
      <c r="CNJ10" s="158"/>
      <c r="CNK10" s="158"/>
      <c r="CNL10" s="158"/>
      <c r="CNM10" s="158"/>
      <c r="CNN10" s="158"/>
      <c r="CNO10" s="158"/>
      <c r="CNP10" s="158"/>
      <c r="CNQ10" s="158"/>
      <c r="CNR10" s="158"/>
      <c r="CNS10" s="158"/>
      <c r="CNT10" s="158"/>
      <c r="CNU10" s="158"/>
      <c r="CNV10" s="158"/>
      <c r="CNW10" s="158"/>
      <c r="CNX10" s="158"/>
      <c r="CNY10" s="158"/>
      <c r="CNZ10" s="158"/>
      <c r="COA10" s="158"/>
      <c r="COB10" s="158"/>
      <c r="COC10" s="158"/>
      <c r="COD10" s="158"/>
      <c r="COE10" s="158"/>
      <c r="COF10" s="158"/>
      <c r="COG10" s="158"/>
      <c r="COH10" s="158"/>
      <c r="COI10" s="158"/>
      <c r="COJ10" s="158"/>
      <c r="COK10" s="158"/>
      <c r="COL10" s="158"/>
      <c r="COM10" s="158"/>
      <c r="CON10" s="158"/>
      <c r="COO10" s="158"/>
      <c r="COP10" s="158"/>
      <c r="COQ10" s="158"/>
      <c r="COR10" s="158"/>
      <c r="COS10" s="158"/>
      <c r="COT10" s="158"/>
      <c r="COU10" s="158"/>
      <c r="COV10" s="158"/>
      <c r="COW10" s="158"/>
      <c r="COX10" s="158"/>
      <c r="COY10" s="158"/>
      <c r="COZ10" s="158"/>
      <c r="CPA10" s="158"/>
      <c r="CPB10" s="158"/>
      <c r="CPC10" s="158"/>
      <c r="CPD10" s="158"/>
      <c r="CPE10" s="158"/>
      <c r="CPF10" s="158"/>
      <c r="CPG10" s="158"/>
      <c r="CPH10" s="158"/>
      <c r="CPI10" s="158"/>
      <c r="CPJ10" s="158"/>
      <c r="CPK10" s="158"/>
      <c r="CPL10" s="158"/>
      <c r="CPM10" s="158"/>
      <c r="CPN10" s="158"/>
      <c r="CPO10" s="158"/>
      <c r="CPP10" s="158"/>
      <c r="CPQ10" s="158"/>
      <c r="CPR10" s="158"/>
      <c r="CPS10" s="158"/>
      <c r="CPT10" s="158"/>
      <c r="CPU10" s="158"/>
      <c r="CPV10" s="158"/>
      <c r="CPW10" s="158"/>
      <c r="CPX10" s="158"/>
      <c r="CPY10" s="158"/>
      <c r="CPZ10" s="158"/>
      <c r="CQA10" s="158"/>
      <c r="CQB10" s="158"/>
      <c r="CQC10" s="158"/>
      <c r="CQD10" s="158"/>
      <c r="CQE10" s="158"/>
      <c r="CQF10" s="158"/>
      <c r="CQG10" s="158"/>
      <c r="CQH10" s="158"/>
      <c r="CQI10" s="158"/>
      <c r="CQJ10" s="158"/>
      <c r="CQK10" s="158"/>
      <c r="CQL10" s="158"/>
      <c r="CQM10" s="158"/>
      <c r="CQN10" s="158"/>
      <c r="CQO10" s="158"/>
      <c r="CQP10" s="158"/>
      <c r="CQQ10" s="158"/>
      <c r="CQR10" s="158"/>
      <c r="CQS10" s="158"/>
      <c r="CQT10" s="158"/>
      <c r="CQU10" s="158"/>
      <c r="CQV10" s="158"/>
      <c r="CQW10" s="158"/>
      <c r="CQX10" s="158"/>
      <c r="CQY10" s="158"/>
      <c r="CQZ10" s="158"/>
      <c r="CRA10" s="158"/>
      <c r="CRB10" s="158"/>
      <c r="CRC10" s="158"/>
      <c r="CRD10" s="158"/>
      <c r="CRE10" s="158"/>
      <c r="CRF10" s="158"/>
      <c r="CRG10" s="158"/>
      <c r="CRH10" s="158"/>
      <c r="CRI10" s="158"/>
      <c r="CRJ10" s="158"/>
      <c r="CRK10" s="158"/>
      <c r="CRL10" s="158"/>
      <c r="CRM10" s="158"/>
      <c r="CRN10" s="158"/>
      <c r="CRO10" s="158"/>
      <c r="CRP10" s="158"/>
      <c r="CRQ10" s="158"/>
      <c r="CRR10" s="158"/>
      <c r="CRS10" s="158"/>
      <c r="CRT10" s="158"/>
      <c r="CRU10" s="158"/>
      <c r="CRV10" s="158"/>
      <c r="CRW10" s="158"/>
      <c r="CRX10" s="158"/>
      <c r="CRY10" s="158"/>
      <c r="CRZ10" s="158"/>
      <c r="CSA10" s="158"/>
      <c r="CSB10" s="158"/>
      <c r="CSC10" s="158"/>
      <c r="CSD10" s="158"/>
      <c r="CSE10" s="158"/>
      <c r="CSF10" s="158"/>
      <c r="CSG10" s="158"/>
      <c r="CSH10" s="158"/>
      <c r="CSI10" s="158"/>
      <c r="CSJ10" s="158"/>
      <c r="CSK10" s="158"/>
      <c r="CSL10" s="158"/>
      <c r="CSM10" s="158"/>
      <c r="CSN10" s="158"/>
      <c r="CSO10" s="158"/>
      <c r="CSP10" s="158"/>
      <c r="CSQ10" s="158"/>
      <c r="CSR10" s="158"/>
      <c r="CSS10" s="158"/>
      <c r="CST10" s="158"/>
      <c r="CSU10" s="158"/>
      <c r="CSV10" s="158"/>
      <c r="CSW10" s="158"/>
      <c r="CSX10" s="158"/>
      <c r="CSY10" s="158"/>
      <c r="CSZ10" s="158"/>
      <c r="CTA10" s="158"/>
      <c r="CTB10" s="158"/>
      <c r="CTC10" s="158"/>
      <c r="CTD10" s="158"/>
      <c r="CTE10" s="158"/>
      <c r="CTF10" s="158"/>
      <c r="CTG10" s="158"/>
      <c r="CTH10" s="158"/>
      <c r="CTI10" s="158"/>
      <c r="CTJ10" s="158"/>
      <c r="CTK10" s="158"/>
      <c r="CTL10" s="158"/>
      <c r="CTM10" s="158"/>
      <c r="CTN10" s="158"/>
      <c r="CTO10" s="158"/>
      <c r="CTP10" s="158"/>
      <c r="CTQ10" s="158"/>
      <c r="CTR10" s="158"/>
      <c r="CTS10" s="158"/>
      <c r="CTT10" s="158"/>
      <c r="CTU10" s="158"/>
      <c r="CTV10" s="158"/>
      <c r="CTW10" s="158"/>
      <c r="CTX10" s="158"/>
      <c r="CTY10" s="158"/>
      <c r="CTZ10" s="158"/>
      <c r="CUA10" s="158"/>
      <c r="CUB10" s="158"/>
      <c r="CUC10" s="158"/>
      <c r="CUD10" s="158"/>
      <c r="CUE10" s="158"/>
      <c r="CUF10" s="158"/>
      <c r="CUG10" s="158"/>
      <c r="CUH10" s="158"/>
      <c r="CUI10" s="158"/>
      <c r="CUJ10" s="158"/>
      <c r="CUK10" s="158"/>
      <c r="CUL10" s="158"/>
      <c r="CUM10" s="158"/>
      <c r="CUN10" s="158"/>
      <c r="CUO10" s="158"/>
      <c r="CUP10" s="158"/>
      <c r="CUQ10" s="158"/>
      <c r="CUR10" s="158"/>
      <c r="CUS10" s="158"/>
      <c r="CUT10" s="158"/>
      <c r="CUU10" s="158"/>
      <c r="CUV10" s="158"/>
      <c r="CUW10" s="158"/>
      <c r="CUX10" s="158"/>
      <c r="CUY10" s="158"/>
      <c r="CUZ10" s="158"/>
      <c r="CVA10" s="158"/>
      <c r="CVB10" s="158"/>
      <c r="CVC10" s="158"/>
      <c r="CVD10" s="158"/>
      <c r="CVE10" s="158"/>
      <c r="CVF10" s="158"/>
      <c r="CVG10" s="158"/>
      <c r="CVH10" s="158"/>
      <c r="CVI10" s="158"/>
      <c r="CVJ10" s="158"/>
      <c r="CVK10" s="158"/>
      <c r="CVL10" s="158"/>
      <c r="CVM10" s="158"/>
      <c r="CVN10" s="158"/>
      <c r="CVO10" s="158"/>
      <c r="CVP10" s="158"/>
      <c r="CVQ10" s="158"/>
      <c r="CVR10" s="158"/>
      <c r="CVS10" s="158"/>
      <c r="CVT10" s="158"/>
      <c r="CVU10" s="158"/>
      <c r="CVV10" s="158"/>
      <c r="CVW10" s="158"/>
      <c r="CVX10" s="158"/>
      <c r="CVY10" s="158"/>
      <c r="CVZ10" s="158"/>
      <c r="CWA10" s="158"/>
      <c r="CWB10" s="158"/>
      <c r="CWC10" s="158"/>
      <c r="CWD10" s="158"/>
      <c r="CWE10" s="158"/>
      <c r="CWF10" s="158"/>
      <c r="CWG10" s="158"/>
      <c r="CWH10" s="158"/>
      <c r="CWI10" s="158"/>
      <c r="CWJ10" s="158"/>
      <c r="CWK10" s="158"/>
      <c r="CWL10" s="158"/>
      <c r="CWM10" s="158"/>
      <c r="CWN10" s="158"/>
      <c r="CWO10" s="158"/>
      <c r="CWP10" s="158"/>
      <c r="CWQ10" s="158"/>
      <c r="CWR10" s="158"/>
      <c r="CWS10" s="158"/>
      <c r="CWT10" s="158"/>
      <c r="CWU10" s="158"/>
      <c r="CWV10" s="158"/>
      <c r="CWW10" s="158"/>
      <c r="CWX10" s="158"/>
      <c r="CWY10" s="158"/>
      <c r="CWZ10" s="158"/>
      <c r="CXA10" s="158"/>
      <c r="CXB10" s="158"/>
      <c r="CXC10" s="158"/>
      <c r="CXD10" s="158"/>
      <c r="CXE10" s="158"/>
      <c r="CXF10" s="158"/>
      <c r="CXG10" s="158"/>
      <c r="CXH10" s="158"/>
      <c r="CXI10" s="158"/>
      <c r="CXJ10" s="158"/>
      <c r="CXK10" s="158"/>
      <c r="CXL10" s="158"/>
      <c r="CXM10" s="158"/>
      <c r="CXN10" s="158"/>
      <c r="CXO10" s="158"/>
      <c r="CXP10" s="158"/>
      <c r="CXQ10" s="158"/>
      <c r="CXR10" s="158"/>
      <c r="CXS10" s="158"/>
      <c r="CXT10" s="158"/>
      <c r="CXU10" s="158"/>
      <c r="CXV10" s="158"/>
      <c r="CXW10" s="158"/>
      <c r="CXX10" s="158"/>
      <c r="CXY10" s="158"/>
      <c r="CXZ10" s="158"/>
      <c r="CYA10" s="158"/>
      <c r="CYB10" s="158"/>
      <c r="CYC10" s="158"/>
      <c r="CYD10" s="158"/>
      <c r="CYE10" s="158"/>
      <c r="CYF10" s="158"/>
      <c r="CYG10" s="158"/>
      <c r="CYH10" s="158"/>
      <c r="CYI10" s="158"/>
      <c r="CYJ10" s="158"/>
      <c r="CYK10" s="158"/>
      <c r="CYL10" s="158"/>
      <c r="CYM10" s="158"/>
      <c r="CYN10" s="158"/>
      <c r="CYO10" s="158"/>
      <c r="CYP10" s="158"/>
      <c r="CYQ10" s="158"/>
      <c r="CYR10" s="158"/>
      <c r="CYS10" s="158"/>
      <c r="CYT10" s="158"/>
      <c r="CYU10" s="158"/>
      <c r="CYV10" s="158"/>
      <c r="CYW10" s="158"/>
      <c r="CYX10" s="158"/>
      <c r="CYY10" s="158"/>
      <c r="CYZ10" s="158"/>
      <c r="CZA10" s="158"/>
      <c r="CZB10" s="158"/>
      <c r="CZC10" s="158"/>
      <c r="CZD10" s="158"/>
      <c r="CZE10" s="158"/>
      <c r="CZF10" s="158"/>
      <c r="CZG10" s="158"/>
      <c r="CZH10" s="158"/>
      <c r="CZI10" s="158"/>
      <c r="CZJ10" s="158"/>
      <c r="CZK10" s="158"/>
      <c r="CZL10" s="158"/>
      <c r="CZM10" s="158"/>
      <c r="CZN10" s="158"/>
      <c r="CZO10" s="158"/>
      <c r="CZP10" s="158"/>
      <c r="CZQ10" s="158"/>
      <c r="CZR10" s="158"/>
      <c r="CZS10" s="158"/>
      <c r="CZT10" s="158"/>
      <c r="CZU10" s="158"/>
      <c r="CZV10" s="158"/>
      <c r="CZW10" s="158"/>
      <c r="CZX10" s="158"/>
      <c r="CZY10" s="158"/>
      <c r="CZZ10" s="158"/>
      <c r="DAA10" s="158"/>
      <c r="DAB10" s="158"/>
      <c r="DAC10" s="158"/>
      <c r="DAD10" s="158"/>
      <c r="DAE10" s="158"/>
      <c r="DAF10" s="158"/>
      <c r="DAG10" s="158"/>
      <c r="DAH10" s="158"/>
      <c r="DAI10" s="158"/>
      <c r="DAJ10" s="158"/>
      <c r="DAK10" s="158"/>
      <c r="DAL10" s="158"/>
      <c r="DAM10" s="158"/>
      <c r="DAN10" s="158"/>
      <c r="DAO10" s="158"/>
      <c r="DAP10" s="158"/>
      <c r="DAQ10" s="158"/>
      <c r="DAR10" s="158"/>
      <c r="DAS10" s="158"/>
      <c r="DAT10" s="158"/>
      <c r="DAU10" s="158"/>
      <c r="DAV10" s="158"/>
      <c r="DAW10" s="158"/>
      <c r="DAX10" s="158"/>
      <c r="DAY10" s="158"/>
      <c r="DAZ10" s="158"/>
      <c r="DBA10" s="158"/>
      <c r="DBB10" s="158"/>
      <c r="DBC10" s="158"/>
      <c r="DBD10" s="158"/>
      <c r="DBE10" s="158"/>
      <c r="DBF10" s="158"/>
      <c r="DBG10" s="158"/>
      <c r="DBH10" s="158"/>
      <c r="DBI10" s="158"/>
      <c r="DBJ10" s="158"/>
      <c r="DBK10" s="158"/>
      <c r="DBL10" s="158"/>
      <c r="DBM10" s="158"/>
      <c r="DBN10" s="158"/>
      <c r="DBO10" s="158"/>
      <c r="DBP10" s="158"/>
      <c r="DBQ10" s="158"/>
      <c r="DBR10" s="158"/>
      <c r="DBS10" s="158"/>
      <c r="DBT10" s="158"/>
      <c r="DBU10" s="158"/>
      <c r="DBV10" s="158"/>
      <c r="DBW10" s="158"/>
      <c r="DBX10" s="158"/>
      <c r="DBY10" s="158"/>
      <c r="DBZ10" s="158"/>
      <c r="DCA10" s="158"/>
      <c r="DCB10" s="158"/>
      <c r="DCC10" s="158"/>
      <c r="DCD10" s="158"/>
      <c r="DCE10" s="158"/>
      <c r="DCF10" s="158"/>
      <c r="DCG10" s="158"/>
      <c r="DCH10" s="158"/>
      <c r="DCI10" s="158"/>
      <c r="DCJ10" s="158"/>
      <c r="DCK10" s="158"/>
      <c r="DCL10" s="158"/>
      <c r="DCM10" s="158"/>
      <c r="DCN10" s="158"/>
      <c r="DCO10" s="158"/>
      <c r="DCP10" s="158"/>
      <c r="DCQ10" s="158"/>
      <c r="DCR10" s="158"/>
      <c r="DCS10" s="158"/>
      <c r="DCT10" s="158"/>
      <c r="DCU10" s="158"/>
      <c r="DCV10" s="158"/>
      <c r="DCW10" s="158"/>
      <c r="DCX10" s="158"/>
      <c r="DCY10" s="158"/>
      <c r="DCZ10" s="158"/>
      <c r="DDA10" s="158"/>
      <c r="DDB10" s="158"/>
      <c r="DDC10" s="158"/>
      <c r="DDD10" s="158"/>
      <c r="DDE10" s="158"/>
      <c r="DDF10" s="158"/>
      <c r="DDG10" s="158"/>
      <c r="DDH10" s="158"/>
      <c r="DDI10" s="158"/>
      <c r="DDJ10" s="158"/>
      <c r="DDK10" s="158"/>
      <c r="DDL10" s="158"/>
      <c r="DDM10" s="158"/>
      <c r="DDN10" s="158"/>
      <c r="DDO10" s="158"/>
      <c r="DDP10" s="158"/>
      <c r="DDQ10" s="158"/>
      <c r="DDR10" s="158"/>
      <c r="DDS10" s="158"/>
      <c r="DDT10" s="158"/>
      <c r="DDU10" s="158"/>
      <c r="DDV10" s="158"/>
      <c r="DDW10" s="158"/>
      <c r="DDX10" s="158"/>
      <c r="DDY10" s="158"/>
      <c r="DDZ10" s="158"/>
      <c r="DEA10" s="158"/>
      <c r="DEB10" s="158"/>
      <c r="DEC10" s="158"/>
      <c r="DED10" s="158"/>
      <c r="DEE10" s="158"/>
      <c r="DEF10" s="158"/>
      <c r="DEG10" s="158"/>
      <c r="DEH10" s="158"/>
      <c r="DEI10" s="158"/>
      <c r="DEJ10" s="158"/>
      <c r="DEK10" s="158"/>
      <c r="DEL10" s="158"/>
      <c r="DEM10" s="158"/>
      <c r="DEN10" s="158"/>
      <c r="DEO10" s="158"/>
      <c r="DEP10" s="158"/>
      <c r="DEQ10" s="158"/>
      <c r="DER10" s="158"/>
      <c r="DES10" s="158"/>
      <c r="DET10" s="158"/>
      <c r="DEU10" s="158"/>
      <c r="DEV10" s="158"/>
      <c r="DEW10" s="158"/>
      <c r="DEX10" s="158"/>
      <c r="DEY10" s="158"/>
      <c r="DEZ10" s="158"/>
      <c r="DFA10" s="158"/>
      <c r="DFB10" s="158"/>
      <c r="DFC10" s="158"/>
      <c r="DFD10" s="158"/>
      <c r="DFE10" s="158"/>
      <c r="DFF10" s="158"/>
      <c r="DFG10" s="158"/>
      <c r="DFH10" s="158"/>
      <c r="DFI10" s="158"/>
      <c r="DFJ10" s="158"/>
      <c r="DFK10" s="158"/>
      <c r="DFL10" s="158"/>
      <c r="DFM10" s="158"/>
      <c r="DFN10" s="158"/>
      <c r="DFO10" s="158"/>
      <c r="DFP10" s="158"/>
      <c r="DFQ10" s="158"/>
      <c r="DFR10" s="158"/>
      <c r="DFS10" s="158"/>
      <c r="DFT10" s="158"/>
      <c r="DFU10" s="158"/>
      <c r="DFV10" s="158"/>
      <c r="DFW10" s="158"/>
      <c r="DFX10" s="158"/>
      <c r="DFY10" s="158"/>
      <c r="DFZ10" s="158"/>
      <c r="DGA10" s="158"/>
      <c r="DGB10" s="158"/>
      <c r="DGC10" s="158"/>
      <c r="DGD10" s="158"/>
      <c r="DGE10" s="158"/>
      <c r="DGF10" s="158"/>
      <c r="DGG10" s="158"/>
      <c r="DGH10" s="158"/>
      <c r="DGI10" s="158"/>
      <c r="DGJ10" s="158"/>
      <c r="DGK10" s="158"/>
      <c r="DGL10" s="158"/>
      <c r="DGM10" s="158"/>
      <c r="DGN10" s="158"/>
      <c r="DGO10" s="158"/>
      <c r="DGP10" s="158"/>
      <c r="DGQ10" s="158"/>
      <c r="DGR10" s="158"/>
      <c r="DGS10" s="158"/>
      <c r="DGT10" s="158"/>
      <c r="DGU10" s="158"/>
      <c r="DGV10" s="158"/>
      <c r="DGW10" s="158"/>
      <c r="DGX10" s="158"/>
      <c r="DGY10" s="158"/>
      <c r="DGZ10" s="158"/>
      <c r="DHA10" s="158"/>
      <c r="DHB10" s="158"/>
      <c r="DHC10" s="158"/>
      <c r="DHD10" s="158"/>
      <c r="DHE10" s="158"/>
      <c r="DHF10" s="158"/>
      <c r="DHG10" s="158"/>
      <c r="DHH10" s="158"/>
      <c r="DHI10" s="158"/>
      <c r="DHJ10" s="158"/>
      <c r="DHK10" s="158"/>
      <c r="DHL10" s="158"/>
      <c r="DHM10" s="158"/>
      <c r="DHN10" s="158"/>
      <c r="DHO10" s="158"/>
      <c r="DHP10" s="158"/>
      <c r="DHQ10" s="158"/>
      <c r="DHR10" s="158"/>
      <c r="DHS10" s="158"/>
      <c r="DHT10" s="158"/>
      <c r="DHU10" s="158"/>
      <c r="DHV10" s="158"/>
      <c r="DHW10" s="158"/>
      <c r="DHX10" s="158"/>
      <c r="DHY10" s="158"/>
      <c r="DHZ10" s="158"/>
      <c r="DIA10" s="158"/>
      <c r="DIB10" s="158"/>
      <c r="DIC10" s="158"/>
      <c r="DID10" s="158"/>
      <c r="DIE10" s="158"/>
      <c r="DIF10" s="158"/>
      <c r="DIG10" s="158"/>
      <c r="DIH10" s="158"/>
      <c r="DII10" s="158"/>
      <c r="DIJ10" s="158"/>
      <c r="DIK10" s="158"/>
      <c r="DIL10" s="158"/>
      <c r="DIM10" s="158"/>
      <c r="DIN10" s="158"/>
      <c r="DIO10" s="158"/>
      <c r="DIP10" s="158"/>
      <c r="DIQ10" s="158"/>
      <c r="DIR10" s="158"/>
      <c r="DIS10" s="158"/>
      <c r="DIT10" s="158"/>
      <c r="DIU10" s="158"/>
      <c r="DIV10" s="158"/>
      <c r="DIW10" s="158"/>
      <c r="DIX10" s="158"/>
      <c r="DIY10" s="158"/>
      <c r="DIZ10" s="158"/>
      <c r="DJA10" s="158"/>
      <c r="DJB10" s="158"/>
      <c r="DJC10" s="158"/>
      <c r="DJD10" s="158"/>
      <c r="DJE10" s="158"/>
      <c r="DJF10" s="158"/>
      <c r="DJG10" s="158"/>
      <c r="DJH10" s="158"/>
      <c r="DJI10" s="158"/>
      <c r="DJJ10" s="158"/>
      <c r="DJK10" s="158"/>
      <c r="DJL10" s="158"/>
      <c r="DJM10" s="158"/>
      <c r="DJN10" s="158"/>
      <c r="DJO10" s="158"/>
      <c r="DJP10" s="158"/>
      <c r="DJQ10" s="158"/>
      <c r="DJR10" s="158"/>
      <c r="DJS10" s="158"/>
      <c r="DJT10" s="158"/>
      <c r="DJU10" s="158"/>
      <c r="DJV10" s="158"/>
      <c r="DJW10" s="158"/>
      <c r="DJX10" s="158"/>
      <c r="DJY10" s="158"/>
      <c r="DJZ10" s="158"/>
      <c r="DKA10" s="158"/>
      <c r="DKB10" s="158"/>
      <c r="DKC10" s="158"/>
      <c r="DKD10" s="158"/>
      <c r="DKE10" s="158"/>
      <c r="DKF10" s="158"/>
      <c r="DKG10" s="158"/>
      <c r="DKH10" s="158"/>
      <c r="DKI10" s="158"/>
      <c r="DKJ10" s="158"/>
      <c r="DKK10" s="158"/>
      <c r="DKL10" s="158"/>
      <c r="DKM10" s="158"/>
      <c r="DKN10" s="158"/>
      <c r="DKO10" s="158"/>
      <c r="DKP10" s="158"/>
      <c r="DKQ10" s="158"/>
      <c r="DKR10" s="158"/>
      <c r="DKS10" s="158"/>
      <c r="DKT10" s="158"/>
      <c r="DKU10" s="158"/>
      <c r="DKV10" s="158"/>
      <c r="DKW10" s="158"/>
      <c r="DKX10" s="158"/>
      <c r="DKY10" s="158"/>
      <c r="DKZ10" s="158"/>
      <c r="DLA10" s="158"/>
      <c r="DLB10" s="158"/>
      <c r="DLC10" s="158"/>
      <c r="DLD10" s="158"/>
      <c r="DLE10" s="158"/>
      <c r="DLF10" s="158"/>
      <c r="DLG10" s="158"/>
      <c r="DLH10" s="158"/>
      <c r="DLI10" s="158"/>
      <c r="DLJ10" s="158"/>
      <c r="DLK10" s="158"/>
      <c r="DLL10" s="158"/>
      <c r="DLM10" s="158"/>
      <c r="DLN10" s="158"/>
      <c r="DLO10" s="158"/>
      <c r="DLP10" s="158"/>
      <c r="DLQ10" s="158"/>
      <c r="DLR10" s="158"/>
      <c r="DLS10" s="158"/>
      <c r="DLT10" s="158"/>
      <c r="DLU10" s="158"/>
      <c r="DLV10" s="158"/>
      <c r="DLW10" s="158"/>
      <c r="DLX10" s="158"/>
      <c r="DLY10" s="158"/>
      <c r="DLZ10" s="158"/>
      <c r="DMA10" s="158"/>
      <c r="DMB10" s="158"/>
      <c r="DMC10" s="158"/>
      <c r="DMD10" s="158"/>
      <c r="DME10" s="158"/>
      <c r="DMF10" s="158"/>
      <c r="DMG10" s="158"/>
      <c r="DMH10" s="158"/>
      <c r="DMI10" s="158"/>
      <c r="DMJ10" s="158"/>
      <c r="DMK10" s="158"/>
      <c r="DML10" s="158"/>
      <c r="DMM10" s="158"/>
      <c r="DMN10" s="158"/>
      <c r="DMO10" s="158"/>
      <c r="DMP10" s="158"/>
      <c r="DMQ10" s="158"/>
      <c r="DMR10" s="158"/>
      <c r="DMS10" s="158"/>
      <c r="DMT10" s="158"/>
      <c r="DMU10" s="158"/>
      <c r="DMV10" s="158"/>
      <c r="DMW10" s="158"/>
      <c r="DMX10" s="158"/>
      <c r="DMY10" s="158"/>
      <c r="DMZ10" s="158"/>
      <c r="DNA10" s="158"/>
      <c r="DNB10" s="158"/>
      <c r="DNC10" s="158"/>
      <c r="DND10" s="158"/>
      <c r="DNE10" s="158"/>
      <c r="DNF10" s="158"/>
      <c r="DNG10" s="158"/>
      <c r="DNH10" s="158"/>
      <c r="DNI10" s="158"/>
      <c r="DNJ10" s="158"/>
      <c r="DNK10" s="158"/>
      <c r="DNL10" s="158"/>
      <c r="DNM10" s="158"/>
      <c r="DNN10" s="158"/>
      <c r="DNO10" s="158"/>
      <c r="DNP10" s="158"/>
      <c r="DNQ10" s="158"/>
      <c r="DNR10" s="158"/>
      <c r="DNS10" s="158"/>
      <c r="DNT10" s="158"/>
      <c r="DNU10" s="158"/>
      <c r="DNV10" s="158"/>
      <c r="DNW10" s="158"/>
      <c r="DNX10" s="158"/>
      <c r="DNY10" s="158"/>
      <c r="DNZ10" s="158"/>
      <c r="DOA10" s="158"/>
      <c r="DOB10" s="158"/>
      <c r="DOC10" s="158"/>
      <c r="DOD10" s="158"/>
      <c r="DOE10" s="158"/>
      <c r="DOF10" s="158"/>
      <c r="DOG10" s="158"/>
      <c r="DOH10" s="158"/>
      <c r="DOI10" s="158"/>
      <c r="DOJ10" s="158"/>
      <c r="DOK10" s="158"/>
      <c r="DOL10" s="158"/>
      <c r="DOM10" s="158"/>
      <c r="DON10" s="158"/>
      <c r="DOO10" s="158"/>
      <c r="DOP10" s="158"/>
      <c r="DOQ10" s="158"/>
      <c r="DOR10" s="158"/>
      <c r="DOS10" s="158"/>
      <c r="DOT10" s="158"/>
      <c r="DOU10" s="158"/>
      <c r="DOV10" s="158"/>
      <c r="DOW10" s="158"/>
      <c r="DOX10" s="158"/>
      <c r="DOY10" s="158"/>
      <c r="DOZ10" s="158"/>
      <c r="DPA10" s="158"/>
      <c r="DPB10" s="158"/>
      <c r="DPC10" s="158"/>
      <c r="DPD10" s="158"/>
      <c r="DPE10" s="158"/>
      <c r="DPF10" s="158"/>
      <c r="DPG10" s="158"/>
      <c r="DPH10" s="158"/>
      <c r="DPI10" s="158"/>
      <c r="DPJ10" s="158"/>
      <c r="DPK10" s="158"/>
      <c r="DPL10" s="158"/>
      <c r="DPM10" s="158"/>
      <c r="DPN10" s="158"/>
      <c r="DPO10" s="158"/>
      <c r="DPP10" s="158"/>
      <c r="DPQ10" s="158"/>
      <c r="DPR10" s="158"/>
      <c r="DPS10" s="158"/>
      <c r="DPT10" s="158"/>
      <c r="DPU10" s="158"/>
      <c r="DPV10" s="158"/>
      <c r="DPW10" s="158"/>
      <c r="DPX10" s="158"/>
      <c r="DPY10" s="158"/>
      <c r="DPZ10" s="158"/>
      <c r="DQA10" s="158"/>
      <c r="DQB10" s="158"/>
      <c r="DQC10" s="158"/>
      <c r="DQD10" s="158"/>
      <c r="DQE10" s="158"/>
      <c r="DQF10" s="158"/>
      <c r="DQG10" s="158"/>
      <c r="DQH10" s="158"/>
      <c r="DQI10" s="158"/>
      <c r="DQJ10" s="158"/>
      <c r="DQK10" s="158"/>
      <c r="DQL10" s="158"/>
      <c r="DQM10" s="158"/>
      <c r="DQN10" s="158"/>
      <c r="DQO10" s="158"/>
      <c r="DQP10" s="158"/>
      <c r="DQQ10" s="158"/>
      <c r="DQR10" s="158"/>
      <c r="DQS10" s="158"/>
      <c r="DQT10" s="158"/>
      <c r="DQU10" s="158"/>
      <c r="DQV10" s="158"/>
      <c r="DQW10" s="158"/>
      <c r="DQX10" s="158"/>
      <c r="DQY10" s="158"/>
      <c r="DQZ10" s="158"/>
      <c r="DRA10" s="158"/>
      <c r="DRB10" s="158"/>
      <c r="DRC10" s="158"/>
      <c r="DRD10" s="158"/>
      <c r="DRE10" s="158"/>
      <c r="DRF10" s="158"/>
      <c r="DRG10" s="158"/>
      <c r="DRH10" s="158"/>
      <c r="DRI10" s="158"/>
      <c r="DRJ10" s="158"/>
      <c r="DRK10" s="158"/>
      <c r="DRL10" s="158"/>
      <c r="DRM10" s="158"/>
      <c r="DRN10" s="158"/>
      <c r="DRO10" s="158"/>
      <c r="DRP10" s="158"/>
      <c r="DRQ10" s="158"/>
      <c r="DRR10" s="158"/>
      <c r="DRS10" s="158"/>
      <c r="DRT10" s="158"/>
      <c r="DRU10" s="158"/>
      <c r="DRV10" s="158"/>
      <c r="DRW10" s="158"/>
      <c r="DRX10" s="158"/>
      <c r="DRY10" s="158"/>
      <c r="DRZ10" s="158"/>
      <c r="DSA10" s="158"/>
      <c r="DSB10" s="158"/>
      <c r="DSC10" s="158"/>
      <c r="DSD10" s="158"/>
      <c r="DSE10" s="158"/>
      <c r="DSF10" s="158"/>
      <c r="DSG10" s="158"/>
      <c r="DSH10" s="158"/>
      <c r="DSI10" s="158"/>
      <c r="DSJ10" s="158"/>
      <c r="DSK10" s="158"/>
      <c r="DSL10" s="158"/>
      <c r="DSM10" s="158"/>
      <c r="DSN10" s="158"/>
      <c r="DSO10" s="158"/>
      <c r="DSP10" s="158"/>
      <c r="DSQ10" s="158"/>
      <c r="DSR10" s="158"/>
      <c r="DSS10" s="158"/>
      <c r="DST10" s="158"/>
      <c r="DSU10" s="158"/>
      <c r="DSV10" s="158"/>
      <c r="DSW10" s="158"/>
      <c r="DSX10" s="158"/>
      <c r="DSY10" s="158"/>
      <c r="DSZ10" s="158"/>
      <c r="DTA10" s="158"/>
      <c r="DTB10" s="158"/>
      <c r="DTC10" s="158"/>
      <c r="DTD10" s="158"/>
      <c r="DTE10" s="158"/>
      <c r="DTF10" s="158"/>
      <c r="DTG10" s="158"/>
      <c r="DTH10" s="158"/>
      <c r="DTI10" s="158"/>
      <c r="DTJ10" s="158"/>
      <c r="DTK10" s="158"/>
      <c r="DTL10" s="158"/>
      <c r="DTM10" s="158"/>
      <c r="DTN10" s="158"/>
      <c r="DTO10" s="158"/>
      <c r="DTP10" s="158"/>
      <c r="DTQ10" s="158"/>
      <c r="DTR10" s="158"/>
      <c r="DTS10" s="158"/>
      <c r="DTT10" s="158"/>
      <c r="DTU10" s="158"/>
      <c r="DTV10" s="158"/>
      <c r="DTW10" s="158"/>
      <c r="DTX10" s="158"/>
      <c r="DTY10" s="158"/>
      <c r="DTZ10" s="158"/>
      <c r="DUA10" s="158"/>
      <c r="DUB10" s="158"/>
      <c r="DUC10" s="158"/>
      <c r="DUD10" s="158"/>
      <c r="DUE10" s="158"/>
      <c r="DUF10" s="158"/>
      <c r="DUG10" s="158"/>
      <c r="DUH10" s="158"/>
      <c r="DUI10" s="158"/>
      <c r="DUJ10" s="158"/>
      <c r="DUK10" s="158"/>
      <c r="DUL10" s="158"/>
      <c r="DUM10" s="158"/>
      <c r="DUN10" s="158"/>
      <c r="DUO10" s="158"/>
      <c r="DUP10" s="158"/>
      <c r="DUQ10" s="158"/>
      <c r="DUR10" s="158"/>
      <c r="DUS10" s="158"/>
      <c r="DUT10" s="158"/>
      <c r="DUU10" s="158"/>
      <c r="DUV10" s="158"/>
      <c r="DUW10" s="158"/>
      <c r="DUX10" s="158"/>
      <c r="DUY10" s="158"/>
      <c r="DUZ10" s="158"/>
      <c r="DVA10" s="158"/>
      <c r="DVB10" s="158"/>
      <c r="DVC10" s="158"/>
      <c r="DVD10" s="158"/>
      <c r="DVE10" s="158"/>
      <c r="DVF10" s="158"/>
      <c r="DVG10" s="158"/>
      <c r="DVH10" s="158"/>
      <c r="DVI10" s="158"/>
      <c r="DVJ10" s="158"/>
      <c r="DVK10" s="158"/>
      <c r="DVL10" s="158"/>
      <c r="DVM10" s="158"/>
      <c r="DVN10" s="158"/>
      <c r="DVO10" s="158"/>
      <c r="DVP10" s="158"/>
      <c r="DVQ10" s="158"/>
      <c r="DVR10" s="158"/>
      <c r="DVS10" s="158"/>
      <c r="DVT10" s="158"/>
      <c r="DVU10" s="158"/>
      <c r="DVV10" s="158"/>
      <c r="DVW10" s="158"/>
      <c r="DVX10" s="158"/>
      <c r="DVY10" s="158"/>
      <c r="DVZ10" s="158"/>
      <c r="DWA10" s="158"/>
      <c r="DWB10" s="158"/>
      <c r="DWC10" s="158"/>
      <c r="DWD10" s="158"/>
      <c r="DWE10" s="158"/>
      <c r="DWF10" s="158"/>
      <c r="DWG10" s="158"/>
      <c r="DWH10" s="158"/>
      <c r="DWI10" s="158"/>
      <c r="DWJ10" s="158"/>
      <c r="DWK10" s="158"/>
      <c r="DWL10" s="158"/>
      <c r="DWM10" s="158"/>
      <c r="DWN10" s="158"/>
      <c r="DWO10" s="158"/>
      <c r="DWP10" s="158"/>
      <c r="DWQ10" s="158"/>
      <c r="DWR10" s="158"/>
      <c r="DWS10" s="158"/>
      <c r="DWT10" s="158"/>
      <c r="DWU10" s="158"/>
      <c r="DWV10" s="158"/>
      <c r="DWW10" s="158"/>
      <c r="DWX10" s="158"/>
      <c r="DWY10" s="158"/>
      <c r="DWZ10" s="158"/>
      <c r="DXA10" s="158"/>
      <c r="DXB10" s="158"/>
      <c r="DXC10" s="158"/>
      <c r="DXD10" s="158"/>
      <c r="DXE10" s="158"/>
      <c r="DXF10" s="158"/>
      <c r="DXG10" s="158"/>
      <c r="DXH10" s="158"/>
      <c r="DXI10" s="158"/>
      <c r="DXJ10" s="158"/>
      <c r="DXK10" s="158"/>
      <c r="DXL10" s="158"/>
      <c r="DXM10" s="158"/>
      <c r="DXN10" s="158"/>
      <c r="DXO10" s="158"/>
      <c r="DXP10" s="158"/>
      <c r="DXQ10" s="158"/>
      <c r="DXR10" s="158"/>
      <c r="DXS10" s="158"/>
      <c r="DXT10" s="158"/>
      <c r="DXU10" s="158"/>
      <c r="DXV10" s="158"/>
      <c r="DXW10" s="158"/>
      <c r="DXX10" s="158"/>
      <c r="DXY10" s="158"/>
      <c r="DXZ10" s="158"/>
      <c r="DYA10" s="158"/>
      <c r="DYB10" s="158"/>
      <c r="DYC10" s="158"/>
      <c r="DYD10" s="158"/>
      <c r="DYE10" s="158"/>
      <c r="DYF10" s="158"/>
      <c r="DYG10" s="158"/>
      <c r="DYH10" s="158"/>
      <c r="DYI10" s="158"/>
      <c r="DYJ10" s="158"/>
      <c r="DYK10" s="158"/>
      <c r="DYL10" s="158"/>
      <c r="DYM10" s="158"/>
      <c r="DYN10" s="158"/>
      <c r="DYO10" s="158"/>
      <c r="DYP10" s="158"/>
      <c r="DYQ10" s="158"/>
      <c r="DYR10" s="158"/>
      <c r="DYS10" s="158"/>
      <c r="DYT10" s="158"/>
      <c r="DYU10" s="158"/>
      <c r="DYV10" s="158"/>
      <c r="DYW10" s="158"/>
      <c r="DYX10" s="158"/>
      <c r="DYY10" s="158"/>
      <c r="DYZ10" s="158"/>
      <c r="DZA10" s="158"/>
      <c r="DZB10" s="158"/>
      <c r="DZC10" s="158"/>
      <c r="DZD10" s="158"/>
      <c r="DZE10" s="158"/>
      <c r="DZF10" s="158"/>
      <c r="DZG10" s="158"/>
      <c r="DZH10" s="158"/>
      <c r="DZI10" s="158"/>
      <c r="DZJ10" s="158"/>
      <c r="DZK10" s="158"/>
      <c r="DZL10" s="158"/>
      <c r="DZM10" s="158"/>
      <c r="DZN10" s="158"/>
      <c r="DZO10" s="158"/>
      <c r="DZP10" s="158"/>
      <c r="DZQ10" s="158"/>
      <c r="DZR10" s="158"/>
      <c r="DZS10" s="158"/>
      <c r="DZT10" s="158"/>
      <c r="DZU10" s="158"/>
      <c r="DZV10" s="158"/>
      <c r="DZW10" s="158"/>
      <c r="DZX10" s="158"/>
      <c r="DZY10" s="158"/>
      <c r="DZZ10" s="158"/>
      <c r="EAA10" s="158"/>
      <c r="EAB10" s="158"/>
      <c r="EAC10" s="158"/>
      <c r="EAD10" s="158"/>
      <c r="EAE10" s="158"/>
      <c r="EAF10" s="158"/>
      <c r="EAG10" s="158"/>
      <c r="EAH10" s="158"/>
      <c r="EAI10" s="158"/>
      <c r="EAJ10" s="158"/>
      <c r="EAK10" s="158"/>
      <c r="EAL10" s="158"/>
      <c r="EAM10" s="158"/>
      <c r="EAN10" s="158"/>
      <c r="EAO10" s="158"/>
      <c r="EAP10" s="158"/>
      <c r="EAQ10" s="158"/>
      <c r="EAR10" s="158"/>
      <c r="EAS10" s="158"/>
      <c r="EAT10" s="158"/>
      <c r="EAU10" s="158"/>
      <c r="EAV10" s="158"/>
      <c r="EAW10" s="158"/>
      <c r="EAX10" s="158"/>
      <c r="EAY10" s="158"/>
      <c r="EAZ10" s="158"/>
      <c r="EBA10" s="158"/>
      <c r="EBB10" s="158"/>
      <c r="EBC10" s="158"/>
      <c r="EBD10" s="158"/>
      <c r="EBE10" s="158"/>
      <c r="EBF10" s="158"/>
      <c r="EBG10" s="158"/>
      <c r="EBH10" s="158"/>
      <c r="EBI10" s="158"/>
      <c r="EBJ10" s="158"/>
      <c r="EBK10" s="158"/>
      <c r="EBL10" s="158"/>
      <c r="EBM10" s="158"/>
      <c r="EBN10" s="158"/>
      <c r="EBO10" s="158"/>
      <c r="EBP10" s="158"/>
      <c r="EBQ10" s="158"/>
      <c r="EBR10" s="158"/>
      <c r="EBS10" s="158"/>
      <c r="EBT10" s="158"/>
      <c r="EBU10" s="158"/>
      <c r="EBV10" s="158"/>
      <c r="EBW10" s="158"/>
      <c r="EBX10" s="158"/>
      <c r="EBY10" s="158"/>
      <c r="EBZ10" s="158"/>
      <c r="ECA10" s="158"/>
      <c r="ECB10" s="158"/>
      <c r="ECC10" s="158"/>
      <c r="ECD10" s="158"/>
      <c r="ECE10" s="158"/>
      <c r="ECF10" s="158"/>
      <c r="ECG10" s="158"/>
      <c r="ECH10" s="158"/>
      <c r="ECI10" s="158"/>
      <c r="ECJ10" s="158"/>
      <c r="ECK10" s="158"/>
      <c r="ECL10" s="158"/>
      <c r="ECM10" s="158"/>
      <c r="ECN10" s="158"/>
      <c r="ECO10" s="158"/>
      <c r="ECP10" s="158"/>
      <c r="ECQ10" s="158"/>
      <c r="ECR10" s="158"/>
      <c r="ECS10" s="158"/>
      <c r="ECT10" s="158"/>
      <c r="ECU10" s="158"/>
      <c r="ECV10" s="158"/>
      <c r="ECW10" s="158"/>
      <c r="ECX10" s="158"/>
      <c r="ECY10" s="158"/>
      <c r="ECZ10" s="158"/>
      <c r="EDA10" s="158"/>
      <c r="EDB10" s="158"/>
      <c r="EDC10" s="158"/>
      <c r="EDD10" s="158"/>
      <c r="EDE10" s="158"/>
      <c r="EDF10" s="158"/>
      <c r="EDG10" s="158"/>
      <c r="EDH10" s="158"/>
      <c r="EDI10" s="158"/>
      <c r="EDJ10" s="158"/>
      <c r="EDK10" s="158"/>
      <c r="EDL10" s="158"/>
      <c r="EDM10" s="158"/>
      <c r="EDN10" s="158"/>
      <c r="EDO10" s="158"/>
      <c r="EDP10" s="158"/>
      <c r="EDQ10" s="158"/>
      <c r="EDR10" s="158"/>
      <c r="EDS10" s="158"/>
      <c r="EDT10" s="158"/>
      <c r="EDU10" s="158"/>
      <c r="EDV10" s="158"/>
      <c r="EDW10" s="158"/>
      <c r="EDX10" s="158"/>
      <c r="EDY10" s="158"/>
      <c r="EDZ10" s="158"/>
      <c r="EEA10" s="158"/>
      <c r="EEB10" s="158"/>
      <c r="EEC10" s="158"/>
      <c r="EED10" s="158"/>
      <c r="EEE10" s="158"/>
      <c r="EEF10" s="158"/>
      <c r="EEG10" s="158"/>
      <c r="EEH10" s="158"/>
      <c r="EEI10" s="158"/>
      <c r="EEJ10" s="158"/>
      <c r="EEK10" s="158"/>
      <c r="EEL10" s="158"/>
      <c r="EEM10" s="158"/>
      <c r="EEN10" s="158"/>
      <c r="EEO10" s="158"/>
      <c r="EEP10" s="158"/>
      <c r="EEQ10" s="158"/>
      <c r="EER10" s="158"/>
      <c r="EES10" s="158"/>
      <c r="EET10" s="158"/>
      <c r="EEU10" s="158"/>
      <c r="EEV10" s="158"/>
      <c r="EEW10" s="158"/>
      <c r="EEX10" s="158"/>
      <c r="EEY10" s="158"/>
      <c r="EEZ10" s="158"/>
      <c r="EFA10" s="158"/>
      <c r="EFB10" s="158"/>
      <c r="EFC10" s="158"/>
      <c r="EFD10" s="158"/>
      <c r="EFE10" s="158"/>
      <c r="EFF10" s="158"/>
      <c r="EFG10" s="158"/>
      <c r="EFH10" s="158"/>
      <c r="EFI10" s="158"/>
      <c r="EFJ10" s="158"/>
      <c r="EFK10" s="158"/>
      <c r="EFL10" s="158"/>
      <c r="EFM10" s="158"/>
      <c r="EFN10" s="158"/>
      <c r="EFO10" s="158"/>
      <c r="EFP10" s="158"/>
      <c r="EFQ10" s="158"/>
      <c r="EFR10" s="158"/>
      <c r="EFS10" s="158"/>
      <c r="EFT10" s="158"/>
      <c r="EFU10" s="158"/>
      <c r="EFV10" s="158"/>
      <c r="EFW10" s="158"/>
      <c r="EFX10" s="158"/>
      <c r="EFY10" s="158"/>
      <c r="EFZ10" s="158"/>
      <c r="EGA10" s="158"/>
      <c r="EGB10" s="158"/>
      <c r="EGC10" s="158"/>
      <c r="EGD10" s="158"/>
      <c r="EGE10" s="158"/>
      <c r="EGF10" s="158"/>
      <c r="EGG10" s="158"/>
      <c r="EGH10" s="158"/>
      <c r="EGI10" s="158"/>
      <c r="EGJ10" s="158"/>
      <c r="EGK10" s="158"/>
      <c r="EGL10" s="158"/>
      <c r="EGM10" s="158"/>
      <c r="EGN10" s="158"/>
      <c r="EGO10" s="158"/>
      <c r="EGP10" s="158"/>
      <c r="EGQ10" s="158"/>
      <c r="EGR10" s="158"/>
      <c r="EGS10" s="158"/>
      <c r="EGT10" s="158"/>
      <c r="EGU10" s="158"/>
      <c r="EGV10" s="158"/>
      <c r="EGW10" s="158"/>
      <c r="EGX10" s="158"/>
      <c r="EGY10" s="158"/>
      <c r="EGZ10" s="158"/>
      <c r="EHA10" s="158"/>
      <c r="EHB10" s="158"/>
      <c r="EHC10" s="158"/>
      <c r="EHD10" s="158"/>
      <c r="EHE10" s="158"/>
      <c r="EHF10" s="158"/>
      <c r="EHG10" s="158"/>
      <c r="EHH10" s="158"/>
      <c r="EHI10" s="158"/>
      <c r="EHJ10" s="158"/>
      <c r="EHK10" s="158"/>
      <c r="EHL10" s="158"/>
      <c r="EHM10" s="158"/>
      <c r="EHN10" s="158"/>
      <c r="EHO10" s="158"/>
      <c r="EHP10" s="158"/>
      <c r="EHQ10" s="158"/>
      <c r="EHR10" s="158"/>
      <c r="EHS10" s="158"/>
      <c r="EHT10" s="158"/>
      <c r="EHU10" s="158"/>
      <c r="EHV10" s="158"/>
      <c r="EHW10" s="158"/>
      <c r="EHX10" s="158"/>
      <c r="EHY10" s="158"/>
      <c r="EHZ10" s="158"/>
      <c r="EIA10" s="158"/>
      <c r="EIB10" s="158"/>
      <c r="EIC10" s="158"/>
      <c r="EID10" s="158"/>
      <c r="EIE10" s="158"/>
      <c r="EIF10" s="158"/>
      <c r="EIG10" s="158"/>
      <c r="EIH10" s="158"/>
      <c r="EII10" s="158"/>
      <c r="EIJ10" s="158"/>
      <c r="EIK10" s="158"/>
      <c r="EIL10" s="158"/>
      <c r="EIM10" s="158"/>
      <c r="EIN10" s="158"/>
      <c r="EIO10" s="158"/>
      <c r="EIP10" s="158"/>
      <c r="EIQ10" s="158"/>
      <c r="EIR10" s="158"/>
      <c r="EIS10" s="158"/>
      <c r="EIT10" s="158"/>
      <c r="EIU10" s="158"/>
      <c r="EIV10" s="158"/>
      <c r="EIW10" s="158"/>
      <c r="EIX10" s="158"/>
      <c r="EIY10" s="158"/>
      <c r="EIZ10" s="158"/>
      <c r="EJA10" s="158"/>
      <c r="EJB10" s="158"/>
      <c r="EJC10" s="158"/>
      <c r="EJD10" s="158"/>
      <c r="EJE10" s="158"/>
      <c r="EJF10" s="158"/>
      <c r="EJG10" s="158"/>
      <c r="EJH10" s="158"/>
      <c r="EJI10" s="158"/>
      <c r="EJJ10" s="158"/>
      <c r="EJK10" s="158"/>
      <c r="EJL10" s="158"/>
      <c r="EJM10" s="158"/>
      <c r="EJN10" s="158"/>
      <c r="EJO10" s="158"/>
      <c r="EJP10" s="158"/>
      <c r="EJQ10" s="158"/>
      <c r="EJR10" s="158"/>
      <c r="EJS10" s="158"/>
      <c r="EJT10" s="158"/>
      <c r="EJU10" s="158"/>
      <c r="EJV10" s="158"/>
      <c r="EJW10" s="158"/>
      <c r="EJX10" s="158"/>
      <c r="EJY10" s="158"/>
      <c r="EJZ10" s="158"/>
      <c r="EKA10" s="158"/>
      <c r="EKB10" s="158"/>
      <c r="EKC10" s="158"/>
      <c r="EKD10" s="158"/>
      <c r="EKE10" s="158"/>
      <c r="EKF10" s="158"/>
      <c r="EKG10" s="158"/>
      <c r="EKH10" s="158"/>
      <c r="EKI10" s="158"/>
      <c r="EKJ10" s="158"/>
      <c r="EKK10" s="158"/>
      <c r="EKL10" s="158"/>
      <c r="EKM10" s="158"/>
      <c r="EKN10" s="158"/>
      <c r="EKO10" s="158"/>
      <c r="EKP10" s="158"/>
      <c r="EKQ10" s="158"/>
      <c r="EKR10" s="158"/>
      <c r="EKS10" s="158"/>
      <c r="EKT10" s="158"/>
      <c r="EKU10" s="158"/>
      <c r="EKV10" s="158"/>
      <c r="EKW10" s="158"/>
      <c r="EKX10" s="158"/>
      <c r="EKY10" s="158"/>
      <c r="EKZ10" s="158"/>
      <c r="ELA10" s="158"/>
      <c r="ELB10" s="158"/>
      <c r="ELC10" s="158"/>
      <c r="ELD10" s="158"/>
      <c r="ELE10" s="158"/>
      <c r="ELF10" s="158"/>
      <c r="ELG10" s="158"/>
      <c r="ELH10" s="158"/>
      <c r="ELI10" s="158"/>
      <c r="ELJ10" s="158"/>
      <c r="ELK10" s="158"/>
      <c r="ELL10" s="158"/>
      <c r="ELM10" s="158"/>
      <c r="ELN10" s="158"/>
      <c r="ELO10" s="158"/>
      <c r="ELP10" s="158"/>
      <c r="ELQ10" s="158"/>
      <c r="ELR10" s="158"/>
      <c r="ELS10" s="158"/>
      <c r="ELT10" s="158"/>
      <c r="ELU10" s="158"/>
      <c r="ELV10" s="158"/>
      <c r="ELW10" s="158"/>
      <c r="ELX10" s="158"/>
      <c r="ELY10" s="158"/>
      <c r="ELZ10" s="158"/>
      <c r="EMA10" s="158"/>
      <c r="EMB10" s="158"/>
      <c r="EMC10" s="158"/>
      <c r="EMD10" s="158"/>
      <c r="EME10" s="158"/>
      <c r="EMF10" s="158"/>
      <c r="EMG10" s="158"/>
      <c r="EMH10" s="158"/>
      <c r="EMI10" s="158"/>
      <c r="EMJ10" s="158"/>
      <c r="EMK10" s="158"/>
      <c r="EML10" s="158"/>
      <c r="EMM10" s="158"/>
      <c r="EMN10" s="158"/>
      <c r="EMO10" s="158"/>
      <c r="EMP10" s="158"/>
      <c r="EMQ10" s="158"/>
      <c r="EMR10" s="158"/>
      <c r="EMS10" s="158"/>
      <c r="EMT10" s="158"/>
      <c r="EMU10" s="158"/>
      <c r="EMV10" s="158"/>
      <c r="EMW10" s="158"/>
      <c r="EMX10" s="158"/>
      <c r="EMY10" s="158"/>
      <c r="EMZ10" s="158"/>
      <c r="ENA10" s="158"/>
      <c r="ENB10" s="158"/>
      <c r="ENC10" s="158"/>
      <c r="END10" s="158"/>
      <c r="ENE10" s="158"/>
      <c r="ENF10" s="158"/>
      <c r="ENG10" s="158"/>
      <c r="ENH10" s="158"/>
      <c r="ENI10" s="158"/>
      <c r="ENJ10" s="158"/>
      <c r="ENK10" s="158"/>
      <c r="ENL10" s="158"/>
      <c r="ENM10" s="158"/>
      <c r="ENN10" s="158"/>
      <c r="ENO10" s="158"/>
      <c r="ENP10" s="158"/>
      <c r="ENQ10" s="158"/>
      <c r="ENR10" s="158"/>
      <c r="ENS10" s="158"/>
      <c r="ENT10" s="158"/>
      <c r="ENU10" s="158"/>
      <c r="ENV10" s="158"/>
      <c r="ENW10" s="158"/>
      <c r="ENX10" s="158"/>
      <c r="ENY10" s="158"/>
      <c r="ENZ10" s="158"/>
      <c r="EOA10" s="158"/>
      <c r="EOB10" s="158"/>
      <c r="EOC10" s="158"/>
      <c r="EOD10" s="158"/>
      <c r="EOE10" s="158"/>
      <c r="EOF10" s="158"/>
      <c r="EOG10" s="158"/>
      <c r="EOH10" s="158"/>
      <c r="EOI10" s="158"/>
      <c r="EOJ10" s="158"/>
      <c r="EOK10" s="158"/>
      <c r="EOL10" s="158"/>
      <c r="EOM10" s="158"/>
      <c r="EON10" s="158"/>
      <c r="EOO10" s="158"/>
      <c r="EOP10" s="158"/>
      <c r="EOQ10" s="158"/>
      <c r="EOR10" s="158"/>
      <c r="EOS10" s="158"/>
      <c r="EOT10" s="158"/>
      <c r="EOU10" s="158"/>
      <c r="EOV10" s="158"/>
      <c r="EOW10" s="158"/>
      <c r="EOX10" s="158"/>
      <c r="EOY10" s="158"/>
      <c r="EOZ10" s="158"/>
      <c r="EPA10" s="158"/>
      <c r="EPB10" s="158"/>
      <c r="EPC10" s="158"/>
      <c r="EPD10" s="158"/>
      <c r="EPE10" s="158"/>
      <c r="EPF10" s="158"/>
      <c r="EPG10" s="158"/>
      <c r="EPH10" s="158"/>
      <c r="EPI10" s="158"/>
      <c r="EPJ10" s="158"/>
      <c r="EPK10" s="158"/>
      <c r="EPL10" s="158"/>
      <c r="EPM10" s="158"/>
      <c r="EPN10" s="158"/>
      <c r="EPO10" s="158"/>
      <c r="EPP10" s="158"/>
      <c r="EPQ10" s="158"/>
      <c r="EPR10" s="158"/>
      <c r="EPS10" s="158"/>
      <c r="EPT10" s="158"/>
      <c r="EPU10" s="158"/>
      <c r="EPV10" s="158"/>
      <c r="EPW10" s="158"/>
      <c r="EPX10" s="158"/>
      <c r="EPY10" s="158"/>
      <c r="EPZ10" s="158"/>
      <c r="EQA10" s="158"/>
      <c r="EQB10" s="158"/>
      <c r="EQC10" s="158"/>
      <c r="EQD10" s="158"/>
      <c r="EQE10" s="158"/>
      <c r="EQF10" s="158"/>
      <c r="EQG10" s="158"/>
      <c r="EQH10" s="158"/>
      <c r="EQI10" s="158"/>
      <c r="EQJ10" s="158"/>
      <c r="EQK10" s="158"/>
      <c r="EQL10" s="158"/>
      <c r="EQM10" s="158"/>
      <c r="EQN10" s="158"/>
      <c r="EQO10" s="158"/>
      <c r="EQP10" s="158"/>
      <c r="EQQ10" s="158"/>
      <c r="EQR10" s="158"/>
      <c r="EQS10" s="158"/>
      <c r="EQT10" s="158"/>
      <c r="EQU10" s="158"/>
      <c r="EQV10" s="158"/>
      <c r="EQW10" s="158"/>
      <c r="EQX10" s="158"/>
      <c r="EQY10" s="158"/>
      <c r="EQZ10" s="158"/>
      <c r="ERA10" s="158"/>
      <c r="ERB10" s="158"/>
      <c r="ERC10" s="158"/>
      <c r="ERD10" s="158"/>
      <c r="ERE10" s="158"/>
      <c r="ERF10" s="158"/>
      <c r="ERG10" s="158"/>
      <c r="ERH10" s="158"/>
      <c r="ERI10" s="158"/>
      <c r="ERJ10" s="158"/>
      <c r="ERK10" s="158"/>
      <c r="ERL10" s="158"/>
      <c r="ERM10" s="158"/>
      <c r="ERN10" s="158"/>
      <c r="ERO10" s="158"/>
      <c r="ERP10" s="158"/>
      <c r="ERQ10" s="158"/>
      <c r="ERR10" s="158"/>
      <c r="ERS10" s="158"/>
      <c r="ERT10" s="158"/>
      <c r="ERU10" s="158"/>
      <c r="ERV10" s="158"/>
      <c r="ERW10" s="158"/>
      <c r="ERX10" s="158"/>
      <c r="ERY10" s="158"/>
      <c r="ERZ10" s="158"/>
      <c r="ESA10" s="158"/>
      <c r="ESB10" s="158"/>
      <c r="ESC10" s="158"/>
      <c r="ESD10" s="158"/>
      <c r="ESE10" s="158"/>
      <c r="ESF10" s="158"/>
      <c r="ESG10" s="158"/>
      <c r="ESH10" s="158"/>
      <c r="ESI10" s="158"/>
      <c r="ESJ10" s="158"/>
      <c r="ESK10" s="158"/>
      <c r="ESL10" s="158"/>
      <c r="ESM10" s="158"/>
      <c r="ESN10" s="158"/>
      <c r="ESO10" s="158"/>
      <c r="ESP10" s="158"/>
      <c r="ESQ10" s="158"/>
      <c r="ESR10" s="158"/>
      <c r="ESS10" s="158"/>
      <c r="EST10" s="158"/>
      <c r="ESU10" s="158"/>
      <c r="ESV10" s="158"/>
      <c r="ESW10" s="158"/>
      <c r="ESX10" s="158"/>
      <c r="ESY10" s="158"/>
      <c r="ESZ10" s="158"/>
      <c r="ETA10" s="158"/>
      <c r="ETB10" s="158"/>
      <c r="ETC10" s="158"/>
      <c r="ETD10" s="158"/>
      <c r="ETE10" s="158"/>
      <c r="ETF10" s="158"/>
      <c r="ETG10" s="158"/>
      <c r="ETH10" s="158"/>
      <c r="ETI10" s="158"/>
      <c r="ETJ10" s="158"/>
      <c r="ETK10" s="158"/>
      <c r="ETL10" s="158"/>
      <c r="ETM10" s="158"/>
      <c r="ETN10" s="158"/>
      <c r="ETO10" s="158"/>
      <c r="ETP10" s="158"/>
      <c r="ETQ10" s="158"/>
      <c r="ETR10" s="158"/>
      <c r="ETS10" s="158"/>
      <c r="ETT10" s="158"/>
      <c r="ETU10" s="158"/>
      <c r="ETV10" s="158"/>
      <c r="ETW10" s="158"/>
      <c r="ETX10" s="158"/>
      <c r="ETY10" s="158"/>
      <c r="ETZ10" s="158"/>
      <c r="EUA10" s="158"/>
      <c r="EUB10" s="158"/>
      <c r="EUC10" s="158"/>
      <c r="EUD10" s="158"/>
      <c r="EUE10" s="158"/>
      <c r="EUF10" s="158"/>
      <c r="EUG10" s="158"/>
      <c r="EUH10" s="158"/>
      <c r="EUI10" s="158"/>
      <c r="EUJ10" s="158"/>
      <c r="EUK10" s="158"/>
      <c r="EUL10" s="158"/>
      <c r="EUM10" s="158"/>
      <c r="EUN10" s="158"/>
      <c r="EUO10" s="158"/>
      <c r="EUP10" s="158"/>
      <c r="EUQ10" s="158"/>
      <c r="EUR10" s="158"/>
      <c r="EUS10" s="158"/>
      <c r="EUT10" s="158"/>
      <c r="EUU10" s="158"/>
      <c r="EUV10" s="158"/>
      <c r="EUW10" s="158"/>
      <c r="EUX10" s="158"/>
      <c r="EUY10" s="158"/>
      <c r="EUZ10" s="158"/>
      <c r="EVA10" s="158"/>
      <c r="EVB10" s="158"/>
      <c r="EVC10" s="158"/>
      <c r="EVD10" s="158"/>
      <c r="EVE10" s="158"/>
      <c r="EVF10" s="158"/>
      <c r="EVG10" s="158"/>
      <c r="EVH10" s="158"/>
      <c r="EVI10" s="158"/>
      <c r="EVJ10" s="158"/>
      <c r="EVK10" s="158"/>
      <c r="EVL10" s="158"/>
      <c r="EVM10" s="158"/>
      <c r="EVN10" s="158"/>
      <c r="EVO10" s="158"/>
      <c r="EVP10" s="158"/>
      <c r="EVQ10" s="158"/>
      <c r="EVR10" s="158"/>
      <c r="EVS10" s="158"/>
      <c r="EVT10" s="158"/>
      <c r="EVU10" s="158"/>
      <c r="EVV10" s="158"/>
      <c r="EVW10" s="158"/>
      <c r="EVX10" s="158"/>
      <c r="EVY10" s="158"/>
      <c r="EVZ10" s="158"/>
      <c r="EWA10" s="158"/>
      <c r="EWB10" s="158"/>
      <c r="EWC10" s="158"/>
      <c r="EWD10" s="158"/>
      <c r="EWE10" s="158"/>
      <c r="EWF10" s="158"/>
      <c r="EWG10" s="158"/>
      <c r="EWH10" s="158"/>
      <c r="EWI10" s="158"/>
      <c r="EWJ10" s="158"/>
      <c r="EWK10" s="158"/>
      <c r="EWL10" s="158"/>
      <c r="EWM10" s="158"/>
      <c r="EWN10" s="158"/>
      <c r="EWO10" s="158"/>
      <c r="EWP10" s="158"/>
      <c r="EWQ10" s="158"/>
      <c r="EWR10" s="158"/>
      <c r="EWS10" s="158"/>
      <c r="EWT10" s="158"/>
      <c r="EWU10" s="158"/>
      <c r="EWV10" s="158"/>
      <c r="EWW10" s="158"/>
      <c r="EWX10" s="158"/>
      <c r="EWY10" s="158"/>
      <c r="EWZ10" s="158"/>
      <c r="EXA10" s="158"/>
      <c r="EXB10" s="158"/>
      <c r="EXC10" s="158"/>
      <c r="EXD10" s="158"/>
      <c r="EXE10" s="158"/>
      <c r="EXF10" s="158"/>
      <c r="EXG10" s="158"/>
      <c r="EXH10" s="158"/>
      <c r="EXI10" s="158"/>
      <c r="EXJ10" s="158"/>
      <c r="EXK10" s="158"/>
      <c r="EXL10" s="158"/>
      <c r="EXM10" s="158"/>
      <c r="EXN10" s="158"/>
      <c r="EXO10" s="158"/>
      <c r="EXP10" s="158"/>
      <c r="EXQ10" s="158"/>
      <c r="EXR10" s="158"/>
      <c r="EXS10" s="158"/>
      <c r="EXT10" s="158"/>
      <c r="EXU10" s="158"/>
      <c r="EXV10" s="158"/>
      <c r="EXW10" s="158"/>
      <c r="EXX10" s="158"/>
      <c r="EXY10" s="158"/>
      <c r="EXZ10" s="158"/>
      <c r="EYA10" s="158"/>
      <c r="EYB10" s="158"/>
      <c r="EYC10" s="158"/>
      <c r="EYD10" s="158"/>
      <c r="EYE10" s="158"/>
      <c r="EYF10" s="158"/>
      <c r="EYG10" s="158"/>
      <c r="EYH10" s="158"/>
      <c r="EYI10" s="158"/>
      <c r="EYJ10" s="158"/>
      <c r="EYK10" s="158"/>
      <c r="EYL10" s="158"/>
      <c r="EYM10" s="158"/>
      <c r="EYN10" s="158"/>
      <c r="EYO10" s="158"/>
      <c r="EYP10" s="158"/>
      <c r="EYQ10" s="158"/>
      <c r="EYR10" s="158"/>
      <c r="EYS10" s="158"/>
      <c r="EYT10" s="158"/>
      <c r="EYU10" s="158"/>
      <c r="EYV10" s="158"/>
      <c r="EYW10" s="158"/>
      <c r="EYX10" s="158"/>
      <c r="EYY10" s="158"/>
      <c r="EYZ10" s="158"/>
      <c r="EZA10" s="158"/>
      <c r="EZB10" s="158"/>
      <c r="EZC10" s="158"/>
      <c r="EZD10" s="158"/>
      <c r="EZE10" s="158"/>
      <c r="EZF10" s="158"/>
      <c r="EZG10" s="158"/>
      <c r="EZH10" s="158"/>
      <c r="EZI10" s="158"/>
      <c r="EZJ10" s="158"/>
      <c r="EZK10" s="158"/>
      <c r="EZL10" s="158"/>
      <c r="EZM10" s="158"/>
      <c r="EZN10" s="158"/>
      <c r="EZO10" s="158"/>
      <c r="EZP10" s="158"/>
      <c r="EZQ10" s="158"/>
      <c r="EZR10" s="158"/>
      <c r="EZS10" s="158"/>
      <c r="EZT10" s="158"/>
      <c r="EZU10" s="158"/>
      <c r="EZV10" s="158"/>
      <c r="EZW10" s="158"/>
      <c r="EZX10" s="158"/>
      <c r="EZY10" s="158"/>
      <c r="EZZ10" s="158"/>
      <c r="FAA10" s="158"/>
      <c r="FAB10" s="158"/>
      <c r="FAC10" s="158"/>
      <c r="FAD10" s="158"/>
      <c r="FAE10" s="158"/>
      <c r="FAF10" s="158"/>
      <c r="FAG10" s="158"/>
      <c r="FAH10" s="158"/>
      <c r="FAI10" s="158"/>
      <c r="FAJ10" s="158"/>
      <c r="FAK10" s="158"/>
      <c r="FAL10" s="158"/>
      <c r="FAM10" s="158"/>
      <c r="FAN10" s="158"/>
      <c r="FAO10" s="158"/>
      <c r="FAP10" s="158"/>
      <c r="FAQ10" s="158"/>
      <c r="FAR10" s="158"/>
      <c r="FAS10" s="158"/>
      <c r="FAT10" s="158"/>
      <c r="FAU10" s="158"/>
      <c r="FAV10" s="158"/>
      <c r="FAW10" s="158"/>
      <c r="FAX10" s="158"/>
      <c r="FAY10" s="158"/>
      <c r="FAZ10" s="158"/>
      <c r="FBA10" s="158"/>
      <c r="FBB10" s="158"/>
      <c r="FBC10" s="158"/>
      <c r="FBD10" s="158"/>
      <c r="FBE10" s="158"/>
      <c r="FBF10" s="158"/>
      <c r="FBG10" s="158"/>
      <c r="FBH10" s="158"/>
      <c r="FBI10" s="158"/>
      <c r="FBJ10" s="158"/>
      <c r="FBK10" s="158"/>
      <c r="FBL10" s="158"/>
      <c r="FBM10" s="158"/>
      <c r="FBN10" s="158"/>
      <c r="FBO10" s="158"/>
      <c r="FBP10" s="158"/>
      <c r="FBQ10" s="158"/>
      <c r="FBR10" s="158"/>
      <c r="FBS10" s="158"/>
      <c r="FBT10" s="158"/>
      <c r="FBU10" s="158"/>
      <c r="FBV10" s="158"/>
      <c r="FBW10" s="158"/>
      <c r="FBX10" s="158"/>
      <c r="FBY10" s="158"/>
      <c r="FBZ10" s="158"/>
      <c r="FCA10" s="158"/>
      <c r="FCB10" s="158"/>
      <c r="FCC10" s="158"/>
      <c r="FCD10" s="158"/>
      <c r="FCE10" s="158"/>
      <c r="FCF10" s="158"/>
      <c r="FCG10" s="158"/>
      <c r="FCH10" s="158"/>
      <c r="FCI10" s="158"/>
      <c r="FCJ10" s="158"/>
      <c r="FCK10" s="158"/>
      <c r="FCL10" s="158"/>
      <c r="FCM10" s="158"/>
      <c r="FCN10" s="158"/>
      <c r="FCO10" s="158"/>
      <c r="FCP10" s="158"/>
      <c r="FCQ10" s="158"/>
      <c r="FCR10" s="158"/>
      <c r="FCS10" s="158"/>
      <c r="FCT10" s="158"/>
      <c r="FCU10" s="158"/>
      <c r="FCV10" s="158"/>
      <c r="FCW10" s="158"/>
      <c r="FCX10" s="158"/>
      <c r="FCY10" s="158"/>
      <c r="FCZ10" s="158"/>
      <c r="FDA10" s="158"/>
      <c r="FDB10" s="158"/>
      <c r="FDC10" s="158"/>
      <c r="FDD10" s="158"/>
      <c r="FDE10" s="158"/>
      <c r="FDF10" s="158"/>
      <c r="FDG10" s="158"/>
      <c r="FDH10" s="158"/>
      <c r="FDI10" s="158"/>
      <c r="FDJ10" s="158"/>
      <c r="FDK10" s="158"/>
      <c r="FDL10" s="158"/>
      <c r="FDM10" s="158"/>
      <c r="FDN10" s="158"/>
      <c r="FDO10" s="158"/>
      <c r="FDP10" s="158"/>
      <c r="FDQ10" s="158"/>
      <c r="FDR10" s="158"/>
      <c r="FDS10" s="158"/>
      <c r="FDT10" s="158"/>
      <c r="FDU10" s="158"/>
      <c r="FDV10" s="158"/>
      <c r="FDW10" s="158"/>
      <c r="FDX10" s="158"/>
      <c r="FDY10" s="158"/>
      <c r="FDZ10" s="158"/>
      <c r="FEA10" s="158"/>
      <c r="FEB10" s="158"/>
      <c r="FEC10" s="158"/>
      <c r="FED10" s="158"/>
      <c r="FEE10" s="158"/>
      <c r="FEF10" s="158"/>
      <c r="FEG10" s="158"/>
      <c r="FEH10" s="158"/>
      <c r="FEI10" s="158"/>
      <c r="FEJ10" s="158"/>
      <c r="FEK10" s="158"/>
      <c r="FEL10" s="158"/>
      <c r="FEM10" s="158"/>
      <c r="FEN10" s="158"/>
      <c r="FEO10" s="158"/>
      <c r="FEP10" s="158"/>
      <c r="FEQ10" s="158"/>
      <c r="FER10" s="158"/>
      <c r="FES10" s="158"/>
      <c r="FET10" s="158"/>
      <c r="FEU10" s="158"/>
      <c r="FEV10" s="158"/>
      <c r="FEW10" s="158"/>
      <c r="FEX10" s="158"/>
      <c r="FEY10" s="158"/>
      <c r="FEZ10" s="158"/>
      <c r="FFA10" s="158"/>
      <c r="FFB10" s="158"/>
      <c r="FFC10" s="158"/>
      <c r="FFD10" s="158"/>
      <c r="FFE10" s="158"/>
      <c r="FFF10" s="158"/>
      <c r="FFG10" s="158"/>
      <c r="FFH10" s="158"/>
      <c r="FFI10" s="158"/>
      <c r="FFJ10" s="158"/>
      <c r="FFK10" s="158"/>
      <c r="FFL10" s="158"/>
      <c r="FFM10" s="158"/>
      <c r="FFN10" s="158"/>
      <c r="FFO10" s="158"/>
      <c r="FFP10" s="158"/>
      <c r="FFQ10" s="158"/>
      <c r="FFR10" s="158"/>
      <c r="FFS10" s="158"/>
      <c r="FFT10" s="158"/>
      <c r="FFU10" s="158"/>
      <c r="FFV10" s="158"/>
      <c r="FFW10" s="158"/>
      <c r="FFX10" s="158"/>
      <c r="FFY10" s="158"/>
      <c r="FFZ10" s="158"/>
      <c r="FGA10" s="158"/>
      <c r="FGB10" s="158"/>
      <c r="FGC10" s="158"/>
      <c r="FGD10" s="158"/>
      <c r="FGE10" s="158"/>
      <c r="FGF10" s="158"/>
      <c r="FGG10" s="158"/>
      <c r="FGH10" s="158"/>
      <c r="FGI10" s="158"/>
      <c r="FGJ10" s="158"/>
      <c r="FGK10" s="158"/>
      <c r="FGL10" s="158"/>
      <c r="FGM10" s="158"/>
      <c r="FGN10" s="158"/>
      <c r="FGO10" s="158"/>
      <c r="FGP10" s="158"/>
      <c r="FGQ10" s="158"/>
      <c r="FGR10" s="158"/>
      <c r="FGS10" s="158"/>
      <c r="FGT10" s="158"/>
      <c r="FGU10" s="158"/>
      <c r="FGV10" s="158"/>
      <c r="FGW10" s="158"/>
      <c r="FGX10" s="158"/>
      <c r="FGY10" s="158"/>
      <c r="FGZ10" s="158"/>
      <c r="FHA10" s="158"/>
      <c r="FHB10" s="158"/>
      <c r="FHC10" s="158"/>
      <c r="FHD10" s="158"/>
      <c r="FHE10" s="158"/>
      <c r="FHF10" s="158"/>
      <c r="FHG10" s="158"/>
      <c r="FHH10" s="158"/>
      <c r="FHI10" s="158"/>
      <c r="FHJ10" s="158"/>
      <c r="FHK10" s="158"/>
      <c r="FHL10" s="158"/>
      <c r="FHM10" s="158"/>
      <c r="FHN10" s="158"/>
      <c r="FHO10" s="158"/>
      <c r="FHP10" s="158"/>
      <c r="FHQ10" s="158"/>
      <c r="FHR10" s="158"/>
      <c r="FHS10" s="158"/>
      <c r="FHT10" s="158"/>
      <c r="FHU10" s="158"/>
      <c r="FHV10" s="158"/>
      <c r="FHW10" s="158"/>
      <c r="FHX10" s="158"/>
      <c r="FHY10" s="158"/>
      <c r="FHZ10" s="158"/>
      <c r="FIA10" s="158"/>
      <c r="FIB10" s="158"/>
      <c r="FIC10" s="158"/>
      <c r="FID10" s="158"/>
      <c r="FIE10" s="158"/>
      <c r="FIF10" s="158"/>
      <c r="FIG10" s="158"/>
      <c r="FIH10" s="158"/>
      <c r="FII10" s="158"/>
      <c r="FIJ10" s="158"/>
      <c r="FIK10" s="158"/>
      <c r="FIL10" s="158"/>
      <c r="FIM10" s="158"/>
      <c r="FIN10" s="158"/>
      <c r="FIO10" s="158"/>
      <c r="FIP10" s="158"/>
      <c r="FIQ10" s="158"/>
      <c r="FIR10" s="158"/>
      <c r="FIS10" s="158"/>
      <c r="FIT10" s="158"/>
      <c r="FIU10" s="158"/>
      <c r="FIV10" s="158"/>
      <c r="FIW10" s="158"/>
      <c r="FIX10" s="158"/>
      <c r="FIY10" s="158"/>
      <c r="FIZ10" s="158"/>
      <c r="FJA10" s="158"/>
      <c r="FJB10" s="158"/>
      <c r="FJC10" s="158"/>
      <c r="FJD10" s="158"/>
      <c r="FJE10" s="158"/>
      <c r="FJF10" s="158"/>
      <c r="FJG10" s="158"/>
      <c r="FJH10" s="158"/>
      <c r="FJI10" s="158"/>
      <c r="FJJ10" s="158"/>
      <c r="FJK10" s="158"/>
      <c r="FJL10" s="158"/>
      <c r="FJM10" s="158"/>
      <c r="FJN10" s="158"/>
      <c r="FJO10" s="158"/>
      <c r="FJP10" s="158"/>
      <c r="FJQ10" s="158"/>
      <c r="FJR10" s="158"/>
      <c r="FJS10" s="158"/>
      <c r="FJT10" s="158"/>
      <c r="FJU10" s="158"/>
      <c r="FJV10" s="158"/>
      <c r="FJW10" s="158"/>
      <c r="FJX10" s="158"/>
      <c r="FJY10" s="158"/>
      <c r="FJZ10" s="158"/>
      <c r="FKA10" s="158"/>
      <c r="FKB10" s="158"/>
      <c r="FKC10" s="158"/>
      <c r="FKD10" s="158"/>
      <c r="FKE10" s="158"/>
      <c r="FKF10" s="158"/>
      <c r="FKG10" s="158"/>
      <c r="FKH10" s="158"/>
      <c r="FKI10" s="158"/>
      <c r="FKJ10" s="158"/>
      <c r="FKK10" s="158"/>
      <c r="FKL10" s="158"/>
      <c r="FKM10" s="158"/>
      <c r="FKN10" s="158"/>
      <c r="FKO10" s="158"/>
      <c r="FKP10" s="158"/>
      <c r="FKQ10" s="158"/>
      <c r="FKR10" s="158"/>
      <c r="FKS10" s="158"/>
      <c r="FKT10" s="158"/>
      <c r="FKU10" s="158"/>
      <c r="FKV10" s="158"/>
      <c r="FKW10" s="158"/>
      <c r="FKX10" s="158"/>
      <c r="FKY10" s="158"/>
      <c r="FKZ10" s="158"/>
      <c r="FLA10" s="158"/>
      <c r="FLB10" s="158"/>
      <c r="FLC10" s="158"/>
      <c r="FLD10" s="158"/>
      <c r="FLE10" s="158"/>
      <c r="FLF10" s="158"/>
      <c r="FLG10" s="158"/>
      <c r="FLH10" s="158"/>
      <c r="FLI10" s="158"/>
      <c r="FLJ10" s="158"/>
      <c r="FLK10" s="158"/>
      <c r="FLL10" s="158"/>
      <c r="FLM10" s="158"/>
      <c r="FLN10" s="158"/>
      <c r="FLO10" s="158"/>
      <c r="FLP10" s="158"/>
      <c r="FLQ10" s="158"/>
      <c r="FLR10" s="158"/>
      <c r="FLS10" s="158"/>
      <c r="FLT10" s="158"/>
      <c r="FLU10" s="158"/>
      <c r="FLV10" s="158"/>
      <c r="FLW10" s="158"/>
      <c r="FLX10" s="158"/>
      <c r="FLY10" s="158"/>
      <c r="FLZ10" s="158"/>
      <c r="FMA10" s="158"/>
      <c r="FMB10" s="158"/>
      <c r="FMC10" s="158"/>
      <c r="FMD10" s="158"/>
      <c r="FME10" s="158"/>
      <c r="FMF10" s="158"/>
      <c r="FMG10" s="158"/>
      <c r="FMH10" s="158"/>
      <c r="FMI10" s="158"/>
      <c r="FMJ10" s="158"/>
      <c r="FMK10" s="158"/>
      <c r="FML10" s="158"/>
      <c r="FMM10" s="158"/>
      <c r="FMN10" s="158"/>
      <c r="FMO10" s="158"/>
      <c r="FMP10" s="158"/>
      <c r="FMQ10" s="158"/>
      <c r="FMR10" s="158"/>
      <c r="FMS10" s="158"/>
      <c r="FMT10" s="158"/>
      <c r="FMU10" s="158"/>
      <c r="FMV10" s="158"/>
      <c r="FMW10" s="158"/>
      <c r="FMX10" s="158"/>
      <c r="FMY10" s="158"/>
      <c r="FMZ10" s="158"/>
      <c r="FNA10" s="158"/>
      <c r="FNB10" s="158"/>
      <c r="FNC10" s="158"/>
      <c r="FND10" s="158"/>
      <c r="FNE10" s="158"/>
      <c r="FNF10" s="158"/>
      <c r="FNG10" s="158"/>
      <c r="FNH10" s="158"/>
      <c r="FNI10" s="158"/>
      <c r="FNJ10" s="158"/>
      <c r="FNK10" s="158"/>
      <c r="FNL10" s="158"/>
      <c r="FNM10" s="158"/>
      <c r="FNN10" s="158"/>
      <c r="FNO10" s="158"/>
      <c r="FNP10" s="158"/>
      <c r="FNQ10" s="158"/>
      <c r="FNR10" s="158"/>
      <c r="FNS10" s="158"/>
      <c r="FNT10" s="158"/>
      <c r="FNU10" s="158"/>
      <c r="FNV10" s="158"/>
      <c r="FNW10" s="158"/>
      <c r="FNX10" s="158"/>
      <c r="FNY10" s="158"/>
      <c r="FNZ10" s="158"/>
      <c r="FOA10" s="158"/>
      <c r="FOB10" s="158"/>
      <c r="FOC10" s="158"/>
      <c r="FOD10" s="158"/>
      <c r="FOE10" s="158"/>
      <c r="FOF10" s="158"/>
      <c r="FOG10" s="158"/>
      <c r="FOH10" s="158"/>
      <c r="FOI10" s="158"/>
      <c r="FOJ10" s="158"/>
      <c r="FOK10" s="158"/>
      <c r="FOL10" s="158"/>
      <c r="FOM10" s="158"/>
      <c r="FON10" s="158"/>
      <c r="FOO10" s="158"/>
      <c r="FOP10" s="158"/>
      <c r="FOQ10" s="158"/>
      <c r="FOR10" s="158"/>
      <c r="FOS10" s="158"/>
      <c r="FOT10" s="158"/>
      <c r="FOU10" s="158"/>
      <c r="FOV10" s="158"/>
      <c r="FOW10" s="158"/>
      <c r="FOX10" s="158"/>
      <c r="FOY10" s="158"/>
      <c r="FOZ10" s="158"/>
      <c r="FPA10" s="158"/>
      <c r="FPB10" s="158"/>
      <c r="FPC10" s="158"/>
      <c r="FPD10" s="158"/>
      <c r="FPE10" s="158"/>
      <c r="FPF10" s="158"/>
      <c r="FPG10" s="158"/>
      <c r="FPH10" s="158"/>
      <c r="FPI10" s="158"/>
      <c r="FPJ10" s="158"/>
      <c r="FPK10" s="158"/>
      <c r="FPL10" s="158"/>
      <c r="FPM10" s="158"/>
      <c r="FPN10" s="158"/>
      <c r="FPO10" s="158"/>
      <c r="FPP10" s="158"/>
      <c r="FPQ10" s="158"/>
      <c r="FPR10" s="158"/>
      <c r="FPS10" s="158"/>
      <c r="FPT10" s="158"/>
      <c r="FPU10" s="158"/>
      <c r="FPV10" s="158"/>
      <c r="FPW10" s="158"/>
      <c r="FPX10" s="158"/>
      <c r="FPY10" s="158"/>
      <c r="FPZ10" s="158"/>
      <c r="FQA10" s="158"/>
      <c r="FQB10" s="158"/>
      <c r="FQC10" s="158"/>
      <c r="FQD10" s="158"/>
      <c r="FQE10" s="158"/>
      <c r="FQF10" s="158"/>
      <c r="FQG10" s="158"/>
      <c r="FQH10" s="158"/>
      <c r="FQI10" s="158"/>
      <c r="FQJ10" s="158"/>
      <c r="FQK10" s="158"/>
      <c r="FQL10" s="158"/>
      <c r="FQM10" s="158"/>
      <c r="FQN10" s="158"/>
      <c r="FQO10" s="158"/>
      <c r="FQP10" s="158"/>
      <c r="FQQ10" s="158"/>
      <c r="FQR10" s="158"/>
      <c r="FQS10" s="158"/>
      <c r="FQT10" s="158"/>
      <c r="FQU10" s="158"/>
      <c r="FQV10" s="158"/>
      <c r="FQW10" s="158"/>
      <c r="FQX10" s="158"/>
      <c r="FQY10" s="158"/>
      <c r="FQZ10" s="158"/>
      <c r="FRA10" s="158"/>
      <c r="FRB10" s="158"/>
      <c r="FRC10" s="158"/>
      <c r="FRD10" s="158"/>
      <c r="FRE10" s="158"/>
      <c r="FRF10" s="158"/>
      <c r="FRG10" s="158"/>
      <c r="FRH10" s="158"/>
      <c r="FRI10" s="158"/>
      <c r="FRJ10" s="158"/>
      <c r="FRK10" s="158"/>
      <c r="FRL10" s="158"/>
      <c r="FRM10" s="158"/>
      <c r="FRN10" s="158"/>
      <c r="FRO10" s="158"/>
      <c r="FRP10" s="158"/>
      <c r="FRQ10" s="158"/>
      <c r="FRR10" s="158"/>
      <c r="FRS10" s="158"/>
      <c r="FRT10" s="158"/>
      <c r="FRU10" s="158"/>
      <c r="FRV10" s="158"/>
      <c r="FRW10" s="158"/>
      <c r="FRX10" s="158"/>
      <c r="FRY10" s="158"/>
      <c r="FRZ10" s="158"/>
      <c r="FSA10" s="158"/>
      <c r="FSB10" s="158"/>
      <c r="FSC10" s="158"/>
      <c r="FSD10" s="158"/>
      <c r="FSE10" s="158"/>
      <c r="FSF10" s="158"/>
      <c r="FSG10" s="158"/>
      <c r="FSH10" s="158"/>
      <c r="FSI10" s="158"/>
      <c r="FSJ10" s="158"/>
      <c r="FSK10" s="158"/>
      <c r="FSL10" s="158"/>
      <c r="FSM10" s="158"/>
      <c r="FSN10" s="158"/>
      <c r="FSO10" s="158"/>
      <c r="FSP10" s="158"/>
      <c r="FSQ10" s="158"/>
      <c r="FSR10" s="158"/>
      <c r="FSS10" s="158"/>
      <c r="FST10" s="158"/>
      <c r="FSU10" s="158"/>
      <c r="FSV10" s="158"/>
      <c r="FSW10" s="158"/>
      <c r="FSX10" s="158"/>
      <c r="FSY10" s="158"/>
      <c r="FSZ10" s="158"/>
      <c r="FTA10" s="158"/>
      <c r="FTB10" s="158"/>
      <c r="FTC10" s="158"/>
      <c r="FTD10" s="158"/>
      <c r="FTE10" s="158"/>
      <c r="FTF10" s="158"/>
      <c r="FTG10" s="158"/>
      <c r="FTH10" s="158"/>
      <c r="FTI10" s="158"/>
      <c r="FTJ10" s="158"/>
      <c r="FTK10" s="158"/>
      <c r="FTL10" s="158"/>
      <c r="FTM10" s="158"/>
      <c r="FTN10" s="158"/>
      <c r="FTO10" s="158"/>
      <c r="FTP10" s="158"/>
      <c r="FTQ10" s="158"/>
      <c r="FTR10" s="158"/>
      <c r="FTS10" s="158"/>
      <c r="FTT10" s="158"/>
      <c r="FTU10" s="158"/>
      <c r="FTV10" s="158"/>
      <c r="FTW10" s="158"/>
      <c r="FTX10" s="158"/>
      <c r="FTY10" s="158"/>
      <c r="FTZ10" s="158"/>
      <c r="FUA10" s="158"/>
      <c r="FUB10" s="158"/>
      <c r="FUC10" s="158"/>
      <c r="FUD10" s="158"/>
      <c r="FUE10" s="158"/>
      <c r="FUF10" s="158"/>
      <c r="FUG10" s="158"/>
      <c r="FUH10" s="158"/>
      <c r="FUI10" s="158"/>
      <c r="FUJ10" s="158"/>
      <c r="FUK10" s="158"/>
      <c r="FUL10" s="158"/>
      <c r="FUM10" s="158"/>
      <c r="FUN10" s="158"/>
      <c r="FUO10" s="158"/>
      <c r="FUP10" s="158"/>
      <c r="FUQ10" s="158"/>
      <c r="FUR10" s="158"/>
      <c r="FUS10" s="158"/>
      <c r="FUT10" s="158"/>
      <c r="FUU10" s="158"/>
      <c r="FUV10" s="158"/>
      <c r="FUW10" s="158"/>
      <c r="FUX10" s="158"/>
      <c r="FUY10" s="158"/>
      <c r="FUZ10" s="158"/>
      <c r="FVA10" s="158"/>
      <c r="FVB10" s="158"/>
      <c r="FVC10" s="158"/>
      <c r="FVD10" s="158"/>
      <c r="FVE10" s="158"/>
      <c r="FVF10" s="158"/>
      <c r="FVG10" s="158"/>
      <c r="FVH10" s="158"/>
      <c r="FVI10" s="158"/>
      <c r="FVJ10" s="158"/>
      <c r="FVK10" s="158"/>
      <c r="FVL10" s="158"/>
      <c r="FVM10" s="158"/>
      <c r="FVN10" s="158"/>
      <c r="FVO10" s="158"/>
      <c r="FVP10" s="158"/>
      <c r="FVQ10" s="158"/>
      <c r="FVR10" s="158"/>
      <c r="FVS10" s="158"/>
      <c r="FVT10" s="158"/>
      <c r="FVU10" s="158"/>
      <c r="FVV10" s="158"/>
      <c r="FVW10" s="158"/>
      <c r="FVX10" s="158"/>
      <c r="FVY10" s="158"/>
      <c r="FVZ10" s="158"/>
      <c r="FWA10" s="158"/>
      <c r="FWB10" s="158"/>
      <c r="FWC10" s="158"/>
      <c r="FWD10" s="158"/>
      <c r="FWE10" s="158"/>
      <c r="FWF10" s="158"/>
      <c r="FWG10" s="158"/>
      <c r="FWH10" s="158"/>
      <c r="FWI10" s="158"/>
      <c r="FWJ10" s="158"/>
      <c r="FWK10" s="158"/>
      <c r="FWL10" s="158"/>
      <c r="FWM10" s="158"/>
      <c r="FWN10" s="158"/>
      <c r="FWO10" s="158"/>
      <c r="FWP10" s="158"/>
      <c r="FWQ10" s="158"/>
      <c r="FWR10" s="158"/>
      <c r="FWS10" s="158"/>
      <c r="FWT10" s="158"/>
      <c r="FWU10" s="158"/>
      <c r="FWV10" s="158"/>
      <c r="FWW10" s="158"/>
      <c r="FWX10" s="158"/>
      <c r="FWY10" s="158"/>
      <c r="FWZ10" s="158"/>
      <c r="FXA10" s="158"/>
      <c r="FXB10" s="158"/>
      <c r="FXC10" s="158"/>
      <c r="FXD10" s="158"/>
      <c r="FXE10" s="158"/>
      <c r="FXF10" s="158"/>
      <c r="FXG10" s="158"/>
      <c r="FXH10" s="158"/>
      <c r="FXI10" s="158"/>
      <c r="FXJ10" s="158"/>
      <c r="FXK10" s="158"/>
      <c r="FXL10" s="158"/>
      <c r="FXM10" s="158"/>
      <c r="FXN10" s="158"/>
      <c r="FXO10" s="158"/>
      <c r="FXP10" s="158"/>
      <c r="FXQ10" s="158"/>
      <c r="FXR10" s="158"/>
      <c r="FXS10" s="158"/>
      <c r="FXT10" s="158"/>
      <c r="FXU10" s="158"/>
      <c r="FXV10" s="158"/>
      <c r="FXW10" s="158"/>
      <c r="FXX10" s="158"/>
      <c r="FXY10" s="158"/>
      <c r="FXZ10" s="158"/>
      <c r="FYA10" s="158"/>
      <c r="FYB10" s="158"/>
      <c r="FYC10" s="158"/>
      <c r="FYD10" s="158"/>
      <c r="FYE10" s="158"/>
      <c r="FYF10" s="158"/>
      <c r="FYG10" s="158"/>
      <c r="FYH10" s="158"/>
      <c r="FYI10" s="158"/>
      <c r="FYJ10" s="158"/>
      <c r="FYK10" s="158"/>
      <c r="FYL10" s="158"/>
      <c r="FYM10" s="158"/>
      <c r="FYN10" s="158"/>
      <c r="FYO10" s="158"/>
      <c r="FYP10" s="158"/>
      <c r="FYQ10" s="158"/>
      <c r="FYR10" s="158"/>
      <c r="FYS10" s="158"/>
      <c r="FYT10" s="158"/>
      <c r="FYU10" s="158"/>
      <c r="FYV10" s="158"/>
      <c r="FYW10" s="158"/>
      <c r="FYX10" s="158"/>
      <c r="FYY10" s="158"/>
      <c r="FYZ10" s="158"/>
      <c r="FZA10" s="158"/>
      <c r="FZB10" s="158"/>
      <c r="FZC10" s="158"/>
      <c r="FZD10" s="158"/>
      <c r="FZE10" s="158"/>
      <c r="FZF10" s="158"/>
      <c r="FZG10" s="158"/>
      <c r="FZH10" s="158"/>
      <c r="FZI10" s="158"/>
      <c r="FZJ10" s="158"/>
      <c r="FZK10" s="158"/>
      <c r="FZL10" s="158"/>
      <c r="FZM10" s="158"/>
      <c r="FZN10" s="158"/>
      <c r="FZO10" s="158"/>
      <c r="FZP10" s="158"/>
      <c r="FZQ10" s="158"/>
      <c r="FZR10" s="158"/>
      <c r="FZS10" s="158"/>
      <c r="FZT10" s="158"/>
      <c r="FZU10" s="158"/>
      <c r="FZV10" s="158"/>
      <c r="FZW10" s="158"/>
      <c r="FZX10" s="158"/>
      <c r="FZY10" s="158"/>
      <c r="FZZ10" s="158"/>
      <c r="GAA10" s="158"/>
      <c r="GAB10" s="158"/>
      <c r="GAC10" s="158"/>
      <c r="GAD10" s="158"/>
      <c r="GAE10" s="158"/>
      <c r="GAF10" s="158"/>
      <c r="GAG10" s="158"/>
      <c r="GAH10" s="158"/>
      <c r="GAI10" s="158"/>
      <c r="GAJ10" s="158"/>
      <c r="GAK10" s="158"/>
      <c r="GAL10" s="158"/>
      <c r="GAM10" s="158"/>
      <c r="GAN10" s="158"/>
      <c r="GAO10" s="158"/>
      <c r="GAP10" s="158"/>
      <c r="GAQ10" s="158"/>
      <c r="GAR10" s="158"/>
      <c r="GAS10" s="158"/>
      <c r="GAT10" s="158"/>
      <c r="GAU10" s="158"/>
      <c r="GAV10" s="158"/>
      <c r="GAW10" s="158"/>
      <c r="GAX10" s="158"/>
      <c r="GAY10" s="158"/>
      <c r="GAZ10" s="158"/>
      <c r="GBA10" s="158"/>
      <c r="GBB10" s="158"/>
      <c r="GBC10" s="158"/>
      <c r="GBD10" s="158"/>
      <c r="GBE10" s="158"/>
      <c r="GBF10" s="158"/>
      <c r="GBG10" s="158"/>
      <c r="GBH10" s="158"/>
      <c r="GBI10" s="158"/>
      <c r="GBJ10" s="158"/>
      <c r="GBK10" s="158"/>
      <c r="GBL10" s="158"/>
      <c r="GBM10" s="158"/>
      <c r="GBN10" s="158"/>
      <c r="GBO10" s="158"/>
      <c r="GBP10" s="158"/>
      <c r="GBQ10" s="158"/>
      <c r="GBR10" s="158"/>
      <c r="GBS10" s="158"/>
      <c r="GBT10" s="158"/>
      <c r="GBU10" s="158"/>
      <c r="GBV10" s="158"/>
      <c r="GBW10" s="158"/>
      <c r="GBX10" s="158"/>
      <c r="GBY10" s="158"/>
      <c r="GBZ10" s="158"/>
      <c r="GCA10" s="158"/>
      <c r="GCB10" s="158"/>
      <c r="GCC10" s="158"/>
      <c r="GCD10" s="158"/>
      <c r="GCE10" s="158"/>
      <c r="GCF10" s="158"/>
      <c r="GCG10" s="158"/>
      <c r="GCH10" s="158"/>
      <c r="GCI10" s="158"/>
      <c r="GCJ10" s="158"/>
      <c r="GCK10" s="158"/>
      <c r="GCL10" s="158"/>
      <c r="GCM10" s="158"/>
      <c r="GCN10" s="158"/>
      <c r="GCO10" s="158"/>
      <c r="GCP10" s="158"/>
      <c r="GCQ10" s="158"/>
      <c r="GCR10" s="158"/>
      <c r="GCS10" s="158"/>
      <c r="GCT10" s="158"/>
      <c r="GCU10" s="158"/>
      <c r="GCV10" s="158"/>
      <c r="GCW10" s="158"/>
      <c r="GCX10" s="158"/>
      <c r="GCY10" s="158"/>
      <c r="GCZ10" s="158"/>
      <c r="GDA10" s="158"/>
      <c r="GDB10" s="158"/>
      <c r="GDC10" s="158"/>
      <c r="GDD10" s="158"/>
      <c r="GDE10" s="158"/>
      <c r="GDF10" s="158"/>
      <c r="GDG10" s="158"/>
      <c r="GDH10" s="158"/>
      <c r="GDI10" s="158"/>
      <c r="GDJ10" s="158"/>
      <c r="GDK10" s="158"/>
      <c r="GDL10" s="158"/>
      <c r="GDM10" s="158"/>
      <c r="GDN10" s="158"/>
      <c r="GDO10" s="158"/>
      <c r="GDP10" s="158"/>
      <c r="GDQ10" s="158"/>
      <c r="GDR10" s="158"/>
      <c r="GDS10" s="158"/>
      <c r="GDT10" s="158"/>
      <c r="GDU10" s="158"/>
      <c r="GDV10" s="158"/>
      <c r="GDW10" s="158"/>
      <c r="GDX10" s="158"/>
      <c r="GDY10" s="158"/>
      <c r="GDZ10" s="158"/>
      <c r="GEA10" s="158"/>
      <c r="GEB10" s="158"/>
      <c r="GEC10" s="158"/>
      <c r="GED10" s="158"/>
      <c r="GEE10" s="158"/>
      <c r="GEF10" s="158"/>
      <c r="GEG10" s="158"/>
      <c r="GEH10" s="158"/>
      <c r="GEI10" s="158"/>
      <c r="GEJ10" s="158"/>
      <c r="GEK10" s="158"/>
      <c r="GEL10" s="158"/>
      <c r="GEM10" s="158"/>
      <c r="GEN10" s="158"/>
      <c r="GEO10" s="158"/>
      <c r="GEP10" s="158"/>
      <c r="GEQ10" s="158"/>
      <c r="GER10" s="158"/>
      <c r="GES10" s="158"/>
      <c r="GET10" s="158"/>
      <c r="GEU10" s="158"/>
      <c r="GEV10" s="158"/>
      <c r="GEW10" s="158"/>
      <c r="GEX10" s="158"/>
      <c r="GEY10" s="158"/>
      <c r="GEZ10" s="158"/>
      <c r="GFA10" s="158"/>
      <c r="GFB10" s="158"/>
      <c r="GFC10" s="158"/>
      <c r="GFD10" s="158"/>
      <c r="GFE10" s="158"/>
      <c r="GFF10" s="158"/>
      <c r="GFG10" s="158"/>
      <c r="GFH10" s="158"/>
      <c r="GFI10" s="158"/>
      <c r="GFJ10" s="158"/>
      <c r="GFK10" s="158"/>
      <c r="GFL10" s="158"/>
      <c r="GFM10" s="158"/>
      <c r="GFN10" s="158"/>
      <c r="GFO10" s="158"/>
      <c r="GFP10" s="158"/>
      <c r="GFQ10" s="158"/>
      <c r="GFR10" s="158"/>
      <c r="GFS10" s="158"/>
      <c r="GFT10" s="158"/>
      <c r="GFU10" s="158"/>
      <c r="GFV10" s="158"/>
      <c r="GFW10" s="158"/>
      <c r="GFX10" s="158"/>
      <c r="GFY10" s="158"/>
      <c r="GFZ10" s="158"/>
      <c r="GGA10" s="158"/>
      <c r="GGB10" s="158"/>
      <c r="GGC10" s="158"/>
      <c r="GGD10" s="158"/>
      <c r="GGE10" s="158"/>
      <c r="GGF10" s="158"/>
      <c r="GGG10" s="158"/>
      <c r="GGH10" s="158"/>
      <c r="GGI10" s="158"/>
      <c r="GGJ10" s="158"/>
      <c r="GGK10" s="158"/>
      <c r="GGL10" s="158"/>
      <c r="GGM10" s="158"/>
      <c r="GGN10" s="158"/>
      <c r="GGO10" s="158"/>
      <c r="GGP10" s="158"/>
      <c r="GGQ10" s="158"/>
      <c r="GGR10" s="158"/>
      <c r="GGS10" s="158"/>
      <c r="GGT10" s="158"/>
      <c r="GGU10" s="158"/>
      <c r="GGV10" s="158"/>
      <c r="GGW10" s="158"/>
      <c r="GGX10" s="158"/>
      <c r="GGY10" s="158"/>
      <c r="GGZ10" s="158"/>
      <c r="GHA10" s="158"/>
      <c r="GHB10" s="158"/>
      <c r="GHC10" s="158"/>
      <c r="GHD10" s="158"/>
      <c r="GHE10" s="158"/>
      <c r="GHF10" s="158"/>
      <c r="GHG10" s="158"/>
      <c r="GHH10" s="158"/>
      <c r="GHI10" s="158"/>
      <c r="GHJ10" s="158"/>
      <c r="GHK10" s="158"/>
      <c r="GHL10" s="158"/>
      <c r="GHM10" s="158"/>
      <c r="GHN10" s="158"/>
      <c r="GHO10" s="158"/>
      <c r="GHP10" s="158"/>
      <c r="GHQ10" s="158"/>
      <c r="GHR10" s="158"/>
      <c r="GHS10" s="158"/>
      <c r="GHT10" s="158"/>
      <c r="GHU10" s="158"/>
      <c r="GHV10" s="158"/>
      <c r="GHW10" s="158"/>
      <c r="GHX10" s="158"/>
      <c r="GHY10" s="158"/>
      <c r="GHZ10" s="158"/>
      <c r="GIA10" s="158"/>
      <c r="GIB10" s="158"/>
      <c r="GIC10" s="158"/>
      <c r="GID10" s="158"/>
      <c r="GIE10" s="158"/>
      <c r="GIF10" s="158"/>
      <c r="GIG10" s="158"/>
      <c r="GIH10" s="158"/>
      <c r="GII10" s="158"/>
      <c r="GIJ10" s="158"/>
      <c r="GIK10" s="158"/>
      <c r="GIL10" s="158"/>
      <c r="GIM10" s="158"/>
      <c r="GIN10" s="158"/>
      <c r="GIO10" s="158"/>
      <c r="GIP10" s="158"/>
      <c r="GIQ10" s="158"/>
      <c r="GIR10" s="158"/>
      <c r="GIS10" s="158"/>
      <c r="GIT10" s="158"/>
      <c r="GIU10" s="158"/>
      <c r="GIV10" s="158"/>
      <c r="GIW10" s="158"/>
      <c r="GIX10" s="158"/>
      <c r="GIY10" s="158"/>
      <c r="GIZ10" s="158"/>
      <c r="GJA10" s="158"/>
      <c r="GJB10" s="158"/>
      <c r="GJC10" s="158"/>
      <c r="GJD10" s="158"/>
      <c r="GJE10" s="158"/>
      <c r="GJF10" s="158"/>
      <c r="GJG10" s="158"/>
      <c r="GJH10" s="158"/>
      <c r="GJI10" s="158"/>
      <c r="GJJ10" s="158"/>
      <c r="GJK10" s="158"/>
      <c r="GJL10" s="158"/>
      <c r="GJM10" s="158"/>
      <c r="GJN10" s="158"/>
      <c r="GJO10" s="158"/>
      <c r="GJP10" s="158"/>
      <c r="GJQ10" s="158"/>
      <c r="GJR10" s="158"/>
      <c r="GJS10" s="158"/>
      <c r="GJT10" s="158"/>
      <c r="GJU10" s="158"/>
      <c r="GJV10" s="158"/>
      <c r="GJW10" s="158"/>
      <c r="GJX10" s="158"/>
      <c r="GJY10" s="158"/>
      <c r="GJZ10" s="158"/>
      <c r="GKA10" s="158"/>
      <c r="GKB10" s="158"/>
      <c r="GKC10" s="158"/>
      <c r="GKD10" s="158"/>
      <c r="GKE10" s="158"/>
      <c r="GKF10" s="158"/>
      <c r="GKG10" s="158"/>
      <c r="GKH10" s="158"/>
      <c r="GKI10" s="158"/>
      <c r="GKJ10" s="158"/>
      <c r="GKK10" s="158"/>
      <c r="GKL10" s="158"/>
      <c r="GKM10" s="158"/>
      <c r="GKN10" s="158"/>
      <c r="GKO10" s="158"/>
      <c r="GKP10" s="158"/>
      <c r="GKQ10" s="158"/>
      <c r="GKR10" s="158"/>
      <c r="GKS10" s="158"/>
      <c r="GKT10" s="158"/>
      <c r="GKU10" s="158"/>
      <c r="GKV10" s="158"/>
      <c r="GKW10" s="158"/>
      <c r="GKX10" s="158"/>
      <c r="GKY10" s="158"/>
      <c r="GKZ10" s="158"/>
      <c r="GLA10" s="158"/>
      <c r="GLB10" s="158"/>
      <c r="GLC10" s="158"/>
      <c r="GLD10" s="158"/>
      <c r="GLE10" s="158"/>
      <c r="GLF10" s="158"/>
      <c r="GLG10" s="158"/>
      <c r="GLH10" s="158"/>
      <c r="GLI10" s="158"/>
      <c r="GLJ10" s="158"/>
      <c r="GLK10" s="158"/>
      <c r="GLL10" s="158"/>
      <c r="GLM10" s="158"/>
      <c r="GLN10" s="158"/>
      <c r="GLO10" s="158"/>
      <c r="GLP10" s="158"/>
      <c r="GLQ10" s="158"/>
      <c r="GLR10" s="158"/>
      <c r="GLS10" s="158"/>
      <c r="GLT10" s="158"/>
      <c r="GLU10" s="158"/>
      <c r="GLV10" s="158"/>
      <c r="GLW10" s="158"/>
      <c r="GLX10" s="158"/>
      <c r="GLY10" s="158"/>
      <c r="GLZ10" s="158"/>
      <c r="GMA10" s="158"/>
      <c r="GMB10" s="158"/>
      <c r="GMC10" s="158"/>
      <c r="GMD10" s="158"/>
      <c r="GME10" s="158"/>
      <c r="GMF10" s="158"/>
      <c r="GMG10" s="158"/>
      <c r="GMH10" s="158"/>
      <c r="GMI10" s="158"/>
      <c r="GMJ10" s="158"/>
      <c r="GMK10" s="158"/>
      <c r="GML10" s="158"/>
      <c r="GMM10" s="158"/>
      <c r="GMN10" s="158"/>
      <c r="GMO10" s="158"/>
      <c r="GMP10" s="158"/>
      <c r="GMQ10" s="158"/>
      <c r="GMR10" s="158"/>
      <c r="GMS10" s="158"/>
      <c r="GMT10" s="158"/>
      <c r="GMU10" s="158"/>
      <c r="GMV10" s="158"/>
      <c r="GMW10" s="158"/>
      <c r="GMX10" s="158"/>
      <c r="GMY10" s="158"/>
      <c r="GMZ10" s="158"/>
      <c r="GNA10" s="158"/>
      <c r="GNB10" s="158"/>
      <c r="GNC10" s="158"/>
      <c r="GND10" s="158"/>
      <c r="GNE10" s="158"/>
      <c r="GNF10" s="158"/>
      <c r="GNG10" s="158"/>
      <c r="GNH10" s="158"/>
      <c r="GNI10" s="158"/>
      <c r="GNJ10" s="158"/>
      <c r="GNK10" s="158"/>
      <c r="GNL10" s="158"/>
      <c r="GNM10" s="158"/>
      <c r="GNN10" s="158"/>
      <c r="GNO10" s="158"/>
      <c r="GNP10" s="158"/>
      <c r="GNQ10" s="158"/>
      <c r="GNR10" s="158"/>
      <c r="GNS10" s="158"/>
      <c r="GNT10" s="158"/>
      <c r="GNU10" s="158"/>
      <c r="GNV10" s="158"/>
      <c r="GNW10" s="158"/>
      <c r="GNX10" s="158"/>
      <c r="GNY10" s="158"/>
      <c r="GNZ10" s="158"/>
      <c r="GOA10" s="158"/>
      <c r="GOB10" s="158"/>
      <c r="GOC10" s="158"/>
      <c r="GOD10" s="158"/>
      <c r="GOE10" s="158"/>
      <c r="GOF10" s="158"/>
      <c r="GOG10" s="158"/>
      <c r="GOH10" s="158"/>
      <c r="GOI10" s="158"/>
      <c r="GOJ10" s="158"/>
      <c r="GOK10" s="158"/>
      <c r="GOL10" s="158"/>
      <c r="GOM10" s="158"/>
      <c r="GON10" s="158"/>
      <c r="GOO10" s="158"/>
      <c r="GOP10" s="158"/>
      <c r="GOQ10" s="158"/>
      <c r="GOR10" s="158"/>
      <c r="GOS10" s="158"/>
      <c r="GOT10" s="158"/>
      <c r="GOU10" s="158"/>
      <c r="GOV10" s="158"/>
      <c r="GOW10" s="158"/>
      <c r="GOX10" s="158"/>
      <c r="GOY10" s="158"/>
      <c r="GOZ10" s="158"/>
      <c r="GPA10" s="158"/>
      <c r="GPB10" s="158"/>
      <c r="GPC10" s="158"/>
      <c r="GPD10" s="158"/>
      <c r="GPE10" s="158"/>
      <c r="GPF10" s="158"/>
      <c r="GPG10" s="158"/>
      <c r="GPH10" s="158"/>
      <c r="GPI10" s="158"/>
      <c r="GPJ10" s="158"/>
      <c r="GPK10" s="158"/>
      <c r="GPL10" s="158"/>
      <c r="GPM10" s="158"/>
      <c r="GPN10" s="158"/>
      <c r="GPO10" s="158"/>
      <c r="GPP10" s="158"/>
      <c r="GPQ10" s="158"/>
      <c r="GPR10" s="158"/>
      <c r="GPS10" s="158"/>
      <c r="GPT10" s="158"/>
      <c r="GPU10" s="158"/>
      <c r="GPV10" s="158"/>
      <c r="GPW10" s="158"/>
      <c r="GPX10" s="158"/>
      <c r="GPY10" s="158"/>
      <c r="GPZ10" s="158"/>
      <c r="GQA10" s="158"/>
      <c r="GQB10" s="158"/>
      <c r="GQC10" s="158"/>
      <c r="GQD10" s="158"/>
      <c r="GQE10" s="158"/>
      <c r="GQF10" s="158"/>
      <c r="GQG10" s="158"/>
      <c r="GQH10" s="158"/>
      <c r="GQI10" s="158"/>
      <c r="GQJ10" s="158"/>
      <c r="GQK10" s="158"/>
      <c r="GQL10" s="158"/>
      <c r="GQM10" s="158"/>
      <c r="GQN10" s="158"/>
      <c r="GQO10" s="158"/>
      <c r="GQP10" s="158"/>
      <c r="GQQ10" s="158"/>
      <c r="GQR10" s="158"/>
      <c r="GQS10" s="158"/>
      <c r="GQT10" s="158"/>
      <c r="GQU10" s="158"/>
      <c r="GQV10" s="158"/>
      <c r="GQW10" s="158"/>
      <c r="GQX10" s="158"/>
      <c r="GQY10" s="158"/>
      <c r="GQZ10" s="158"/>
      <c r="GRA10" s="158"/>
      <c r="GRB10" s="158"/>
      <c r="GRC10" s="158"/>
      <c r="GRD10" s="158"/>
      <c r="GRE10" s="158"/>
      <c r="GRF10" s="158"/>
      <c r="GRG10" s="158"/>
      <c r="GRH10" s="158"/>
      <c r="GRI10" s="158"/>
      <c r="GRJ10" s="158"/>
      <c r="GRK10" s="158"/>
      <c r="GRL10" s="158"/>
      <c r="GRM10" s="158"/>
      <c r="GRN10" s="158"/>
      <c r="GRO10" s="158"/>
      <c r="GRP10" s="158"/>
      <c r="GRQ10" s="158"/>
      <c r="GRR10" s="158"/>
      <c r="GRS10" s="158"/>
      <c r="GRT10" s="158"/>
      <c r="GRU10" s="158"/>
      <c r="GRV10" s="158"/>
      <c r="GRW10" s="158"/>
      <c r="GRX10" s="158"/>
      <c r="GRY10" s="158"/>
      <c r="GRZ10" s="158"/>
      <c r="GSA10" s="158"/>
      <c r="GSB10" s="158"/>
      <c r="GSC10" s="158"/>
      <c r="GSD10" s="158"/>
      <c r="GSE10" s="158"/>
      <c r="GSF10" s="158"/>
      <c r="GSG10" s="158"/>
      <c r="GSH10" s="158"/>
      <c r="GSI10" s="158"/>
      <c r="GSJ10" s="158"/>
      <c r="GSK10" s="158"/>
      <c r="GSL10" s="158"/>
      <c r="GSM10" s="158"/>
      <c r="GSN10" s="158"/>
      <c r="GSO10" s="158"/>
      <c r="GSP10" s="158"/>
      <c r="GSQ10" s="158"/>
      <c r="GSR10" s="158"/>
      <c r="GSS10" s="158"/>
      <c r="GST10" s="158"/>
      <c r="GSU10" s="158"/>
      <c r="GSV10" s="158"/>
      <c r="GSW10" s="158"/>
      <c r="GSX10" s="158"/>
      <c r="GSY10" s="158"/>
      <c r="GSZ10" s="158"/>
      <c r="GTA10" s="158"/>
      <c r="GTB10" s="158"/>
      <c r="GTC10" s="158"/>
      <c r="GTD10" s="158"/>
      <c r="GTE10" s="158"/>
      <c r="GTF10" s="158"/>
      <c r="GTG10" s="158"/>
      <c r="GTH10" s="158"/>
      <c r="GTI10" s="158"/>
      <c r="GTJ10" s="158"/>
      <c r="GTK10" s="158"/>
      <c r="GTL10" s="158"/>
      <c r="GTM10" s="158"/>
      <c r="GTN10" s="158"/>
      <c r="GTO10" s="158"/>
      <c r="GTP10" s="158"/>
      <c r="GTQ10" s="158"/>
      <c r="GTR10" s="158"/>
      <c r="GTS10" s="158"/>
      <c r="GTT10" s="158"/>
      <c r="GTU10" s="158"/>
      <c r="GTV10" s="158"/>
      <c r="GTW10" s="158"/>
      <c r="GTX10" s="158"/>
      <c r="GTY10" s="158"/>
      <c r="GTZ10" s="158"/>
      <c r="GUA10" s="158"/>
      <c r="GUB10" s="158"/>
      <c r="GUC10" s="158"/>
      <c r="GUD10" s="158"/>
      <c r="GUE10" s="158"/>
      <c r="GUF10" s="158"/>
      <c r="GUG10" s="158"/>
      <c r="GUH10" s="158"/>
      <c r="GUI10" s="158"/>
      <c r="GUJ10" s="158"/>
      <c r="GUK10" s="158"/>
      <c r="GUL10" s="158"/>
      <c r="GUM10" s="158"/>
      <c r="GUN10" s="158"/>
      <c r="GUO10" s="158"/>
      <c r="GUP10" s="158"/>
      <c r="GUQ10" s="158"/>
      <c r="GUR10" s="158"/>
      <c r="GUS10" s="158"/>
      <c r="GUT10" s="158"/>
      <c r="GUU10" s="158"/>
      <c r="GUV10" s="158"/>
      <c r="GUW10" s="158"/>
      <c r="GUX10" s="158"/>
      <c r="GUY10" s="158"/>
      <c r="GUZ10" s="158"/>
      <c r="GVA10" s="158"/>
      <c r="GVB10" s="158"/>
      <c r="GVC10" s="158"/>
      <c r="GVD10" s="158"/>
      <c r="GVE10" s="158"/>
      <c r="GVF10" s="158"/>
      <c r="GVG10" s="158"/>
      <c r="GVH10" s="158"/>
      <c r="GVI10" s="158"/>
      <c r="GVJ10" s="158"/>
      <c r="GVK10" s="158"/>
      <c r="GVL10" s="158"/>
      <c r="GVM10" s="158"/>
      <c r="GVN10" s="158"/>
      <c r="GVO10" s="158"/>
      <c r="GVP10" s="158"/>
      <c r="GVQ10" s="158"/>
      <c r="GVR10" s="158"/>
      <c r="GVS10" s="158"/>
      <c r="GVT10" s="158"/>
      <c r="GVU10" s="158"/>
      <c r="GVV10" s="158"/>
      <c r="GVW10" s="158"/>
      <c r="GVX10" s="158"/>
      <c r="GVY10" s="158"/>
      <c r="GVZ10" s="158"/>
      <c r="GWA10" s="158"/>
      <c r="GWB10" s="158"/>
      <c r="GWC10" s="158"/>
      <c r="GWD10" s="158"/>
      <c r="GWE10" s="158"/>
      <c r="GWF10" s="158"/>
      <c r="GWG10" s="158"/>
      <c r="GWH10" s="158"/>
      <c r="GWI10" s="158"/>
      <c r="GWJ10" s="158"/>
      <c r="GWK10" s="158"/>
      <c r="GWL10" s="158"/>
      <c r="GWM10" s="158"/>
      <c r="GWN10" s="158"/>
      <c r="GWO10" s="158"/>
      <c r="GWP10" s="158"/>
      <c r="GWQ10" s="158"/>
      <c r="GWR10" s="158"/>
      <c r="GWS10" s="158"/>
      <c r="GWT10" s="158"/>
      <c r="GWU10" s="158"/>
      <c r="GWV10" s="158"/>
      <c r="GWW10" s="158"/>
      <c r="GWX10" s="158"/>
      <c r="GWY10" s="158"/>
      <c r="GWZ10" s="158"/>
      <c r="GXA10" s="158"/>
      <c r="GXB10" s="158"/>
      <c r="GXC10" s="158"/>
      <c r="GXD10" s="158"/>
      <c r="GXE10" s="158"/>
      <c r="GXF10" s="158"/>
      <c r="GXG10" s="158"/>
      <c r="GXH10" s="158"/>
      <c r="GXI10" s="158"/>
      <c r="GXJ10" s="158"/>
      <c r="GXK10" s="158"/>
      <c r="GXL10" s="158"/>
      <c r="GXM10" s="158"/>
      <c r="GXN10" s="158"/>
      <c r="GXO10" s="158"/>
      <c r="GXP10" s="158"/>
      <c r="GXQ10" s="158"/>
      <c r="GXR10" s="158"/>
      <c r="GXS10" s="158"/>
      <c r="GXT10" s="158"/>
      <c r="GXU10" s="158"/>
      <c r="GXV10" s="158"/>
      <c r="GXW10" s="158"/>
      <c r="GXX10" s="158"/>
      <c r="GXY10" s="158"/>
      <c r="GXZ10" s="158"/>
      <c r="GYA10" s="158"/>
      <c r="GYB10" s="158"/>
      <c r="GYC10" s="158"/>
      <c r="GYD10" s="158"/>
      <c r="GYE10" s="158"/>
      <c r="GYF10" s="158"/>
      <c r="GYG10" s="158"/>
      <c r="GYH10" s="158"/>
      <c r="GYI10" s="158"/>
      <c r="GYJ10" s="158"/>
      <c r="GYK10" s="158"/>
      <c r="GYL10" s="158"/>
      <c r="GYM10" s="158"/>
      <c r="GYN10" s="158"/>
      <c r="GYO10" s="158"/>
      <c r="GYP10" s="158"/>
      <c r="GYQ10" s="158"/>
      <c r="GYR10" s="158"/>
      <c r="GYS10" s="158"/>
      <c r="GYT10" s="158"/>
      <c r="GYU10" s="158"/>
      <c r="GYV10" s="158"/>
      <c r="GYW10" s="158"/>
      <c r="GYX10" s="158"/>
      <c r="GYY10" s="158"/>
      <c r="GYZ10" s="158"/>
      <c r="GZA10" s="158"/>
      <c r="GZB10" s="158"/>
      <c r="GZC10" s="158"/>
      <c r="GZD10" s="158"/>
      <c r="GZE10" s="158"/>
      <c r="GZF10" s="158"/>
      <c r="GZG10" s="158"/>
      <c r="GZH10" s="158"/>
      <c r="GZI10" s="158"/>
      <c r="GZJ10" s="158"/>
      <c r="GZK10" s="158"/>
      <c r="GZL10" s="158"/>
      <c r="GZM10" s="158"/>
      <c r="GZN10" s="158"/>
      <c r="GZO10" s="158"/>
      <c r="GZP10" s="158"/>
      <c r="GZQ10" s="158"/>
      <c r="GZR10" s="158"/>
      <c r="GZS10" s="158"/>
      <c r="GZT10" s="158"/>
      <c r="GZU10" s="158"/>
      <c r="GZV10" s="158"/>
      <c r="GZW10" s="158"/>
      <c r="GZX10" s="158"/>
      <c r="GZY10" s="158"/>
      <c r="GZZ10" s="158"/>
      <c r="HAA10" s="158"/>
      <c r="HAB10" s="158"/>
      <c r="HAC10" s="158"/>
      <c r="HAD10" s="158"/>
      <c r="HAE10" s="158"/>
      <c r="HAF10" s="158"/>
      <c r="HAG10" s="158"/>
      <c r="HAH10" s="158"/>
      <c r="HAI10" s="158"/>
      <c r="HAJ10" s="158"/>
      <c r="HAK10" s="158"/>
      <c r="HAL10" s="158"/>
      <c r="HAM10" s="158"/>
      <c r="HAN10" s="158"/>
      <c r="HAO10" s="158"/>
      <c r="HAP10" s="158"/>
      <c r="HAQ10" s="158"/>
      <c r="HAR10" s="158"/>
      <c r="HAS10" s="158"/>
      <c r="HAT10" s="158"/>
      <c r="HAU10" s="158"/>
      <c r="HAV10" s="158"/>
      <c r="HAW10" s="158"/>
      <c r="HAX10" s="158"/>
      <c r="HAY10" s="158"/>
      <c r="HAZ10" s="158"/>
      <c r="HBA10" s="158"/>
      <c r="HBB10" s="158"/>
      <c r="HBC10" s="158"/>
      <c r="HBD10" s="158"/>
      <c r="HBE10" s="158"/>
      <c r="HBF10" s="158"/>
      <c r="HBG10" s="158"/>
      <c r="HBH10" s="158"/>
      <c r="HBI10" s="158"/>
      <c r="HBJ10" s="158"/>
      <c r="HBK10" s="158"/>
      <c r="HBL10" s="158"/>
      <c r="HBM10" s="158"/>
      <c r="HBN10" s="158"/>
      <c r="HBO10" s="158"/>
      <c r="HBP10" s="158"/>
      <c r="HBQ10" s="158"/>
      <c r="HBR10" s="158"/>
      <c r="HBS10" s="158"/>
      <c r="HBT10" s="158"/>
      <c r="HBU10" s="158"/>
      <c r="HBV10" s="158"/>
      <c r="HBW10" s="158"/>
      <c r="HBX10" s="158"/>
      <c r="HBY10" s="158"/>
      <c r="HBZ10" s="158"/>
      <c r="HCA10" s="158"/>
      <c r="HCB10" s="158"/>
      <c r="HCC10" s="158"/>
      <c r="HCD10" s="158"/>
      <c r="HCE10" s="158"/>
      <c r="HCF10" s="158"/>
      <c r="HCG10" s="158"/>
      <c r="HCH10" s="158"/>
      <c r="HCI10" s="158"/>
      <c r="HCJ10" s="158"/>
      <c r="HCK10" s="158"/>
      <c r="HCL10" s="158"/>
      <c r="HCM10" s="158"/>
      <c r="HCN10" s="158"/>
      <c r="HCO10" s="158"/>
      <c r="HCP10" s="158"/>
      <c r="HCQ10" s="158"/>
      <c r="HCR10" s="158"/>
      <c r="HCS10" s="158"/>
      <c r="HCT10" s="158"/>
      <c r="HCU10" s="158"/>
      <c r="HCV10" s="158"/>
      <c r="HCW10" s="158"/>
      <c r="HCX10" s="158"/>
      <c r="HCY10" s="158"/>
      <c r="HCZ10" s="158"/>
      <c r="HDA10" s="158"/>
      <c r="HDB10" s="158"/>
      <c r="HDC10" s="158"/>
      <c r="HDD10" s="158"/>
      <c r="HDE10" s="158"/>
      <c r="HDF10" s="158"/>
      <c r="HDG10" s="158"/>
      <c r="HDH10" s="158"/>
      <c r="HDI10" s="158"/>
      <c r="HDJ10" s="158"/>
      <c r="HDK10" s="158"/>
      <c r="HDL10" s="158"/>
      <c r="HDM10" s="158"/>
      <c r="HDN10" s="158"/>
      <c r="HDO10" s="158"/>
      <c r="HDP10" s="158"/>
      <c r="HDQ10" s="158"/>
      <c r="HDR10" s="158"/>
      <c r="HDS10" s="158"/>
      <c r="HDT10" s="158"/>
      <c r="HDU10" s="158"/>
      <c r="HDV10" s="158"/>
      <c r="HDW10" s="158"/>
      <c r="HDX10" s="158"/>
      <c r="HDY10" s="158"/>
      <c r="HDZ10" s="158"/>
      <c r="HEA10" s="158"/>
      <c r="HEB10" s="158"/>
      <c r="HEC10" s="158"/>
      <c r="HED10" s="158"/>
      <c r="HEE10" s="158"/>
      <c r="HEF10" s="158"/>
      <c r="HEG10" s="158"/>
      <c r="HEH10" s="158"/>
      <c r="HEI10" s="158"/>
      <c r="HEJ10" s="158"/>
      <c r="HEK10" s="158"/>
      <c r="HEL10" s="158"/>
      <c r="HEM10" s="158"/>
      <c r="HEN10" s="158"/>
      <c r="HEO10" s="158"/>
      <c r="HEP10" s="158"/>
      <c r="HEQ10" s="158"/>
      <c r="HER10" s="158"/>
      <c r="HES10" s="158"/>
      <c r="HET10" s="158"/>
      <c r="HEU10" s="158"/>
      <c r="HEV10" s="158"/>
      <c r="HEW10" s="158"/>
      <c r="HEX10" s="158"/>
      <c r="HEY10" s="158"/>
      <c r="HEZ10" s="158"/>
      <c r="HFA10" s="158"/>
      <c r="HFB10" s="158"/>
      <c r="HFC10" s="158"/>
      <c r="HFD10" s="158"/>
      <c r="HFE10" s="158"/>
      <c r="HFF10" s="158"/>
      <c r="HFG10" s="158"/>
      <c r="HFH10" s="158"/>
      <c r="HFI10" s="158"/>
      <c r="HFJ10" s="158"/>
      <c r="HFK10" s="158"/>
      <c r="HFL10" s="158"/>
      <c r="HFM10" s="158"/>
      <c r="HFN10" s="158"/>
      <c r="HFO10" s="158"/>
      <c r="HFP10" s="158"/>
      <c r="HFQ10" s="158"/>
      <c r="HFR10" s="158"/>
      <c r="HFS10" s="158"/>
      <c r="HFT10" s="158"/>
      <c r="HFU10" s="158"/>
      <c r="HFV10" s="158"/>
      <c r="HFW10" s="158"/>
      <c r="HFX10" s="158"/>
      <c r="HFY10" s="158"/>
      <c r="HFZ10" s="158"/>
      <c r="HGA10" s="158"/>
      <c r="HGB10" s="158"/>
      <c r="HGC10" s="158"/>
      <c r="HGD10" s="158"/>
      <c r="HGE10" s="158"/>
      <c r="HGF10" s="158"/>
      <c r="HGG10" s="158"/>
      <c r="HGH10" s="158"/>
      <c r="HGI10" s="158"/>
      <c r="HGJ10" s="158"/>
      <c r="HGK10" s="158"/>
      <c r="HGL10" s="158"/>
      <c r="HGM10" s="158"/>
      <c r="HGN10" s="158"/>
      <c r="HGO10" s="158"/>
      <c r="HGP10" s="158"/>
      <c r="HGQ10" s="158"/>
      <c r="HGR10" s="158"/>
      <c r="HGS10" s="158"/>
      <c r="HGT10" s="158"/>
      <c r="HGU10" s="158"/>
      <c r="HGV10" s="158"/>
      <c r="HGW10" s="158"/>
      <c r="HGX10" s="158"/>
      <c r="HGY10" s="158"/>
      <c r="HGZ10" s="158"/>
      <c r="HHA10" s="158"/>
      <c r="HHB10" s="158"/>
      <c r="HHC10" s="158"/>
      <c r="HHD10" s="158"/>
      <c r="HHE10" s="158"/>
      <c r="HHF10" s="158"/>
      <c r="HHG10" s="158"/>
      <c r="HHH10" s="158"/>
      <c r="HHI10" s="158"/>
      <c r="HHJ10" s="158"/>
      <c r="HHK10" s="158"/>
      <c r="HHL10" s="158"/>
      <c r="HHM10" s="158"/>
      <c r="HHN10" s="158"/>
      <c r="HHO10" s="158"/>
      <c r="HHP10" s="158"/>
      <c r="HHQ10" s="158"/>
      <c r="HHR10" s="158"/>
      <c r="HHS10" s="158"/>
      <c r="HHT10" s="158"/>
      <c r="HHU10" s="158"/>
      <c r="HHV10" s="158"/>
      <c r="HHW10" s="158"/>
      <c r="HHX10" s="158"/>
      <c r="HHY10" s="158"/>
      <c r="HHZ10" s="158"/>
      <c r="HIA10" s="158"/>
      <c r="HIB10" s="158"/>
      <c r="HIC10" s="158"/>
      <c r="HID10" s="158"/>
      <c r="HIE10" s="158"/>
      <c r="HIF10" s="158"/>
      <c r="HIG10" s="158"/>
      <c r="HIH10" s="158"/>
      <c r="HII10" s="158"/>
      <c r="HIJ10" s="158"/>
      <c r="HIK10" s="158"/>
      <c r="HIL10" s="158"/>
      <c r="HIM10" s="158"/>
      <c r="HIN10" s="158"/>
      <c r="HIO10" s="158"/>
      <c r="HIP10" s="158"/>
      <c r="HIQ10" s="158"/>
      <c r="HIR10" s="158"/>
      <c r="HIS10" s="158"/>
      <c r="HIT10" s="158"/>
      <c r="HIU10" s="158"/>
      <c r="HIV10" s="158"/>
      <c r="HIW10" s="158"/>
      <c r="HIX10" s="158"/>
      <c r="HIY10" s="158"/>
      <c r="HIZ10" s="158"/>
      <c r="HJA10" s="158"/>
      <c r="HJB10" s="158"/>
      <c r="HJC10" s="158"/>
      <c r="HJD10" s="158"/>
      <c r="HJE10" s="158"/>
      <c r="HJF10" s="158"/>
      <c r="HJG10" s="158"/>
      <c r="HJH10" s="158"/>
      <c r="HJI10" s="158"/>
      <c r="HJJ10" s="158"/>
      <c r="HJK10" s="158"/>
      <c r="HJL10" s="158"/>
      <c r="HJM10" s="158"/>
      <c r="HJN10" s="158"/>
      <c r="HJO10" s="158"/>
      <c r="HJP10" s="158"/>
      <c r="HJQ10" s="158"/>
      <c r="HJR10" s="158"/>
      <c r="HJS10" s="158"/>
      <c r="HJT10" s="158"/>
      <c r="HJU10" s="158"/>
      <c r="HJV10" s="158"/>
      <c r="HJW10" s="158"/>
      <c r="HJX10" s="158"/>
      <c r="HJY10" s="158"/>
      <c r="HJZ10" s="158"/>
      <c r="HKA10" s="158"/>
      <c r="HKB10" s="158"/>
      <c r="HKC10" s="158"/>
      <c r="HKD10" s="158"/>
      <c r="HKE10" s="158"/>
      <c r="HKF10" s="158"/>
      <c r="HKG10" s="158"/>
      <c r="HKH10" s="158"/>
      <c r="HKI10" s="158"/>
      <c r="HKJ10" s="158"/>
      <c r="HKK10" s="158"/>
      <c r="HKL10" s="158"/>
      <c r="HKM10" s="158"/>
      <c r="HKN10" s="158"/>
      <c r="HKO10" s="158"/>
      <c r="HKP10" s="158"/>
      <c r="HKQ10" s="158"/>
      <c r="HKR10" s="158"/>
      <c r="HKS10" s="158"/>
      <c r="HKT10" s="158"/>
      <c r="HKU10" s="158"/>
      <c r="HKV10" s="158"/>
      <c r="HKW10" s="158"/>
      <c r="HKX10" s="158"/>
      <c r="HKY10" s="158"/>
      <c r="HKZ10" s="158"/>
      <c r="HLA10" s="158"/>
      <c r="HLB10" s="158"/>
      <c r="HLC10" s="158"/>
      <c r="HLD10" s="158"/>
      <c r="HLE10" s="158"/>
      <c r="HLF10" s="158"/>
      <c r="HLG10" s="158"/>
      <c r="HLH10" s="158"/>
      <c r="HLI10" s="158"/>
      <c r="HLJ10" s="158"/>
      <c r="HLK10" s="158"/>
      <c r="HLL10" s="158"/>
      <c r="HLM10" s="158"/>
      <c r="HLN10" s="158"/>
      <c r="HLO10" s="158"/>
      <c r="HLP10" s="158"/>
      <c r="HLQ10" s="158"/>
      <c r="HLR10" s="158"/>
      <c r="HLS10" s="158"/>
      <c r="HLT10" s="158"/>
      <c r="HLU10" s="158"/>
      <c r="HLV10" s="158"/>
      <c r="HLW10" s="158"/>
      <c r="HLX10" s="158"/>
      <c r="HLY10" s="158"/>
      <c r="HLZ10" s="158"/>
      <c r="HMA10" s="158"/>
      <c r="HMB10" s="158"/>
      <c r="HMC10" s="158"/>
      <c r="HMD10" s="158"/>
      <c r="HME10" s="158"/>
      <c r="HMF10" s="158"/>
      <c r="HMG10" s="158"/>
      <c r="HMH10" s="158"/>
      <c r="HMI10" s="158"/>
      <c r="HMJ10" s="158"/>
      <c r="HMK10" s="158"/>
      <c r="HML10" s="158"/>
      <c r="HMM10" s="158"/>
      <c r="HMN10" s="158"/>
      <c r="HMO10" s="158"/>
      <c r="HMP10" s="158"/>
      <c r="HMQ10" s="158"/>
      <c r="HMR10" s="158"/>
      <c r="HMS10" s="158"/>
      <c r="HMT10" s="158"/>
      <c r="HMU10" s="158"/>
      <c r="HMV10" s="158"/>
      <c r="HMW10" s="158"/>
      <c r="HMX10" s="158"/>
      <c r="HMY10" s="158"/>
      <c r="HMZ10" s="158"/>
      <c r="HNA10" s="158"/>
      <c r="HNB10" s="158"/>
      <c r="HNC10" s="158"/>
      <c r="HND10" s="158"/>
      <c r="HNE10" s="158"/>
      <c r="HNF10" s="158"/>
      <c r="HNG10" s="158"/>
      <c r="HNH10" s="158"/>
      <c r="HNI10" s="158"/>
      <c r="HNJ10" s="158"/>
      <c r="HNK10" s="158"/>
      <c r="HNL10" s="158"/>
      <c r="HNM10" s="158"/>
      <c r="HNN10" s="158"/>
      <c r="HNO10" s="158"/>
      <c r="HNP10" s="158"/>
      <c r="HNQ10" s="158"/>
      <c r="HNR10" s="158"/>
      <c r="HNS10" s="158"/>
      <c r="HNT10" s="158"/>
      <c r="HNU10" s="158"/>
      <c r="HNV10" s="158"/>
      <c r="HNW10" s="158"/>
      <c r="HNX10" s="158"/>
      <c r="HNY10" s="158"/>
      <c r="HNZ10" s="158"/>
      <c r="HOA10" s="158"/>
      <c r="HOB10" s="158"/>
      <c r="HOC10" s="158"/>
      <c r="HOD10" s="158"/>
      <c r="HOE10" s="158"/>
      <c r="HOF10" s="158"/>
      <c r="HOG10" s="158"/>
      <c r="HOH10" s="158"/>
      <c r="HOI10" s="158"/>
      <c r="HOJ10" s="158"/>
      <c r="HOK10" s="158"/>
      <c r="HOL10" s="158"/>
      <c r="HOM10" s="158"/>
      <c r="HON10" s="158"/>
      <c r="HOO10" s="158"/>
      <c r="HOP10" s="158"/>
      <c r="HOQ10" s="158"/>
      <c r="HOR10" s="158"/>
      <c r="HOS10" s="158"/>
      <c r="HOT10" s="158"/>
      <c r="HOU10" s="158"/>
      <c r="HOV10" s="158"/>
      <c r="HOW10" s="158"/>
      <c r="HOX10" s="158"/>
      <c r="HOY10" s="158"/>
      <c r="HOZ10" s="158"/>
      <c r="HPA10" s="158"/>
      <c r="HPB10" s="158"/>
      <c r="HPC10" s="158"/>
      <c r="HPD10" s="158"/>
      <c r="HPE10" s="158"/>
      <c r="HPF10" s="158"/>
      <c r="HPG10" s="158"/>
      <c r="HPH10" s="158"/>
      <c r="HPI10" s="158"/>
      <c r="HPJ10" s="158"/>
      <c r="HPK10" s="158"/>
      <c r="HPL10" s="158"/>
      <c r="HPM10" s="158"/>
      <c r="HPN10" s="158"/>
      <c r="HPO10" s="158"/>
      <c r="HPP10" s="158"/>
      <c r="HPQ10" s="158"/>
      <c r="HPR10" s="158"/>
      <c r="HPS10" s="158"/>
      <c r="HPT10" s="158"/>
      <c r="HPU10" s="158"/>
      <c r="HPV10" s="158"/>
      <c r="HPW10" s="158"/>
      <c r="HPX10" s="158"/>
      <c r="HPY10" s="158"/>
      <c r="HPZ10" s="158"/>
      <c r="HQA10" s="158"/>
      <c r="HQB10" s="158"/>
      <c r="HQC10" s="158"/>
      <c r="HQD10" s="158"/>
      <c r="HQE10" s="158"/>
      <c r="HQF10" s="158"/>
      <c r="HQG10" s="158"/>
      <c r="HQH10" s="158"/>
      <c r="HQI10" s="158"/>
      <c r="HQJ10" s="158"/>
      <c r="HQK10" s="158"/>
      <c r="HQL10" s="158"/>
      <c r="HQM10" s="158"/>
      <c r="HQN10" s="158"/>
      <c r="HQO10" s="158"/>
      <c r="HQP10" s="158"/>
      <c r="HQQ10" s="158"/>
      <c r="HQR10" s="158"/>
      <c r="HQS10" s="158"/>
      <c r="HQT10" s="158"/>
      <c r="HQU10" s="158"/>
      <c r="HQV10" s="158"/>
      <c r="HQW10" s="158"/>
      <c r="HQX10" s="158"/>
      <c r="HQY10" s="158"/>
      <c r="HQZ10" s="158"/>
      <c r="HRA10" s="158"/>
      <c r="HRB10" s="158"/>
      <c r="HRC10" s="158"/>
      <c r="HRD10" s="158"/>
      <c r="HRE10" s="158"/>
      <c r="HRF10" s="158"/>
      <c r="HRG10" s="158"/>
      <c r="HRH10" s="158"/>
      <c r="HRI10" s="158"/>
      <c r="HRJ10" s="158"/>
      <c r="HRK10" s="158"/>
      <c r="HRL10" s="158"/>
      <c r="HRM10" s="158"/>
      <c r="HRN10" s="158"/>
      <c r="HRO10" s="158"/>
      <c r="HRP10" s="158"/>
      <c r="HRQ10" s="158"/>
      <c r="HRR10" s="158"/>
      <c r="HRS10" s="158"/>
      <c r="HRT10" s="158"/>
      <c r="HRU10" s="158"/>
      <c r="HRV10" s="158"/>
      <c r="HRW10" s="158"/>
      <c r="HRX10" s="158"/>
      <c r="HRY10" s="158"/>
      <c r="HRZ10" s="158"/>
      <c r="HSA10" s="158"/>
      <c r="HSB10" s="158"/>
      <c r="HSC10" s="158"/>
      <c r="HSD10" s="158"/>
      <c r="HSE10" s="158"/>
      <c r="HSF10" s="158"/>
      <c r="HSG10" s="158"/>
      <c r="HSH10" s="158"/>
      <c r="HSI10" s="158"/>
      <c r="HSJ10" s="158"/>
      <c r="HSK10" s="158"/>
      <c r="HSL10" s="158"/>
      <c r="HSM10" s="158"/>
      <c r="HSN10" s="158"/>
      <c r="HSO10" s="158"/>
      <c r="HSP10" s="158"/>
      <c r="HSQ10" s="158"/>
      <c r="HSR10" s="158"/>
      <c r="HSS10" s="158"/>
      <c r="HST10" s="158"/>
      <c r="HSU10" s="158"/>
      <c r="HSV10" s="158"/>
      <c r="HSW10" s="158"/>
      <c r="HSX10" s="158"/>
      <c r="HSY10" s="158"/>
      <c r="HSZ10" s="158"/>
      <c r="HTA10" s="158"/>
      <c r="HTB10" s="158"/>
      <c r="HTC10" s="158"/>
      <c r="HTD10" s="158"/>
      <c r="HTE10" s="158"/>
      <c r="HTF10" s="158"/>
      <c r="HTG10" s="158"/>
      <c r="HTH10" s="158"/>
      <c r="HTI10" s="158"/>
      <c r="HTJ10" s="158"/>
      <c r="HTK10" s="158"/>
      <c r="HTL10" s="158"/>
      <c r="HTM10" s="158"/>
      <c r="HTN10" s="158"/>
      <c r="HTO10" s="158"/>
      <c r="HTP10" s="158"/>
      <c r="HTQ10" s="158"/>
      <c r="HTR10" s="158"/>
      <c r="HTS10" s="158"/>
      <c r="HTT10" s="158"/>
      <c r="HTU10" s="158"/>
      <c r="HTV10" s="158"/>
      <c r="HTW10" s="158"/>
      <c r="HTX10" s="158"/>
      <c r="HTY10" s="158"/>
      <c r="HTZ10" s="158"/>
      <c r="HUA10" s="158"/>
      <c r="HUB10" s="158"/>
      <c r="HUC10" s="158"/>
      <c r="HUD10" s="158"/>
      <c r="HUE10" s="158"/>
      <c r="HUF10" s="158"/>
      <c r="HUG10" s="158"/>
      <c r="HUH10" s="158"/>
      <c r="HUI10" s="158"/>
      <c r="HUJ10" s="158"/>
      <c r="HUK10" s="158"/>
      <c r="HUL10" s="158"/>
      <c r="HUM10" s="158"/>
      <c r="HUN10" s="158"/>
      <c r="HUO10" s="158"/>
      <c r="HUP10" s="158"/>
      <c r="HUQ10" s="158"/>
      <c r="HUR10" s="158"/>
      <c r="HUS10" s="158"/>
      <c r="HUT10" s="158"/>
      <c r="HUU10" s="158"/>
      <c r="HUV10" s="158"/>
      <c r="HUW10" s="158"/>
      <c r="HUX10" s="158"/>
      <c r="HUY10" s="158"/>
      <c r="HUZ10" s="158"/>
      <c r="HVA10" s="158"/>
      <c r="HVB10" s="158"/>
      <c r="HVC10" s="158"/>
      <c r="HVD10" s="158"/>
      <c r="HVE10" s="158"/>
      <c r="HVF10" s="158"/>
      <c r="HVG10" s="158"/>
      <c r="HVH10" s="158"/>
      <c r="HVI10" s="158"/>
      <c r="HVJ10" s="158"/>
      <c r="HVK10" s="158"/>
      <c r="HVL10" s="158"/>
      <c r="HVM10" s="158"/>
      <c r="HVN10" s="158"/>
      <c r="HVO10" s="158"/>
      <c r="HVP10" s="158"/>
      <c r="HVQ10" s="158"/>
      <c r="HVR10" s="158"/>
      <c r="HVS10" s="158"/>
      <c r="HVT10" s="158"/>
      <c r="HVU10" s="158"/>
      <c r="HVV10" s="158"/>
      <c r="HVW10" s="158"/>
      <c r="HVX10" s="158"/>
      <c r="HVY10" s="158"/>
      <c r="HVZ10" s="158"/>
      <c r="HWA10" s="158"/>
      <c r="HWB10" s="158"/>
      <c r="HWC10" s="158"/>
      <c r="HWD10" s="158"/>
      <c r="HWE10" s="158"/>
      <c r="HWF10" s="158"/>
      <c r="HWG10" s="158"/>
      <c r="HWH10" s="158"/>
      <c r="HWI10" s="158"/>
      <c r="HWJ10" s="158"/>
      <c r="HWK10" s="158"/>
      <c r="HWL10" s="158"/>
      <c r="HWM10" s="158"/>
      <c r="HWN10" s="158"/>
      <c r="HWO10" s="158"/>
      <c r="HWP10" s="158"/>
      <c r="HWQ10" s="158"/>
      <c r="HWR10" s="158"/>
      <c r="HWS10" s="158"/>
      <c r="HWT10" s="158"/>
      <c r="HWU10" s="158"/>
      <c r="HWV10" s="158"/>
      <c r="HWW10" s="158"/>
      <c r="HWX10" s="158"/>
      <c r="HWY10" s="158"/>
      <c r="HWZ10" s="158"/>
      <c r="HXA10" s="158"/>
      <c r="HXB10" s="158"/>
      <c r="HXC10" s="158"/>
      <c r="HXD10" s="158"/>
      <c r="HXE10" s="158"/>
      <c r="HXF10" s="158"/>
      <c r="HXG10" s="158"/>
      <c r="HXH10" s="158"/>
      <c r="HXI10" s="158"/>
      <c r="HXJ10" s="158"/>
      <c r="HXK10" s="158"/>
      <c r="HXL10" s="158"/>
      <c r="HXM10" s="158"/>
      <c r="HXN10" s="158"/>
      <c r="HXO10" s="158"/>
      <c r="HXP10" s="158"/>
      <c r="HXQ10" s="158"/>
      <c r="HXR10" s="158"/>
      <c r="HXS10" s="158"/>
      <c r="HXT10" s="158"/>
      <c r="HXU10" s="158"/>
      <c r="HXV10" s="158"/>
      <c r="HXW10" s="158"/>
      <c r="HXX10" s="158"/>
      <c r="HXY10" s="158"/>
      <c r="HXZ10" s="158"/>
      <c r="HYA10" s="158"/>
      <c r="HYB10" s="158"/>
      <c r="HYC10" s="158"/>
      <c r="HYD10" s="158"/>
      <c r="HYE10" s="158"/>
      <c r="HYF10" s="158"/>
      <c r="HYG10" s="158"/>
      <c r="HYH10" s="158"/>
      <c r="HYI10" s="158"/>
      <c r="HYJ10" s="158"/>
      <c r="HYK10" s="158"/>
      <c r="HYL10" s="158"/>
      <c r="HYM10" s="158"/>
      <c r="HYN10" s="158"/>
      <c r="HYO10" s="158"/>
      <c r="HYP10" s="158"/>
      <c r="HYQ10" s="158"/>
      <c r="HYR10" s="158"/>
      <c r="HYS10" s="158"/>
      <c r="HYT10" s="158"/>
      <c r="HYU10" s="158"/>
      <c r="HYV10" s="158"/>
      <c r="HYW10" s="158"/>
      <c r="HYX10" s="158"/>
      <c r="HYY10" s="158"/>
      <c r="HYZ10" s="158"/>
      <c r="HZA10" s="158"/>
      <c r="HZB10" s="158"/>
      <c r="HZC10" s="158"/>
      <c r="HZD10" s="158"/>
      <c r="HZE10" s="158"/>
      <c r="HZF10" s="158"/>
      <c r="HZG10" s="158"/>
      <c r="HZH10" s="158"/>
      <c r="HZI10" s="158"/>
      <c r="HZJ10" s="158"/>
      <c r="HZK10" s="158"/>
      <c r="HZL10" s="158"/>
      <c r="HZM10" s="158"/>
      <c r="HZN10" s="158"/>
      <c r="HZO10" s="158"/>
      <c r="HZP10" s="158"/>
      <c r="HZQ10" s="158"/>
      <c r="HZR10" s="158"/>
      <c r="HZS10" s="158"/>
      <c r="HZT10" s="158"/>
      <c r="HZU10" s="158"/>
      <c r="HZV10" s="158"/>
      <c r="HZW10" s="158"/>
      <c r="HZX10" s="158"/>
      <c r="HZY10" s="158"/>
      <c r="HZZ10" s="158"/>
      <c r="IAA10" s="158"/>
      <c r="IAB10" s="158"/>
      <c r="IAC10" s="158"/>
      <c r="IAD10" s="158"/>
      <c r="IAE10" s="158"/>
      <c r="IAF10" s="158"/>
      <c r="IAG10" s="158"/>
      <c r="IAH10" s="158"/>
      <c r="IAI10" s="158"/>
      <c r="IAJ10" s="158"/>
      <c r="IAK10" s="158"/>
      <c r="IAL10" s="158"/>
      <c r="IAM10" s="158"/>
      <c r="IAN10" s="158"/>
      <c r="IAO10" s="158"/>
      <c r="IAP10" s="158"/>
      <c r="IAQ10" s="158"/>
      <c r="IAR10" s="158"/>
      <c r="IAS10" s="158"/>
      <c r="IAT10" s="158"/>
      <c r="IAU10" s="158"/>
      <c r="IAV10" s="158"/>
      <c r="IAW10" s="158"/>
      <c r="IAX10" s="158"/>
      <c r="IAY10" s="158"/>
      <c r="IAZ10" s="158"/>
      <c r="IBA10" s="158"/>
      <c r="IBB10" s="158"/>
      <c r="IBC10" s="158"/>
      <c r="IBD10" s="158"/>
      <c r="IBE10" s="158"/>
      <c r="IBF10" s="158"/>
      <c r="IBG10" s="158"/>
      <c r="IBH10" s="158"/>
      <c r="IBI10" s="158"/>
      <c r="IBJ10" s="158"/>
      <c r="IBK10" s="158"/>
      <c r="IBL10" s="158"/>
      <c r="IBM10" s="158"/>
      <c r="IBN10" s="158"/>
      <c r="IBO10" s="158"/>
      <c r="IBP10" s="158"/>
      <c r="IBQ10" s="158"/>
      <c r="IBR10" s="158"/>
      <c r="IBS10" s="158"/>
      <c r="IBT10" s="158"/>
      <c r="IBU10" s="158"/>
      <c r="IBV10" s="158"/>
      <c r="IBW10" s="158"/>
      <c r="IBX10" s="158"/>
      <c r="IBY10" s="158"/>
      <c r="IBZ10" s="158"/>
      <c r="ICA10" s="158"/>
      <c r="ICB10" s="158"/>
      <c r="ICC10" s="158"/>
      <c r="ICD10" s="158"/>
      <c r="ICE10" s="158"/>
      <c r="ICF10" s="158"/>
      <c r="ICG10" s="158"/>
      <c r="ICH10" s="158"/>
      <c r="ICI10" s="158"/>
      <c r="ICJ10" s="158"/>
      <c r="ICK10" s="158"/>
      <c r="ICL10" s="158"/>
      <c r="ICM10" s="158"/>
      <c r="ICN10" s="158"/>
      <c r="ICO10" s="158"/>
      <c r="ICP10" s="158"/>
      <c r="ICQ10" s="158"/>
      <c r="ICR10" s="158"/>
      <c r="ICS10" s="158"/>
      <c r="ICT10" s="158"/>
      <c r="ICU10" s="158"/>
      <c r="ICV10" s="158"/>
      <c r="ICW10" s="158"/>
      <c r="ICX10" s="158"/>
      <c r="ICY10" s="158"/>
      <c r="ICZ10" s="158"/>
      <c r="IDA10" s="158"/>
      <c r="IDB10" s="158"/>
      <c r="IDC10" s="158"/>
      <c r="IDD10" s="158"/>
      <c r="IDE10" s="158"/>
      <c r="IDF10" s="158"/>
      <c r="IDG10" s="158"/>
      <c r="IDH10" s="158"/>
      <c r="IDI10" s="158"/>
      <c r="IDJ10" s="158"/>
      <c r="IDK10" s="158"/>
      <c r="IDL10" s="158"/>
      <c r="IDM10" s="158"/>
      <c r="IDN10" s="158"/>
      <c r="IDO10" s="158"/>
      <c r="IDP10" s="158"/>
      <c r="IDQ10" s="158"/>
      <c r="IDR10" s="158"/>
      <c r="IDS10" s="158"/>
      <c r="IDT10" s="158"/>
      <c r="IDU10" s="158"/>
      <c r="IDV10" s="158"/>
      <c r="IDW10" s="158"/>
      <c r="IDX10" s="158"/>
      <c r="IDY10" s="158"/>
      <c r="IDZ10" s="158"/>
      <c r="IEA10" s="158"/>
      <c r="IEB10" s="158"/>
      <c r="IEC10" s="158"/>
      <c r="IED10" s="158"/>
      <c r="IEE10" s="158"/>
      <c r="IEF10" s="158"/>
      <c r="IEG10" s="158"/>
      <c r="IEH10" s="158"/>
      <c r="IEI10" s="158"/>
      <c r="IEJ10" s="158"/>
      <c r="IEK10" s="158"/>
      <c r="IEL10" s="158"/>
      <c r="IEM10" s="158"/>
      <c r="IEN10" s="158"/>
      <c r="IEO10" s="158"/>
      <c r="IEP10" s="158"/>
      <c r="IEQ10" s="158"/>
      <c r="IER10" s="158"/>
      <c r="IES10" s="158"/>
      <c r="IET10" s="158"/>
      <c r="IEU10" s="158"/>
      <c r="IEV10" s="158"/>
      <c r="IEW10" s="158"/>
      <c r="IEX10" s="158"/>
      <c r="IEY10" s="158"/>
      <c r="IEZ10" s="158"/>
      <c r="IFA10" s="158"/>
      <c r="IFB10" s="158"/>
      <c r="IFC10" s="158"/>
      <c r="IFD10" s="158"/>
      <c r="IFE10" s="158"/>
      <c r="IFF10" s="158"/>
      <c r="IFG10" s="158"/>
      <c r="IFH10" s="158"/>
      <c r="IFI10" s="158"/>
      <c r="IFJ10" s="158"/>
      <c r="IFK10" s="158"/>
      <c r="IFL10" s="158"/>
      <c r="IFM10" s="158"/>
      <c r="IFN10" s="158"/>
      <c r="IFO10" s="158"/>
      <c r="IFP10" s="158"/>
      <c r="IFQ10" s="158"/>
      <c r="IFR10" s="158"/>
      <c r="IFS10" s="158"/>
      <c r="IFT10" s="158"/>
      <c r="IFU10" s="158"/>
      <c r="IFV10" s="158"/>
      <c r="IFW10" s="158"/>
      <c r="IFX10" s="158"/>
      <c r="IFY10" s="158"/>
      <c r="IFZ10" s="158"/>
      <c r="IGA10" s="158"/>
      <c r="IGB10" s="158"/>
      <c r="IGC10" s="158"/>
      <c r="IGD10" s="158"/>
      <c r="IGE10" s="158"/>
      <c r="IGF10" s="158"/>
      <c r="IGG10" s="158"/>
      <c r="IGH10" s="158"/>
      <c r="IGI10" s="158"/>
      <c r="IGJ10" s="158"/>
      <c r="IGK10" s="158"/>
      <c r="IGL10" s="158"/>
      <c r="IGM10" s="158"/>
      <c r="IGN10" s="158"/>
      <c r="IGO10" s="158"/>
      <c r="IGP10" s="158"/>
      <c r="IGQ10" s="158"/>
      <c r="IGR10" s="158"/>
      <c r="IGS10" s="158"/>
      <c r="IGT10" s="158"/>
      <c r="IGU10" s="158"/>
      <c r="IGV10" s="158"/>
      <c r="IGW10" s="158"/>
      <c r="IGX10" s="158"/>
      <c r="IGY10" s="158"/>
      <c r="IGZ10" s="158"/>
      <c r="IHA10" s="158"/>
      <c r="IHB10" s="158"/>
      <c r="IHC10" s="158"/>
      <c r="IHD10" s="158"/>
      <c r="IHE10" s="158"/>
      <c r="IHF10" s="158"/>
      <c r="IHG10" s="158"/>
      <c r="IHH10" s="158"/>
      <c r="IHI10" s="158"/>
      <c r="IHJ10" s="158"/>
      <c r="IHK10" s="158"/>
      <c r="IHL10" s="158"/>
      <c r="IHM10" s="158"/>
      <c r="IHN10" s="158"/>
      <c r="IHO10" s="158"/>
      <c r="IHP10" s="158"/>
      <c r="IHQ10" s="158"/>
      <c r="IHR10" s="158"/>
      <c r="IHS10" s="158"/>
      <c r="IHT10" s="158"/>
      <c r="IHU10" s="158"/>
      <c r="IHV10" s="158"/>
      <c r="IHW10" s="158"/>
      <c r="IHX10" s="158"/>
      <c r="IHY10" s="158"/>
      <c r="IHZ10" s="158"/>
      <c r="IIA10" s="158"/>
      <c r="IIB10" s="158"/>
      <c r="IIC10" s="158"/>
      <c r="IID10" s="158"/>
      <c r="IIE10" s="158"/>
      <c r="IIF10" s="158"/>
      <c r="IIG10" s="158"/>
      <c r="IIH10" s="158"/>
      <c r="III10" s="158"/>
      <c r="IIJ10" s="158"/>
      <c r="IIK10" s="158"/>
      <c r="IIL10" s="158"/>
      <c r="IIM10" s="158"/>
      <c r="IIN10" s="158"/>
      <c r="IIO10" s="158"/>
      <c r="IIP10" s="158"/>
      <c r="IIQ10" s="158"/>
      <c r="IIR10" s="158"/>
      <c r="IIS10" s="158"/>
      <c r="IIT10" s="158"/>
      <c r="IIU10" s="158"/>
      <c r="IIV10" s="158"/>
      <c r="IIW10" s="158"/>
      <c r="IIX10" s="158"/>
      <c r="IIY10" s="158"/>
      <c r="IIZ10" s="158"/>
      <c r="IJA10" s="158"/>
      <c r="IJB10" s="158"/>
      <c r="IJC10" s="158"/>
      <c r="IJD10" s="158"/>
      <c r="IJE10" s="158"/>
      <c r="IJF10" s="158"/>
      <c r="IJG10" s="158"/>
      <c r="IJH10" s="158"/>
      <c r="IJI10" s="158"/>
      <c r="IJJ10" s="158"/>
      <c r="IJK10" s="158"/>
      <c r="IJL10" s="158"/>
      <c r="IJM10" s="158"/>
      <c r="IJN10" s="158"/>
      <c r="IJO10" s="158"/>
      <c r="IJP10" s="158"/>
      <c r="IJQ10" s="158"/>
      <c r="IJR10" s="158"/>
      <c r="IJS10" s="158"/>
      <c r="IJT10" s="158"/>
      <c r="IJU10" s="158"/>
      <c r="IJV10" s="158"/>
      <c r="IJW10" s="158"/>
      <c r="IJX10" s="158"/>
      <c r="IJY10" s="158"/>
      <c r="IJZ10" s="158"/>
      <c r="IKA10" s="158"/>
      <c r="IKB10" s="158"/>
      <c r="IKC10" s="158"/>
      <c r="IKD10" s="158"/>
      <c r="IKE10" s="158"/>
      <c r="IKF10" s="158"/>
      <c r="IKG10" s="158"/>
      <c r="IKH10" s="158"/>
      <c r="IKI10" s="158"/>
      <c r="IKJ10" s="158"/>
      <c r="IKK10" s="158"/>
      <c r="IKL10" s="158"/>
      <c r="IKM10" s="158"/>
      <c r="IKN10" s="158"/>
      <c r="IKO10" s="158"/>
      <c r="IKP10" s="158"/>
      <c r="IKQ10" s="158"/>
      <c r="IKR10" s="158"/>
      <c r="IKS10" s="158"/>
      <c r="IKT10" s="158"/>
      <c r="IKU10" s="158"/>
      <c r="IKV10" s="158"/>
      <c r="IKW10" s="158"/>
      <c r="IKX10" s="158"/>
      <c r="IKY10" s="158"/>
      <c r="IKZ10" s="158"/>
      <c r="ILA10" s="158"/>
      <c r="ILB10" s="158"/>
      <c r="ILC10" s="158"/>
      <c r="ILD10" s="158"/>
      <c r="ILE10" s="158"/>
      <c r="ILF10" s="158"/>
      <c r="ILG10" s="158"/>
      <c r="ILH10" s="158"/>
      <c r="ILI10" s="158"/>
      <c r="ILJ10" s="158"/>
      <c r="ILK10" s="158"/>
      <c r="ILL10" s="158"/>
      <c r="ILM10" s="158"/>
      <c r="ILN10" s="158"/>
      <c r="ILO10" s="158"/>
      <c r="ILP10" s="158"/>
      <c r="ILQ10" s="158"/>
      <c r="ILR10" s="158"/>
      <c r="ILS10" s="158"/>
      <c r="ILT10" s="158"/>
      <c r="ILU10" s="158"/>
      <c r="ILV10" s="158"/>
      <c r="ILW10" s="158"/>
      <c r="ILX10" s="158"/>
      <c r="ILY10" s="158"/>
      <c r="ILZ10" s="158"/>
      <c r="IMA10" s="158"/>
      <c r="IMB10" s="158"/>
      <c r="IMC10" s="158"/>
      <c r="IMD10" s="158"/>
      <c r="IME10" s="158"/>
      <c r="IMF10" s="158"/>
      <c r="IMG10" s="158"/>
      <c r="IMH10" s="158"/>
      <c r="IMI10" s="158"/>
      <c r="IMJ10" s="158"/>
      <c r="IMK10" s="158"/>
      <c r="IML10" s="158"/>
      <c r="IMM10" s="158"/>
      <c r="IMN10" s="158"/>
      <c r="IMO10" s="158"/>
      <c r="IMP10" s="158"/>
      <c r="IMQ10" s="158"/>
      <c r="IMR10" s="158"/>
      <c r="IMS10" s="158"/>
      <c r="IMT10" s="158"/>
      <c r="IMU10" s="158"/>
      <c r="IMV10" s="158"/>
      <c r="IMW10" s="158"/>
      <c r="IMX10" s="158"/>
      <c r="IMY10" s="158"/>
      <c r="IMZ10" s="158"/>
      <c r="INA10" s="158"/>
      <c r="INB10" s="158"/>
      <c r="INC10" s="158"/>
      <c r="IND10" s="158"/>
      <c r="INE10" s="158"/>
      <c r="INF10" s="158"/>
      <c r="ING10" s="158"/>
      <c r="INH10" s="158"/>
      <c r="INI10" s="158"/>
      <c r="INJ10" s="158"/>
      <c r="INK10" s="158"/>
      <c r="INL10" s="158"/>
      <c r="INM10" s="158"/>
      <c r="INN10" s="158"/>
      <c r="INO10" s="158"/>
      <c r="INP10" s="158"/>
      <c r="INQ10" s="158"/>
      <c r="INR10" s="158"/>
      <c r="INS10" s="158"/>
      <c r="INT10" s="158"/>
      <c r="INU10" s="158"/>
      <c r="INV10" s="158"/>
      <c r="INW10" s="158"/>
      <c r="INX10" s="158"/>
      <c r="INY10" s="158"/>
      <c r="INZ10" s="158"/>
      <c r="IOA10" s="158"/>
      <c r="IOB10" s="158"/>
      <c r="IOC10" s="158"/>
      <c r="IOD10" s="158"/>
      <c r="IOE10" s="158"/>
      <c r="IOF10" s="158"/>
      <c r="IOG10" s="158"/>
      <c r="IOH10" s="158"/>
      <c r="IOI10" s="158"/>
      <c r="IOJ10" s="158"/>
      <c r="IOK10" s="158"/>
      <c r="IOL10" s="158"/>
      <c r="IOM10" s="158"/>
      <c r="ION10" s="158"/>
      <c r="IOO10" s="158"/>
      <c r="IOP10" s="158"/>
      <c r="IOQ10" s="158"/>
      <c r="IOR10" s="158"/>
      <c r="IOS10" s="158"/>
      <c r="IOT10" s="158"/>
      <c r="IOU10" s="158"/>
      <c r="IOV10" s="158"/>
      <c r="IOW10" s="158"/>
      <c r="IOX10" s="158"/>
      <c r="IOY10" s="158"/>
      <c r="IOZ10" s="158"/>
      <c r="IPA10" s="158"/>
      <c r="IPB10" s="158"/>
      <c r="IPC10" s="158"/>
      <c r="IPD10" s="158"/>
      <c r="IPE10" s="158"/>
      <c r="IPF10" s="158"/>
      <c r="IPG10" s="158"/>
      <c r="IPH10" s="158"/>
      <c r="IPI10" s="158"/>
      <c r="IPJ10" s="158"/>
      <c r="IPK10" s="158"/>
      <c r="IPL10" s="158"/>
      <c r="IPM10" s="158"/>
      <c r="IPN10" s="158"/>
      <c r="IPO10" s="158"/>
      <c r="IPP10" s="158"/>
      <c r="IPQ10" s="158"/>
      <c r="IPR10" s="158"/>
      <c r="IPS10" s="158"/>
      <c r="IPT10" s="158"/>
      <c r="IPU10" s="158"/>
      <c r="IPV10" s="158"/>
      <c r="IPW10" s="158"/>
      <c r="IPX10" s="158"/>
      <c r="IPY10" s="158"/>
      <c r="IPZ10" s="158"/>
      <c r="IQA10" s="158"/>
      <c r="IQB10" s="158"/>
      <c r="IQC10" s="158"/>
      <c r="IQD10" s="158"/>
      <c r="IQE10" s="158"/>
      <c r="IQF10" s="158"/>
      <c r="IQG10" s="158"/>
      <c r="IQH10" s="158"/>
      <c r="IQI10" s="158"/>
      <c r="IQJ10" s="158"/>
      <c r="IQK10" s="158"/>
      <c r="IQL10" s="158"/>
      <c r="IQM10" s="158"/>
      <c r="IQN10" s="158"/>
      <c r="IQO10" s="158"/>
      <c r="IQP10" s="158"/>
      <c r="IQQ10" s="158"/>
      <c r="IQR10" s="158"/>
      <c r="IQS10" s="158"/>
      <c r="IQT10" s="158"/>
      <c r="IQU10" s="158"/>
      <c r="IQV10" s="158"/>
      <c r="IQW10" s="158"/>
      <c r="IQX10" s="158"/>
      <c r="IQY10" s="158"/>
      <c r="IQZ10" s="158"/>
      <c r="IRA10" s="158"/>
      <c r="IRB10" s="158"/>
      <c r="IRC10" s="158"/>
      <c r="IRD10" s="158"/>
      <c r="IRE10" s="158"/>
      <c r="IRF10" s="158"/>
      <c r="IRG10" s="158"/>
      <c r="IRH10" s="158"/>
      <c r="IRI10" s="158"/>
      <c r="IRJ10" s="158"/>
      <c r="IRK10" s="158"/>
      <c r="IRL10" s="158"/>
      <c r="IRM10" s="158"/>
      <c r="IRN10" s="158"/>
      <c r="IRO10" s="158"/>
      <c r="IRP10" s="158"/>
      <c r="IRQ10" s="158"/>
      <c r="IRR10" s="158"/>
      <c r="IRS10" s="158"/>
      <c r="IRT10" s="158"/>
      <c r="IRU10" s="158"/>
      <c r="IRV10" s="158"/>
      <c r="IRW10" s="158"/>
      <c r="IRX10" s="158"/>
      <c r="IRY10" s="158"/>
      <c r="IRZ10" s="158"/>
      <c r="ISA10" s="158"/>
      <c r="ISB10" s="158"/>
      <c r="ISC10" s="158"/>
      <c r="ISD10" s="158"/>
      <c r="ISE10" s="158"/>
      <c r="ISF10" s="158"/>
      <c r="ISG10" s="158"/>
      <c r="ISH10" s="158"/>
      <c r="ISI10" s="158"/>
      <c r="ISJ10" s="158"/>
      <c r="ISK10" s="158"/>
      <c r="ISL10" s="158"/>
      <c r="ISM10" s="158"/>
      <c r="ISN10" s="158"/>
      <c r="ISO10" s="158"/>
      <c r="ISP10" s="158"/>
      <c r="ISQ10" s="158"/>
      <c r="ISR10" s="158"/>
      <c r="ISS10" s="158"/>
      <c r="IST10" s="158"/>
      <c r="ISU10" s="158"/>
      <c r="ISV10" s="158"/>
      <c r="ISW10" s="158"/>
      <c r="ISX10" s="158"/>
      <c r="ISY10" s="158"/>
      <c r="ISZ10" s="158"/>
      <c r="ITA10" s="158"/>
      <c r="ITB10" s="158"/>
      <c r="ITC10" s="158"/>
      <c r="ITD10" s="158"/>
      <c r="ITE10" s="158"/>
      <c r="ITF10" s="158"/>
      <c r="ITG10" s="158"/>
      <c r="ITH10" s="158"/>
      <c r="ITI10" s="158"/>
      <c r="ITJ10" s="158"/>
      <c r="ITK10" s="158"/>
      <c r="ITL10" s="158"/>
      <c r="ITM10" s="158"/>
      <c r="ITN10" s="158"/>
      <c r="ITO10" s="158"/>
      <c r="ITP10" s="158"/>
      <c r="ITQ10" s="158"/>
      <c r="ITR10" s="158"/>
      <c r="ITS10" s="158"/>
      <c r="ITT10" s="158"/>
      <c r="ITU10" s="158"/>
      <c r="ITV10" s="158"/>
      <c r="ITW10" s="158"/>
      <c r="ITX10" s="158"/>
      <c r="ITY10" s="158"/>
      <c r="ITZ10" s="158"/>
      <c r="IUA10" s="158"/>
      <c r="IUB10" s="158"/>
      <c r="IUC10" s="158"/>
      <c r="IUD10" s="158"/>
      <c r="IUE10" s="158"/>
      <c r="IUF10" s="158"/>
      <c r="IUG10" s="158"/>
      <c r="IUH10" s="158"/>
      <c r="IUI10" s="158"/>
      <c r="IUJ10" s="158"/>
      <c r="IUK10" s="158"/>
      <c r="IUL10" s="158"/>
      <c r="IUM10" s="158"/>
      <c r="IUN10" s="158"/>
      <c r="IUO10" s="158"/>
      <c r="IUP10" s="158"/>
      <c r="IUQ10" s="158"/>
      <c r="IUR10" s="158"/>
      <c r="IUS10" s="158"/>
      <c r="IUT10" s="158"/>
      <c r="IUU10" s="158"/>
      <c r="IUV10" s="158"/>
      <c r="IUW10" s="158"/>
      <c r="IUX10" s="158"/>
      <c r="IUY10" s="158"/>
      <c r="IUZ10" s="158"/>
      <c r="IVA10" s="158"/>
      <c r="IVB10" s="158"/>
      <c r="IVC10" s="158"/>
      <c r="IVD10" s="158"/>
      <c r="IVE10" s="158"/>
      <c r="IVF10" s="158"/>
      <c r="IVG10" s="158"/>
      <c r="IVH10" s="158"/>
      <c r="IVI10" s="158"/>
      <c r="IVJ10" s="158"/>
      <c r="IVK10" s="158"/>
      <c r="IVL10" s="158"/>
      <c r="IVM10" s="158"/>
      <c r="IVN10" s="158"/>
      <c r="IVO10" s="158"/>
      <c r="IVP10" s="158"/>
      <c r="IVQ10" s="158"/>
      <c r="IVR10" s="158"/>
      <c r="IVS10" s="158"/>
      <c r="IVT10" s="158"/>
      <c r="IVU10" s="158"/>
      <c r="IVV10" s="158"/>
      <c r="IVW10" s="158"/>
      <c r="IVX10" s="158"/>
      <c r="IVY10" s="158"/>
      <c r="IVZ10" s="158"/>
      <c r="IWA10" s="158"/>
      <c r="IWB10" s="158"/>
      <c r="IWC10" s="158"/>
      <c r="IWD10" s="158"/>
      <c r="IWE10" s="158"/>
      <c r="IWF10" s="158"/>
      <c r="IWG10" s="158"/>
      <c r="IWH10" s="158"/>
      <c r="IWI10" s="158"/>
      <c r="IWJ10" s="158"/>
      <c r="IWK10" s="158"/>
      <c r="IWL10" s="158"/>
      <c r="IWM10" s="158"/>
      <c r="IWN10" s="158"/>
      <c r="IWO10" s="158"/>
      <c r="IWP10" s="158"/>
      <c r="IWQ10" s="158"/>
      <c r="IWR10" s="158"/>
      <c r="IWS10" s="158"/>
      <c r="IWT10" s="158"/>
      <c r="IWU10" s="158"/>
      <c r="IWV10" s="158"/>
      <c r="IWW10" s="158"/>
      <c r="IWX10" s="158"/>
      <c r="IWY10" s="158"/>
      <c r="IWZ10" s="158"/>
      <c r="IXA10" s="158"/>
      <c r="IXB10" s="158"/>
      <c r="IXC10" s="158"/>
      <c r="IXD10" s="158"/>
      <c r="IXE10" s="158"/>
      <c r="IXF10" s="158"/>
      <c r="IXG10" s="158"/>
      <c r="IXH10" s="158"/>
      <c r="IXI10" s="158"/>
      <c r="IXJ10" s="158"/>
      <c r="IXK10" s="158"/>
      <c r="IXL10" s="158"/>
      <c r="IXM10" s="158"/>
      <c r="IXN10" s="158"/>
      <c r="IXO10" s="158"/>
      <c r="IXP10" s="158"/>
      <c r="IXQ10" s="158"/>
      <c r="IXR10" s="158"/>
      <c r="IXS10" s="158"/>
      <c r="IXT10" s="158"/>
      <c r="IXU10" s="158"/>
      <c r="IXV10" s="158"/>
      <c r="IXW10" s="158"/>
      <c r="IXX10" s="158"/>
      <c r="IXY10" s="158"/>
      <c r="IXZ10" s="158"/>
      <c r="IYA10" s="158"/>
      <c r="IYB10" s="158"/>
      <c r="IYC10" s="158"/>
      <c r="IYD10" s="158"/>
      <c r="IYE10" s="158"/>
      <c r="IYF10" s="158"/>
      <c r="IYG10" s="158"/>
      <c r="IYH10" s="158"/>
      <c r="IYI10" s="158"/>
      <c r="IYJ10" s="158"/>
      <c r="IYK10" s="158"/>
      <c r="IYL10" s="158"/>
      <c r="IYM10" s="158"/>
      <c r="IYN10" s="158"/>
      <c r="IYO10" s="158"/>
      <c r="IYP10" s="158"/>
      <c r="IYQ10" s="158"/>
      <c r="IYR10" s="158"/>
      <c r="IYS10" s="158"/>
      <c r="IYT10" s="158"/>
      <c r="IYU10" s="158"/>
      <c r="IYV10" s="158"/>
      <c r="IYW10" s="158"/>
      <c r="IYX10" s="158"/>
      <c r="IYY10" s="158"/>
      <c r="IYZ10" s="158"/>
      <c r="IZA10" s="158"/>
      <c r="IZB10" s="158"/>
      <c r="IZC10" s="158"/>
      <c r="IZD10" s="158"/>
      <c r="IZE10" s="158"/>
      <c r="IZF10" s="158"/>
      <c r="IZG10" s="158"/>
      <c r="IZH10" s="158"/>
      <c r="IZI10" s="158"/>
      <c r="IZJ10" s="158"/>
      <c r="IZK10" s="158"/>
      <c r="IZL10" s="158"/>
      <c r="IZM10" s="158"/>
      <c r="IZN10" s="158"/>
      <c r="IZO10" s="158"/>
      <c r="IZP10" s="158"/>
      <c r="IZQ10" s="158"/>
      <c r="IZR10" s="158"/>
      <c r="IZS10" s="158"/>
      <c r="IZT10" s="158"/>
      <c r="IZU10" s="158"/>
      <c r="IZV10" s="158"/>
      <c r="IZW10" s="158"/>
      <c r="IZX10" s="158"/>
      <c r="IZY10" s="158"/>
      <c r="IZZ10" s="158"/>
      <c r="JAA10" s="158"/>
      <c r="JAB10" s="158"/>
      <c r="JAC10" s="158"/>
      <c r="JAD10" s="158"/>
      <c r="JAE10" s="158"/>
      <c r="JAF10" s="158"/>
      <c r="JAG10" s="158"/>
      <c r="JAH10" s="158"/>
      <c r="JAI10" s="158"/>
      <c r="JAJ10" s="158"/>
      <c r="JAK10" s="158"/>
      <c r="JAL10" s="158"/>
      <c r="JAM10" s="158"/>
      <c r="JAN10" s="158"/>
      <c r="JAO10" s="158"/>
      <c r="JAP10" s="158"/>
      <c r="JAQ10" s="158"/>
      <c r="JAR10" s="158"/>
      <c r="JAS10" s="158"/>
      <c r="JAT10" s="158"/>
      <c r="JAU10" s="158"/>
      <c r="JAV10" s="158"/>
      <c r="JAW10" s="158"/>
      <c r="JAX10" s="158"/>
      <c r="JAY10" s="158"/>
      <c r="JAZ10" s="158"/>
      <c r="JBA10" s="158"/>
      <c r="JBB10" s="158"/>
      <c r="JBC10" s="158"/>
      <c r="JBD10" s="158"/>
      <c r="JBE10" s="158"/>
      <c r="JBF10" s="158"/>
      <c r="JBG10" s="158"/>
      <c r="JBH10" s="158"/>
      <c r="JBI10" s="158"/>
      <c r="JBJ10" s="158"/>
      <c r="JBK10" s="158"/>
      <c r="JBL10" s="158"/>
      <c r="JBM10" s="158"/>
      <c r="JBN10" s="158"/>
      <c r="JBO10" s="158"/>
      <c r="JBP10" s="158"/>
      <c r="JBQ10" s="158"/>
      <c r="JBR10" s="158"/>
      <c r="JBS10" s="158"/>
      <c r="JBT10" s="158"/>
      <c r="JBU10" s="158"/>
      <c r="JBV10" s="158"/>
      <c r="JBW10" s="158"/>
      <c r="JBX10" s="158"/>
      <c r="JBY10" s="158"/>
      <c r="JBZ10" s="158"/>
      <c r="JCA10" s="158"/>
      <c r="JCB10" s="158"/>
      <c r="JCC10" s="158"/>
      <c r="JCD10" s="158"/>
      <c r="JCE10" s="158"/>
      <c r="JCF10" s="158"/>
      <c r="JCG10" s="158"/>
      <c r="JCH10" s="158"/>
      <c r="JCI10" s="158"/>
      <c r="JCJ10" s="158"/>
      <c r="JCK10" s="158"/>
      <c r="JCL10" s="158"/>
      <c r="JCM10" s="158"/>
      <c r="JCN10" s="158"/>
      <c r="JCO10" s="158"/>
      <c r="JCP10" s="158"/>
      <c r="JCQ10" s="158"/>
      <c r="JCR10" s="158"/>
      <c r="JCS10" s="158"/>
      <c r="JCT10" s="158"/>
      <c r="JCU10" s="158"/>
      <c r="JCV10" s="158"/>
      <c r="JCW10" s="158"/>
      <c r="JCX10" s="158"/>
      <c r="JCY10" s="158"/>
      <c r="JCZ10" s="158"/>
      <c r="JDA10" s="158"/>
      <c r="JDB10" s="158"/>
      <c r="JDC10" s="158"/>
      <c r="JDD10" s="158"/>
      <c r="JDE10" s="158"/>
      <c r="JDF10" s="158"/>
      <c r="JDG10" s="158"/>
      <c r="JDH10" s="158"/>
      <c r="JDI10" s="158"/>
      <c r="JDJ10" s="158"/>
      <c r="JDK10" s="158"/>
      <c r="JDL10" s="158"/>
      <c r="JDM10" s="158"/>
      <c r="JDN10" s="158"/>
      <c r="JDO10" s="158"/>
      <c r="JDP10" s="158"/>
      <c r="JDQ10" s="158"/>
      <c r="JDR10" s="158"/>
      <c r="JDS10" s="158"/>
      <c r="JDT10" s="158"/>
      <c r="JDU10" s="158"/>
      <c r="JDV10" s="158"/>
      <c r="JDW10" s="158"/>
      <c r="JDX10" s="158"/>
      <c r="JDY10" s="158"/>
      <c r="JDZ10" s="158"/>
      <c r="JEA10" s="158"/>
      <c r="JEB10" s="158"/>
      <c r="JEC10" s="158"/>
      <c r="JED10" s="158"/>
      <c r="JEE10" s="158"/>
      <c r="JEF10" s="158"/>
      <c r="JEG10" s="158"/>
      <c r="JEH10" s="158"/>
      <c r="JEI10" s="158"/>
      <c r="JEJ10" s="158"/>
      <c r="JEK10" s="158"/>
      <c r="JEL10" s="158"/>
      <c r="JEM10" s="158"/>
      <c r="JEN10" s="158"/>
      <c r="JEO10" s="158"/>
      <c r="JEP10" s="158"/>
      <c r="JEQ10" s="158"/>
      <c r="JER10" s="158"/>
      <c r="JES10" s="158"/>
      <c r="JET10" s="158"/>
      <c r="JEU10" s="158"/>
      <c r="JEV10" s="158"/>
      <c r="JEW10" s="158"/>
      <c r="JEX10" s="158"/>
      <c r="JEY10" s="158"/>
      <c r="JEZ10" s="158"/>
      <c r="JFA10" s="158"/>
      <c r="JFB10" s="158"/>
      <c r="JFC10" s="158"/>
      <c r="JFD10" s="158"/>
      <c r="JFE10" s="158"/>
      <c r="JFF10" s="158"/>
      <c r="JFG10" s="158"/>
      <c r="JFH10" s="158"/>
      <c r="JFI10" s="158"/>
      <c r="JFJ10" s="158"/>
      <c r="JFK10" s="158"/>
      <c r="JFL10" s="158"/>
      <c r="JFM10" s="158"/>
      <c r="JFN10" s="158"/>
      <c r="JFO10" s="158"/>
      <c r="JFP10" s="158"/>
      <c r="JFQ10" s="158"/>
      <c r="JFR10" s="158"/>
      <c r="JFS10" s="158"/>
      <c r="JFT10" s="158"/>
      <c r="JFU10" s="158"/>
      <c r="JFV10" s="158"/>
      <c r="JFW10" s="158"/>
      <c r="JFX10" s="158"/>
      <c r="JFY10" s="158"/>
      <c r="JFZ10" s="158"/>
      <c r="JGA10" s="158"/>
      <c r="JGB10" s="158"/>
      <c r="JGC10" s="158"/>
      <c r="JGD10" s="158"/>
      <c r="JGE10" s="158"/>
      <c r="JGF10" s="158"/>
      <c r="JGG10" s="158"/>
      <c r="JGH10" s="158"/>
      <c r="JGI10" s="158"/>
      <c r="JGJ10" s="158"/>
      <c r="JGK10" s="158"/>
      <c r="JGL10" s="158"/>
      <c r="JGM10" s="158"/>
      <c r="JGN10" s="158"/>
      <c r="JGO10" s="158"/>
      <c r="JGP10" s="158"/>
      <c r="JGQ10" s="158"/>
      <c r="JGR10" s="158"/>
      <c r="JGS10" s="158"/>
      <c r="JGT10" s="158"/>
      <c r="JGU10" s="158"/>
      <c r="JGV10" s="158"/>
      <c r="JGW10" s="158"/>
      <c r="JGX10" s="158"/>
      <c r="JGY10" s="158"/>
      <c r="JGZ10" s="158"/>
      <c r="JHA10" s="158"/>
      <c r="JHB10" s="158"/>
      <c r="JHC10" s="158"/>
      <c r="JHD10" s="158"/>
      <c r="JHE10" s="158"/>
      <c r="JHF10" s="158"/>
      <c r="JHG10" s="158"/>
      <c r="JHH10" s="158"/>
      <c r="JHI10" s="158"/>
      <c r="JHJ10" s="158"/>
      <c r="JHK10" s="158"/>
      <c r="JHL10" s="158"/>
      <c r="JHM10" s="158"/>
      <c r="JHN10" s="158"/>
      <c r="JHO10" s="158"/>
      <c r="JHP10" s="158"/>
      <c r="JHQ10" s="158"/>
      <c r="JHR10" s="158"/>
      <c r="JHS10" s="158"/>
      <c r="JHT10" s="158"/>
      <c r="JHU10" s="158"/>
      <c r="JHV10" s="158"/>
      <c r="JHW10" s="158"/>
      <c r="JHX10" s="158"/>
      <c r="JHY10" s="158"/>
      <c r="JHZ10" s="158"/>
      <c r="JIA10" s="158"/>
      <c r="JIB10" s="158"/>
      <c r="JIC10" s="158"/>
      <c r="JID10" s="158"/>
      <c r="JIE10" s="158"/>
      <c r="JIF10" s="158"/>
      <c r="JIG10" s="158"/>
      <c r="JIH10" s="158"/>
      <c r="JII10" s="158"/>
      <c r="JIJ10" s="158"/>
      <c r="JIK10" s="158"/>
      <c r="JIL10" s="158"/>
      <c r="JIM10" s="158"/>
      <c r="JIN10" s="158"/>
      <c r="JIO10" s="158"/>
      <c r="JIP10" s="158"/>
      <c r="JIQ10" s="158"/>
      <c r="JIR10" s="158"/>
      <c r="JIS10" s="158"/>
      <c r="JIT10" s="158"/>
      <c r="JIU10" s="158"/>
      <c r="JIV10" s="158"/>
      <c r="JIW10" s="158"/>
      <c r="JIX10" s="158"/>
      <c r="JIY10" s="158"/>
      <c r="JIZ10" s="158"/>
      <c r="JJA10" s="158"/>
      <c r="JJB10" s="158"/>
      <c r="JJC10" s="158"/>
      <c r="JJD10" s="158"/>
      <c r="JJE10" s="158"/>
      <c r="JJF10" s="158"/>
      <c r="JJG10" s="158"/>
      <c r="JJH10" s="158"/>
      <c r="JJI10" s="158"/>
      <c r="JJJ10" s="158"/>
      <c r="JJK10" s="158"/>
      <c r="JJL10" s="158"/>
      <c r="JJM10" s="158"/>
      <c r="JJN10" s="158"/>
      <c r="JJO10" s="158"/>
      <c r="JJP10" s="158"/>
      <c r="JJQ10" s="158"/>
      <c r="JJR10" s="158"/>
      <c r="JJS10" s="158"/>
      <c r="JJT10" s="158"/>
      <c r="JJU10" s="158"/>
      <c r="JJV10" s="158"/>
      <c r="JJW10" s="158"/>
      <c r="JJX10" s="158"/>
      <c r="JJY10" s="158"/>
      <c r="JJZ10" s="158"/>
      <c r="JKA10" s="158"/>
      <c r="JKB10" s="158"/>
      <c r="JKC10" s="158"/>
      <c r="JKD10" s="158"/>
      <c r="JKE10" s="158"/>
      <c r="JKF10" s="158"/>
      <c r="JKG10" s="158"/>
      <c r="JKH10" s="158"/>
      <c r="JKI10" s="158"/>
      <c r="JKJ10" s="158"/>
      <c r="JKK10" s="158"/>
      <c r="JKL10" s="158"/>
      <c r="JKM10" s="158"/>
      <c r="JKN10" s="158"/>
      <c r="JKO10" s="158"/>
      <c r="JKP10" s="158"/>
      <c r="JKQ10" s="158"/>
      <c r="JKR10" s="158"/>
      <c r="JKS10" s="158"/>
      <c r="JKT10" s="158"/>
      <c r="JKU10" s="158"/>
      <c r="JKV10" s="158"/>
      <c r="JKW10" s="158"/>
      <c r="JKX10" s="158"/>
      <c r="JKY10" s="158"/>
      <c r="JKZ10" s="158"/>
      <c r="JLA10" s="158"/>
      <c r="JLB10" s="158"/>
      <c r="JLC10" s="158"/>
      <c r="JLD10" s="158"/>
      <c r="JLE10" s="158"/>
      <c r="JLF10" s="158"/>
      <c r="JLG10" s="158"/>
      <c r="JLH10" s="158"/>
      <c r="JLI10" s="158"/>
      <c r="JLJ10" s="158"/>
      <c r="JLK10" s="158"/>
      <c r="JLL10" s="158"/>
      <c r="JLM10" s="158"/>
      <c r="JLN10" s="158"/>
      <c r="JLO10" s="158"/>
      <c r="JLP10" s="158"/>
      <c r="JLQ10" s="158"/>
      <c r="JLR10" s="158"/>
      <c r="JLS10" s="158"/>
      <c r="JLT10" s="158"/>
      <c r="JLU10" s="158"/>
      <c r="JLV10" s="158"/>
      <c r="JLW10" s="158"/>
      <c r="JLX10" s="158"/>
      <c r="JLY10" s="158"/>
      <c r="JLZ10" s="158"/>
      <c r="JMA10" s="158"/>
      <c r="JMB10" s="158"/>
      <c r="JMC10" s="158"/>
      <c r="JMD10" s="158"/>
      <c r="JME10" s="158"/>
      <c r="JMF10" s="158"/>
      <c r="JMG10" s="158"/>
      <c r="JMH10" s="158"/>
      <c r="JMI10" s="158"/>
      <c r="JMJ10" s="158"/>
      <c r="JMK10" s="158"/>
      <c r="JML10" s="158"/>
      <c r="JMM10" s="158"/>
      <c r="JMN10" s="158"/>
      <c r="JMO10" s="158"/>
      <c r="JMP10" s="158"/>
      <c r="JMQ10" s="158"/>
      <c r="JMR10" s="158"/>
      <c r="JMS10" s="158"/>
      <c r="JMT10" s="158"/>
      <c r="JMU10" s="158"/>
      <c r="JMV10" s="158"/>
      <c r="JMW10" s="158"/>
      <c r="JMX10" s="158"/>
      <c r="JMY10" s="158"/>
      <c r="JMZ10" s="158"/>
      <c r="JNA10" s="158"/>
      <c r="JNB10" s="158"/>
      <c r="JNC10" s="158"/>
      <c r="JND10" s="158"/>
      <c r="JNE10" s="158"/>
      <c r="JNF10" s="158"/>
      <c r="JNG10" s="158"/>
      <c r="JNH10" s="158"/>
      <c r="JNI10" s="158"/>
      <c r="JNJ10" s="158"/>
      <c r="JNK10" s="158"/>
      <c r="JNL10" s="158"/>
      <c r="JNM10" s="158"/>
      <c r="JNN10" s="158"/>
      <c r="JNO10" s="158"/>
      <c r="JNP10" s="158"/>
      <c r="JNQ10" s="158"/>
      <c r="JNR10" s="158"/>
      <c r="JNS10" s="158"/>
      <c r="JNT10" s="158"/>
      <c r="JNU10" s="158"/>
      <c r="JNV10" s="158"/>
      <c r="JNW10" s="158"/>
      <c r="JNX10" s="158"/>
      <c r="JNY10" s="158"/>
      <c r="JNZ10" s="158"/>
      <c r="JOA10" s="158"/>
      <c r="JOB10" s="158"/>
      <c r="JOC10" s="158"/>
      <c r="JOD10" s="158"/>
      <c r="JOE10" s="158"/>
      <c r="JOF10" s="158"/>
      <c r="JOG10" s="158"/>
      <c r="JOH10" s="158"/>
      <c r="JOI10" s="158"/>
      <c r="JOJ10" s="158"/>
      <c r="JOK10" s="158"/>
      <c r="JOL10" s="158"/>
      <c r="JOM10" s="158"/>
      <c r="JON10" s="158"/>
      <c r="JOO10" s="158"/>
      <c r="JOP10" s="158"/>
      <c r="JOQ10" s="158"/>
      <c r="JOR10" s="158"/>
      <c r="JOS10" s="158"/>
      <c r="JOT10" s="158"/>
      <c r="JOU10" s="158"/>
      <c r="JOV10" s="158"/>
      <c r="JOW10" s="158"/>
      <c r="JOX10" s="158"/>
      <c r="JOY10" s="158"/>
      <c r="JOZ10" s="158"/>
      <c r="JPA10" s="158"/>
      <c r="JPB10" s="158"/>
      <c r="JPC10" s="158"/>
      <c r="JPD10" s="158"/>
      <c r="JPE10" s="158"/>
      <c r="JPF10" s="158"/>
      <c r="JPG10" s="158"/>
      <c r="JPH10" s="158"/>
      <c r="JPI10" s="158"/>
      <c r="JPJ10" s="158"/>
      <c r="JPK10" s="158"/>
      <c r="JPL10" s="158"/>
      <c r="JPM10" s="158"/>
      <c r="JPN10" s="158"/>
      <c r="JPO10" s="158"/>
      <c r="JPP10" s="158"/>
      <c r="JPQ10" s="158"/>
      <c r="JPR10" s="158"/>
      <c r="JPS10" s="158"/>
      <c r="JPT10" s="158"/>
      <c r="JPU10" s="158"/>
      <c r="JPV10" s="158"/>
      <c r="JPW10" s="158"/>
      <c r="JPX10" s="158"/>
      <c r="JPY10" s="158"/>
      <c r="JPZ10" s="158"/>
      <c r="JQA10" s="158"/>
      <c r="JQB10" s="158"/>
      <c r="JQC10" s="158"/>
      <c r="JQD10" s="158"/>
      <c r="JQE10" s="158"/>
      <c r="JQF10" s="158"/>
      <c r="JQG10" s="158"/>
      <c r="JQH10" s="158"/>
      <c r="JQI10" s="158"/>
      <c r="JQJ10" s="158"/>
      <c r="JQK10" s="158"/>
      <c r="JQL10" s="158"/>
      <c r="JQM10" s="158"/>
      <c r="JQN10" s="158"/>
      <c r="JQO10" s="158"/>
      <c r="JQP10" s="158"/>
      <c r="JQQ10" s="158"/>
      <c r="JQR10" s="158"/>
      <c r="JQS10" s="158"/>
      <c r="JQT10" s="158"/>
      <c r="JQU10" s="158"/>
      <c r="JQV10" s="158"/>
      <c r="JQW10" s="158"/>
      <c r="JQX10" s="158"/>
      <c r="JQY10" s="158"/>
      <c r="JQZ10" s="158"/>
      <c r="JRA10" s="158"/>
      <c r="JRB10" s="158"/>
      <c r="JRC10" s="158"/>
      <c r="JRD10" s="158"/>
      <c r="JRE10" s="158"/>
      <c r="JRF10" s="158"/>
      <c r="JRG10" s="158"/>
      <c r="JRH10" s="158"/>
      <c r="JRI10" s="158"/>
      <c r="JRJ10" s="158"/>
      <c r="JRK10" s="158"/>
      <c r="JRL10" s="158"/>
      <c r="JRM10" s="158"/>
      <c r="JRN10" s="158"/>
      <c r="JRO10" s="158"/>
      <c r="JRP10" s="158"/>
      <c r="JRQ10" s="158"/>
      <c r="JRR10" s="158"/>
      <c r="JRS10" s="158"/>
      <c r="JRT10" s="158"/>
      <c r="JRU10" s="158"/>
      <c r="JRV10" s="158"/>
      <c r="JRW10" s="158"/>
      <c r="JRX10" s="158"/>
      <c r="JRY10" s="158"/>
      <c r="JRZ10" s="158"/>
      <c r="JSA10" s="158"/>
      <c r="JSB10" s="158"/>
      <c r="JSC10" s="158"/>
      <c r="JSD10" s="158"/>
      <c r="JSE10" s="158"/>
      <c r="JSF10" s="158"/>
      <c r="JSG10" s="158"/>
      <c r="JSH10" s="158"/>
      <c r="JSI10" s="158"/>
      <c r="JSJ10" s="158"/>
      <c r="JSK10" s="158"/>
      <c r="JSL10" s="158"/>
      <c r="JSM10" s="158"/>
      <c r="JSN10" s="158"/>
      <c r="JSO10" s="158"/>
      <c r="JSP10" s="158"/>
      <c r="JSQ10" s="158"/>
      <c r="JSR10" s="158"/>
      <c r="JSS10" s="158"/>
      <c r="JST10" s="158"/>
      <c r="JSU10" s="158"/>
      <c r="JSV10" s="158"/>
      <c r="JSW10" s="158"/>
      <c r="JSX10" s="158"/>
      <c r="JSY10" s="158"/>
      <c r="JSZ10" s="158"/>
      <c r="JTA10" s="158"/>
      <c r="JTB10" s="158"/>
      <c r="JTC10" s="158"/>
      <c r="JTD10" s="158"/>
      <c r="JTE10" s="158"/>
      <c r="JTF10" s="158"/>
      <c r="JTG10" s="158"/>
      <c r="JTH10" s="158"/>
      <c r="JTI10" s="158"/>
      <c r="JTJ10" s="158"/>
      <c r="JTK10" s="158"/>
      <c r="JTL10" s="158"/>
      <c r="JTM10" s="158"/>
      <c r="JTN10" s="158"/>
      <c r="JTO10" s="158"/>
      <c r="JTP10" s="158"/>
      <c r="JTQ10" s="158"/>
      <c r="JTR10" s="158"/>
      <c r="JTS10" s="158"/>
      <c r="JTT10" s="158"/>
      <c r="JTU10" s="158"/>
      <c r="JTV10" s="158"/>
      <c r="JTW10" s="158"/>
      <c r="JTX10" s="158"/>
      <c r="JTY10" s="158"/>
      <c r="JTZ10" s="158"/>
      <c r="JUA10" s="158"/>
      <c r="JUB10" s="158"/>
      <c r="JUC10" s="158"/>
      <c r="JUD10" s="158"/>
      <c r="JUE10" s="158"/>
      <c r="JUF10" s="158"/>
      <c r="JUG10" s="158"/>
      <c r="JUH10" s="158"/>
      <c r="JUI10" s="158"/>
      <c r="JUJ10" s="158"/>
      <c r="JUK10" s="158"/>
      <c r="JUL10" s="158"/>
      <c r="JUM10" s="158"/>
      <c r="JUN10" s="158"/>
      <c r="JUO10" s="158"/>
      <c r="JUP10" s="158"/>
      <c r="JUQ10" s="158"/>
      <c r="JUR10" s="158"/>
      <c r="JUS10" s="158"/>
      <c r="JUT10" s="158"/>
      <c r="JUU10" s="158"/>
      <c r="JUV10" s="158"/>
      <c r="JUW10" s="158"/>
      <c r="JUX10" s="158"/>
      <c r="JUY10" s="158"/>
      <c r="JUZ10" s="158"/>
      <c r="JVA10" s="158"/>
      <c r="JVB10" s="158"/>
      <c r="JVC10" s="158"/>
      <c r="JVD10" s="158"/>
      <c r="JVE10" s="158"/>
      <c r="JVF10" s="158"/>
      <c r="JVG10" s="158"/>
      <c r="JVH10" s="158"/>
      <c r="JVI10" s="158"/>
      <c r="JVJ10" s="158"/>
      <c r="JVK10" s="158"/>
      <c r="JVL10" s="158"/>
      <c r="JVM10" s="158"/>
      <c r="JVN10" s="158"/>
      <c r="JVO10" s="158"/>
      <c r="JVP10" s="158"/>
      <c r="JVQ10" s="158"/>
      <c r="JVR10" s="158"/>
      <c r="JVS10" s="158"/>
      <c r="JVT10" s="158"/>
      <c r="JVU10" s="158"/>
      <c r="JVV10" s="158"/>
      <c r="JVW10" s="158"/>
      <c r="JVX10" s="158"/>
      <c r="JVY10" s="158"/>
      <c r="JVZ10" s="158"/>
      <c r="JWA10" s="158"/>
      <c r="JWB10" s="158"/>
      <c r="JWC10" s="158"/>
      <c r="JWD10" s="158"/>
      <c r="JWE10" s="158"/>
      <c r="JWF10" s="158"/>
      <c r="JWG10" s="158"/>
      <c r="JWH10" s="158"/>
      <c r="JWI10" s="158"/>
      <c r="JWJ10" s="158"/>
      <c r="JWK10" s="158"/>
      <c r="JWL10" s="158"/>
      <c r="JWM10" s="158"/>
      <c r="JWN10" s="158"/>
      <c r="JWO10" s="158"/>
      <c r="JWP10" s="158"/>
      <c r="JWQ10" s="158"/>
      <c r="JWR10" s="158"/>
      <c r="JWS10" s="158"/>
      <c r="JWT10" s="158"/>
      <c r="JWU10" s="158"/>
      <c r="JWV10" s="158"/>
      <c r="JWW10" s="158"/>
      <c r="JWX10" s="158"/>
      <c r="JWY10" s="158"/>
      <c r="JWZ10" s="158"/>
      <c r="JXA10" s="158"/>
      <c r="JXB10" s="158"/>
      <c r="JXC10" s="158"/>
      <c r="JXD10" s="158"/>
      <c r="JXE10" s="158"/>
      <c r="JXF10" s="158"/>
      <c r="JXG10" s="158"/>
      <c r="JXH10" s="158"/>
      <c r="JXI10" s="158"/>
      <c r="JXJ10" s="158"/>
      <c r="JXK10" s="158"/>
      <c r="JXL10" s="158"/>
      <c r="JXM10" s="158"/>
      <c r="JXN10" s="158"/>
      <c r="JXO10" s="158"/>
      <c r="JXP10" s="158"/>
      <c r="JXQ10" s="158"/>
      <c r="JXR10" s="158"/>
      <c r="JXS10" s="158"/>
      <c r="JXT10" s="158"/>
      <c r="JXU10" s="158"/>
      <c r="JXV10" s="158"/>
      <c r="JXW10" s="158"/>
      <c r="JXX10" s="158"/>
      <c r="JXY10" s="158"/>
      <c r="JXZ10" s="158"/>
      <c r="JYA10" s="158"/>
      <c r="JYB10" s="158"/>
      <c r="JYC10" s="158"/>
      <c r="JYD10" s="158"/>
      <c r="JYE10" s="158"/>
      <c r="JYF10" s="158"/>
      <c r="JYG10" s="158"/>
      <c r="JYH10" s="158"/>
      <c r="JYI10" s="158"/>
      <c r="JYJ10" s="158"/>
      <c r="JYK10" s="158"/>
      <c r="JYL10" s="158"/>
      <c r="JYM10" s="158"/>
      <c r="JYN10" s="158"/>
      <c r="JYO10" s="158"/>
      <c r="JYP10" s="158"/>
      <c r="JYQ10" s="158"/>
      <c r="JYR10" s="158"/>
      <c r="JYS10" s="158"/>
      <c r="JYT10" s="158"/>
      <c r="JYU10" s="158"/>
      <c r="JYV10" s="158"/>
      <c r="JYW10" s="158"/>
      <c r="JYX10" s="158"/>
      <c r="JYY10" s="158"/>
      <c r="JYZ10" s="158"/>
      <c r="JZA10" s="158"/>
      <c r="JZB10" s="158"/>
      <c r="JZC10" s="158"/>
      <c r="JZD10" s="158"/>
      <c r="JZE10" s="158"/>
      <c r="JZF10" s="158"/>
      <c r="JZG10" s="158"/>
      <c r="JZH10" s="158"/>
      <c r="JZI10" s="158"/>
      <c r="JZJ10" s="158"/>
      <c r="JZK10" s="158"/>
      <c r="JZL10" s="158"/>
      <c r="JZM10" s="158"/>
      <c r="JZN10" s="158"/>
      <c r="JZO10" s="158"/>
      <c r="JZP10" s="158"/>
      <c r="JZQ10" s="158"/>
      <c r="JZR10" s="158"/>
      <c r="JZS10" s="158"/>
      <c r="JZT10" s="158"/>
      <c r="JZU10" s="158"/>
      <c r="JZV10" s="158"/>
      <c r="JZW10" s="158"/>
      <c r="JZX10" s="158"/>
      <c r="JZY10" s="158"/>
      <c r="JZZ10" s="158"/>
      <c r="KAA10" s="158"/>
      <c r="KAB10" s="158"/>
      <c r="KAC10" s="158"/>
      <c r="KAD10" s="158"/>
      <c r="KAE10" s="158"/>
      <c r="KAF10" s="158"/>
      <c r="KAG10" s="158"/>
      <c r="KAH10" s="158"/>
      <c r="KAI10" s="158"/>
      <c r="KAJ10" s="158"/>
      <c r="KAK10" s="158"/>
      <c r="KAL10" s="158"/>
      <c r="KAM10" s="158"/>
      <c r="KAN10" s="158"/>
      <c r="KAO10" s="158"/>
      <c r="KAP10" s="158"/>
      <c r="KAQ10" s="158"/>
      <c r="KAR10" s="158"/>
      <c r="KAS10" s="158"/>
      <c r="KAT10" s="158"/>
      <c r="KAU10" s="158"/>
      <c r="KAV10" s="158"/>
      <c r="KAW10" s="158"/>
      <c r="KAX10" s="158"/>
      <c r="KAY10" s="158"/>
      <c r="KAZ10" s="158"/>
      <c r="KBA10" s="158"/>
      <c r="KBB10" s="158"/>
      <c r="KBC10" s="158"/>
      <c r="KBD10" s="158"/>
      <c r="KBE10" s="158"/>
      <c r="KBF10" s="158"/>
      <c r="KBG10" s="158"/>
      <c r="KBH10" s="158"/>
      <c r="KBI10" s="158"/>
      <c r="KBJ10" s="158"/>
      <c r="KBK10" s="158"/>
      <c r="KBL10" s="158"/>
      <c r="KBM10" s="158"/>
      <c r="KBN10" s="158"/>
      <c r="KBO10" s="158"/>
      <c r="KBP10" s="158"/>
      <c r="KBQ10" s="158"/>
      <c r="KBR10" s="158"/>
      <c r="KBS10" s="158"/>
      <c r="KBT10" s="158"/>
      <c r="KBU10" s="158"/>
      <c r="KBV10" s="158"/>
      <c r="KBW10" s="158"/>
      <c r="KBX10" s="158"/>
      <c r="KBY10" s="158"/>
      <c r="KBZ10" s="158"/>
      <c r="KCA10" s="158"/>
      <c r="KCB10" s="158"/>
      <c r="KCC10" s="158"/>
      <c r="KCD10" s="158"/>
      <c r="KCE10" s="158"/>
      <c r="KCF10" s="158"/>
      <c r="KCG10" s="158"/>
      <c r="KCH10" s="158"/>
      <c r="KCI10" s="158"/>
      <c r="KCJ10" s="158"/>
      <c r="KCK10" s="158"/>
      <c r="KCL10" s="158"/>
      <c r="KCM10" s="158"/>
      <c r="KCN10" s="158"/>
      <c r="KCO10" s="158"/>
      <c r="KCP10" s="158"/>
      <c r="KCQ10" s="158"/>
      <c r="KCR10" s="158"/>
      <c r="KCS10" s="158"/>
      <c r="KCT10" s="158"/>
      <c r="KCU10" s="158"/>
      <c r="KCV10" s="158"/>
      <c r="KCW10" s="158"/>
      <c r="KCX10" s="158"/>
      <c r="KCY10" s="158"/>
      <c r="KCZ10" s="158"/>
      <c r="KDA10" s="158"/>
      <c r="KDB10" s="158"/>
      <c r="KDC10" s="158"/>
      <c r="KDD10" s="158"/>
      <c r="KDE10" s="158"/>
      <c r="KDF10" s="158"/>
      <c r="KDG10" s="158"/>
      <c r="KDH10" s="158"/>
      <c r="KDI10" s="158"/>
      <c r="KDJ10" s="158"/>
      <c r="KDK10" s="158"/>
      <c r="KDL10" s="158"/>
      <c r="KDM10" s="158"/>
      <c r="KDN10" s="158"/>
      <c r="KDO10" s="158"/>
      <c r="KDP10" s="158"/>
      <c r="KDQ10" s="158"/>
      <c r="KDR10" s="158"/>
      <c r="KDS10" s="158"/>
      <c r="KDT10" s="158"/>
      <c r="KDU10" s="158"/>
      <c r="KDV10" s="158"/>
      <c r="KDW10" s="158"/>
      <c r="KDX10" s="158"/>
      <c r="KDY10" s="158"/>
      <c r="KDZ10" s="158"/>
      <c r="KEA10" s="158"/>
      <c r="KEB10" s="158"/>
      <c r="KEC10" s="158"/>
      <c r="KED10" s="158"/>
      <c r="KEE10" s="158"/>
      <c r="KEF10" s="158"/>
      <c r="KEG10" s="158"/>
      <c r="KEH10" s="158"/>
      <c r="KEI10" s="158"/>
      <c r="KEJ10" s="158"/>
      <c r="KEK10" s="158"/>
      <c r="KEL10" s="158"/>
      <c r="KEM10" s="158"/>
      <c r="KEN10" s="158"/>
      <c r="KEO10" s="158"/>
      <c r="KEP10" s="158"/>
      <c r="KEQ10" s="158"/>
      <c r="KER10" s="158"/>
      <c r="KES10" s="158"/>
      <c r="KET10" s="158"/>
      <c r="KEU10" s="158"/>
      <c r="KEV10" s="158"/>
      <c r="KEW10" s="158"/>
      <c r="KEX10" s="158"/>
      <c r="KEY10" s="158"/>
      <c r="KEZ10" s="158"/>
      <c r="KFA10" s="158"/>
      <c r="KFB10" s="158"/>
      <c r="KFC10" s="158"/>
      <c r="KFD10" s="158"/>
      <c r="KFE10" s="158"/>
      <c r="KFF10" s="158"/>
      <c r="KFG10" s="158"/>
      <c r="KFH10" s="158"/>
      <c r="KFI10" s="158"/>
      <c r="KFJ10" s="158"/>
      <c r="KFK10" s="158"/>
      <c r="KFL10" s="158"/>
      <c r="KFM10" s="158"/>
      <c r="KFN10" s="158"/>
      <c r="KFO10" s="158"/>
      <c r="KFP10" s="158"/>
      <c r="KFQ10" s="158"/>
      <c r="KFR10" s="158"/>
      <c r="KFS10" s="158"/>
      <c r="KFT10" s="158"/>
      <c r="KFU10" s="158"/>
      <c r="KFV10" s="158"/>
      <c r="KFW10" s="158"/>
      <c r="KFX10" s="158"/>
      <c r="KFY10" s="158"/>
      <c r="KFZ10" s="158"/>
      <c r="KGA10" s="158"/>
      <c r="KGB10" s="158"/>
      <c r="KGC10" s="158"/>
      <c r="KGD10" s="158"/>
      <c r="KGE10" s="158"/>
      <c r="KGF10" s="158"/>
      <c r="KGG10" s="158"/>
      <c r="KGH10" s="158"/>
      <c r="KGI10" s="158"/>
      <c r="KGJ10" s="158"/>
      <c r="KGK10" s="158"/>
      <c r="KGL10" s="158"/>
      <c r="KGM10" s="158"/>
      <c r="KGN10" s="158"/>
      <c r="KGO10" s="158"/>
      <c r="KGP10" s="158"/>
      <c r="KGQ10" s="158"/>
      <c r="KGR10" s="158"/>
      <c r="KGS10" s="158"/>
      <c r="KGT10" s="158"/>
      <c r="KGU10" s="158"/>
      <c r="KGV10" s="158"/>
      <c r="KGW10" s="158"/>
      <c r="KGX10" s="158"/>
      <c r="KGY10" s="158"/>
      <c r="KGZ10" s="158"/>
      <c r="KHA10" s="158"/>
      <c r="KHB10" s="158"/>
      <c r="KHC10" s="158"/>
      <c r="KHD10" s="158"/>
      <c r="KHE10" s="158"/>
      <c r="KHF10" s="158"/>
      <c r="KHG10" s="158"/>
      <c r="KHH10" s="158"/>
      <c r="KHI10" s="158"/>
      <c r="KHJ10" s="158"/>
      <c r="KHK10" s="158"/>
      <c r="KHL10" s="158"/>
      <c r="KHM10" s="158"/>
      <c r="KHN10" s="158"/>
      <c r="KHO10" s="158"/>
      <c r="KHP10" s="158"/>
      <c r="KHQ10" s="158"/>
      <c r="KHR10" s="158"/>
      <c r="KHS10" s="158"/>
      <c r="KHT10" s="158"/>
      <c r="KHU10" s="158"/>
      <c r="KHV10" s="158"/>
      <c r="KHW10" s="158"/>
      <c r="KHX10" s="158"/>
      <c r="KHY10" s="158"/>
      <c r="KHZ10" s="158"/>
      <c r="KIA10" s="158"/>
      <c r="KIB10" s="158"/>
      <c r="KIC10" s="158"/>
      <c r="KID10" s="158"/>
      <c r="KIE10" s="158"/>
      <c r="KIF10" s="158"/>
      <c r="KIG10" s="158"/>
      <c r="KIH10" s="158"/>
      <c r="KII10" s="158"/>
      <c r="KIJ10" s="158"/>
      <c r="KIK10" s="158"/>
      <c r="KIL10" s="158"/>
      <c r="KIM10" s="158"/>
      <c r="KIN10" s="158"/>
      <c r="KIO10" s="158"/>
      <c r="KIP10" s="158"/>
      <c r="KIQ10" s="158"/>
      <c r="KIR10" s="158"/>
      <c r="KIS10" s="158"/>
      <c r="KIT10" s="158"/>
      <c r="KIU10" s="158"/>
      <c r="KIV10" s="158"/>
      <c r="KIW10" s="158"/>
      <c r="KIX10" s="158"/>
      <c r="KIY10" s="158"/>
      <c r="KIZ10" s="158"/>
      <c r="KJA10" s="158"/>
      <c r="KJB10" s="158"/>
      <c r="KJC10" s="158"/>
      <c r="KJD10" s="158"/>
      <c r="KJE10" s="158"/>
      <c r="KJF10" s="158"/>
      <c r="KJG10" s="158"/>
      <c r="KJH10" s="158"/>
      <c r="KJI10" s="158"/>
      <c r="KJJ10" s="158"/>
      <c r="KJK10" s="158"/>
      <c r="KJL10" s="158"/>
      <c r="KJM10" s="158"/>
      <c r="KJN10" s="158"/>
      <c r="KJO10" s="158"/>
      <c r="KJP10" s="158"/>
      <c r="KJQ10" s="158"/>
      <c r="KJR10" s="158"/>
      <c r="KJS10" s="158"/>
      <c r="KJT10" s="158"/>
      <c r="KJU10" s="158"/>
      <c r="KJV10" s="158"/>
      <c r="KJW10" s="158"/>
      <c r="KJX10" s="158"/>
      <c r="KJY10" s="158"/>
      <c r="KJZ10" s="158"/>
      <c r="KKA10" s="158"/>
      <c r="KKB10" s="158"/>
      <c r="KKC10" s="158"/>
      <c r="KKD10" s="158"/>
      <c r="KKE10" s="158"/>
      <c r="KKF10" s="158"/>
      <c r="KKG10" s="158"/>
      <c r="KKH10" s="158"/>
      <c r="KKI10" s="158"/>
      <c r="KKJ10" s="158"/>
      <c r="KKK10" s="158"/>
      <c r="KKL10" s="158"/>
      <c r="KKM10" s="158"/>
      <c r="KKN10" s="158"/>
      <c r="KKO10" s="158"/>
      <c r="KKP10" s="158"/>
      <c r="KKQ10" s="158"/>
      <c r="KKR10" s="158"/>
      <c r="KKS10" s="158"/>
      <c r="KKT10" s="158"/>
      <c r="KKU10" s="158"/>
      <c r="KKV10" s="158"/>
      <c r="KKW10" s="158"/>
      <c r="KKX10" s="158"/>
      <c r="KKY10" s="158"/>
      <c r="KKZ10" s="158"/>
      <c r="KLA10" s="158"/>
      <c r="KLB10" s="158"/>
      <c r="KLC10" s="158"/>
      <c r="KLD10" s="158"/>
      <c r="KLE10" s="158"/>
      <c r="KLF10" s="158"/>
      <c r="KLG10" s="158"/>
      <c r="KLH10" s="158"/>
      <c r="KLI10" s="158"/>
      <c r="KLJ10" s="158"/>
      <c r="KLK10" s="158"/>
      <c r="KLL10" s="158"/>
      <c r="KLM10" s="158"/>
      <c r="KLN10" s="158"/>
      <c r="KLO10" s="158"/>
      <c r="KLP10" s="158"/>
      <c r="KLQ10" s="158"/>
      <c r="KLR10" s="158"/>
      <c r="KLS10" s="158"/>
      <c r="KLT10" s="158"/>
      <c r="KLU10" s="158"/>
      <c r="KLV10" s="158"/>
      <c r="KLW10" s="158"/>
      <c r="KLX10" s="158"/>
      <c r="KLY10" s="158"/>
      <c r="KLZ10" s="158"/>
      <c r="KMA10" s="158"/>
      <c r="KMB10" s="158"/>
      <c r="KMC10" s="158"/>
      <c r="KMD10" s="158"/>
      <c r="KME10" s="158"/>
      <c r="KMF10" s="158"/>
      <c r="KMG10" s="158"/>
      <c r="KMH10" s="158"/>
      <c r="KMI10" s="158"/>
      <c r="KMJ10" s="158"/>
      <c r="KMK10" s="158"/>
      <c r="KML10" s="158"/>
      <c r="KMM10" s="158"/>
      <c r="KMN10" s="158"/>
      <c r="KMO10" s="158"/>
      <c r="KMP10" s="158"/>
      <c r="KMQ10" s="158"/>
      <c r="KMR10" s="158"/>
      <c r="KMS10" s="158"/>
      <c r="KMT10" s="158"/>
      <c r="KMU10" s="158"/>
      <c r="KMV10" s="158"/>
      <c r="KMW10" s="158"/>
      <c r="KMX10" s="158"/>
      <c r="KMY10" s="158"/>
      <c r="KMZ10" s="158"/>
      <c r="KNA10" s="158"/>
      <c r="KNB10" s="158"/>
      <c r="KNC10" s="158"/>
      <c r="KND10" s="158"/>
      <c r="KNE10" s="158"/>
      <c r="KNF10" s="158"/>
      <c r="KNG10" s="158"/>
      <c r="KNH10" s="158"/>
      <c r="KNI10" s="158"/>
      <c r="KNJ10" s="158"/>
      <c r="KNK10" s="158"/>
      <c r="KNL10" s="158"/>
      <c r="KNM10" s="158"/>
      <c r="KNN10" s="158"/>
      <c r="KNO10" s="158"/>
      <c r="KNP10" s="158"/>
      <c r="KNQ10" s="158"/>
      <c r="KNR10" s="158"/>
      <c r="KNS10" s="158"/>
      <c r="KNT10" s="158"/>
      <c r="KNU10" s="158"/>
      <c r="KNV10" s="158"/>
      <c r="KNW10" s="158"/>
      <c r="KNX10" s="158"/>
      <c r="KNY10" s="158"/>
      <c r="KNZ10" s="158"/>
      <c r="KOA10" s="158"/>
      <c r="KOB10" s="158"/>
      <c r="KOC10" s="158"/>
      <c r="KOD10" s="158"/>
      <c r="KOE10" s="158"/>
      <c r="KOF10" s="158"/>
      <c r="KOG10" s="158"/>
      <c r="KOH10" s="158"/>
      <c r="KOI10" s="158"/>
      <c r="KOJ10" s="158"/>
      <c r="KOK10" s="158"/>
      <c r="KOL10" s="158"/>
      <c r="KOM10" s="158"/>
      <c r="KON10" s="158"/>
      <c r="KOO10" s="158"/>
      <c r="KOP10" s="158"/>
      <c r="KOQ10" s="158"/>
      <c r="KOR10" s="158"/>
      <c r="KOS10" s="158"/>
      <c r="KOT10" s="158"/>
      <c r="KOU10" s="158"/>
      <c r="KOV10" s="158"/>
      <c r="KOW10" s="158"/>
      <c r="KOX10" s="158"/>
      <c r="KOY10" s="158"/>
      <c r="KOZ10" s="158"/>
      <c r="KPA10" s="158"/>
      <c r="KPB10" s="158"/>
      <c r="KPC10" s="158"/>
      <c r="KPD10" s="158"/>
      <c r="KPE10" s="158"/>
      <c r="KPF10" s="158"/>
      <c r="KPG10" s="158"/>
      <c r="KPH10" s="158"/>
      <c r="KPI10" s="158"/>
      <c r="KPJ10" s="158"/>
      <c r="KPK10" s="158"/>
      <c r="KPL10" s="158"/>
      <c r="KPM10" s="158"/>
      <c r="KPN10" s="158"/>
      <c r="KPO10" s="158"/>
      <c r="KPP10" s="158"/>
      <c r="KPQ10" s="158"/>
      <c r="KPR10" s="158"/>
      <c r="KPS10" s="158"/>
      <c r="KPT10" s="158"/>
      <c r="KPU10" s="158"/>
      <c r="KPV10" s="158"/>
      <c r="KPW10" s="158"/>
      <c r="KPX10" s="158"/>
      <c r="KPY10" s="158"/>
      <c r="KPZ10" s="158"/>
      <c r="KQA10" s="158"/>
      <c r="KQB10" s="158"/>
      <c r="KQC10" s="158"/>
      <c r="KQD10" s="158"/>
      <c r="KQE10" s="158"/>
      <c r="KQF10" s="158"/>
      <c r="KQG10" s="158"/>
      <c r="KQH10" s="158"/>
      <c r="KQI10" s="158"/>
      <c r="KQJ10" s="158"/>
      <c r="KQK10" s="158"/>
      <c r="KQL10" s="158"/>
      <c r="KQM10" s="158"/>
      <c r="KQN10" s="158"/>
      <c r="KQO10" s="158"/>
      <c r="KQP10" s="158"/>
      <c r="KQQ10" s="158"/>
      <c r="KQR10" s="158"/>
      <c r="KQS10" s="158"/>
      <c r="KQT10" s="158"/>
      <c r="KQU10" s="158"/>
      <c r="KQV10" s="158"/>
      <c r="KQW10" s="158"/>
      <c r="KQX10" s="158"/>
      <c r="KQY10" s="158"/>
      <c r="KQZ10" s="158"/>
      <c r="KRA10" s="158"/>
      <c r="KRB10" s="158"/>
      <c r="KRC10" s="158"/>
      <c r="KRD10" s="158"/>
      <c r="KRE10" s="158"/>
      <c r="KRF10" s="158"/>
      <c r="KRG10" s="158"/>
      <c r="KRH10" s="158"/>
      <c r="KRI10" s="158"/>
      <c r="KRJ10" s="158"/>
      <c r="KRK10" s="158"/>
      <c r="KRL10" s="158"/>
      <c r="KRM10" s="158"/>
      <c r="KRN10" s="158"/>
      <c r="KRO10" s="158"/>
      <c r="KRP10" s="158"/>
      <c r="KRQ10" s="158"/>
      <c r="KRR10" s="158"/>
      <c r="KRS10" s="158"/>
      <c r="KRT10" s="158"/>
      <c r="KRU10" s="158"/>
      <c r="KRV10" s="158"/>
      <c r="KRW10" s="158"/>
      <c r="KRX10" s="158"/>
      <c r="KRY10" s="158"/>
      <c r="KRZ10" s="158"/>
      <c r="KSA10" s="158"/>
      <c r="KSB10" s="158"/>
      <c r="KSC10" s="158"/>
      <c r="KSD10" s="158"/>
      <c r="KSE10" s="158"/>
      <c r="KSF10" s="158"/>
      <c r="KSG10" s="158"/>
      <c r="KSH10" s="158"/>
      <c r="KSI10" s="158"/>
      <c r="KSJ10" s="158"/>
      <c r="KSK10" s="158"/>
      <c r="KSL10" s="158"/>
      <c r="KSM10" s="158"/>
      <c r="KSN10" s="158"/>
      <c r="KSO10" s="158"/>
      <c r="KSP10" s="158"/>
      <c r="KSQ10" s="158"/>
      <c r="KSR10" s="158"/>
      <c r="KSS10" s="158"/>
      <c r="KST10" s="158"/>
      <c r="KSU10" s="158"/>
      <c r="KSV10" s="158"/>
      <c r="KSW10" s="158"/>
      <c r="KSX10" s="158"/>
      <c r="KSY10" s="158"/>
      <c r="KSZ10" s="158"/>
      <c r="KTA10" s="158"/>
      <c r="KTB10" s="158"/>
      <c r="KTC10" s="158"/>
      <c r="KTD10" s="158"/>
      <c r="KTE10" s="158"/>
      <c r="KTF10" s="158"/>
      <c r="KTG10" s="158"/>
      <c r="KTH10" s="158"/>
      <c r="KTI10" s="158"/>
      <c r="KTJ10" s="158"/>
      <c r="KTK10" s="158"/>
      <c r="KTL10" s="158"/>
      <c r="KTM10" s="158"/>
      <c r="KTN10" s="158"/>
      <c r="KTO10" s="158"/>
      <c r="KTP10" s="158"/>
      <c r="KTQ10" s="158"/>
      <c r="KTR10" s="158"/>
      <c r="KTS10" s="158"/>
      <c r="KTT10" s="158"/>
      <c r="KTU10" s="158"/>
      <c r="KTV10" s="158"/>
      <c r="KTW10" s="158"/>
      <c r="KTX10" s="158"/>
      <c r="KTY10" s="158"/>
      <c r="KTZ10" s="158"/>
      <c r="KUA10" s="158"/>
      <c r="KUB10" s="158"/>
      <c r="KUC10" s="158"/>
      <c r="KUD10" s="158"/>
      <c r="KUE10" s="158"/>
      <c r="KUF10" s="158"/>
      <c r="KUG10" s="158"/>
      <c r="KUH10" s="158"/>
      <c r="KUI10" s="158"/>
      <c r="KUJ10" s="158"/>
      <c r="KUK10" s="158"/>
      <c r="KUL10" s="158"/>
      <c r="KUM10" s="158"/>
      <c r="KUN10" s="158"/>
      <c r="KUO10" s="158"/>
      <c r="KUP10" s="158"/>
      <c r="KUQ10" s="158"/>
      <c r="KUR10" s="158"/>
      <c r="KUS10" s="158"/>
      <c r="KUT10" s="158"/>
      <c r="KUU10" s="158"/>
      <c r="KUV10" s="158"/>
      <c r="KUW10" s="158"/>
      <c r="KUX10" s="158"/>
      <c r="KUY10" s="158"/>
      <c r="KUZ10" s="158"/>
      <c r="KVA10" s="158"/>
      <c r="KVB10" s="158"/>
      <c r="KVC10" s="158"/>
      <c r="KVD10" s="158"/>
      <c r="KVE10" s="158"/>
      <c r="KVF10" s="158"/>
      <c r="KVG10" s="158"/>
      <c r="KVH10" s="158"/>
      <c r="KVI10" s="158"/>
      <c r="KVJ10" s="158"/>
      <c r="KVK10" s="158"/>
      <c r="KVL10" s="158"/>
      <c r="KVM10" s="158"/>
      <c r="KVN10" s="158"/>
      <c r="KVO10" s="158"/>
      <c r="KVP10" s="158"/>
      <c r="KVQ10" s="158"/>
      <c r="KVR10" s="158"/>
      <c r="KVS10" s="158"/>
      <c r="KVT10" s="158"/>
      <c r="KVU10" s="158"/>
      <c r="KVV10" s="158"/>
      <c r="KVW10" s="158"/>
      <c r="KVX10" s="158"/>
      <c r="KVY10" s="158"/>
      <c r="KVZ10" s="158"/>
      <c r="KWA10" s="158"/>
      <c r="KWB10" s="158"/>
      <c r="KWC10" s="158"/>
      <c r="KWD10" s="158"/>
      <c r="KWE10" s="158"/>
      <c r="KWF10" s="158"/>
      <c r="KWG10" s="158"/>
      <c r="KWH10" s="158"/>
      <c r="KWI10" s="158"/>
      <c r="KWJ10" s="158"/>
      <c r="KWK10" s="158"/>
      <c r="KWL10" s="158"/>
      <c r="KWM10" s="158"/>
      <c r="KWN10" s="158"/>
      <c r="KWO10" s="158"/>
      <c r="KWP10" s="158"/>
      <c r="KWQ10" s="158"/>
      <c r="KWR10" s="158"/>
      <c r="KWS10" s="158"/>
      <c r="KWT10" s="158"/>
      <c r="KWU10" s="158"/>
      <c r="KWV10" s="158"/>
      <c r="KWW10" s="158"/>
      <c r="KWX10" s="158"/>
      <c r="KWY10" s="158"/>
      <c r="KWZ10" s="158"/>
      <c r="KXA10" s="158"/>
      <c r="KXB10" s="158"/>
      <c r="KXC10" s="158"/>
      <c r="KXD10" s="158"/>
      <c r="KXE10" s="158"/>
      <c r="KXF10" s="158"/>
      <c r="KXG10" s="158"/>
      <c r="KXH10" s="158"/>
      <c r="KXI10" s="158"/>
      <c r="KXJ10" s="158"/>
      <c r="KXK10" s="158"/>
      <c r="KXL10" s="158"/>
      <c r="KXM10" s="158"/>
      <c r="KXN10" s="158"/>
      <c r="KXO10" s="158"/>
      <c r="KXP10" s="158"/>
      <c r="KXQ10" s="158"/>
      <c r="KXR10" s="158"/>
      <c r="KXS10" s="158"/>
      <c r="KXT10" s="158"/>
      <c r="KXU10" s="158"/>
      <c r="KXV10" s="158"/>
      <c r="KXW10" s="158"/>
      <c r="KXX10" s="158"/>
      <c r="KXY10" s="158"/>
      <c r="KXZ10" s="158"/>
      <c r="KYA10" s="158"/>
      <c r="KYB10" s="158"/>
      <c r="KYC10" s="158"/>
      <c r="KYD10" s="158"/>
      <c r="KYE10" s="158"/>
      <c r="KYF10" s="158"/>
      <c r="KYG10" s="158"/>
      <c r="KYH10" s="158"/>
      <c r="KYI10" s="158"/>
      <c r="KYJ10" s="158"/>
      <c r="KYK10" s="158"/>
      <c r="KYL10" s="158"/>
      <c r="KYM10" s="158"/>
      <c r="KYN10" s="158"/>
      <c r="KYO10" s="158"/>
      <c r="KYP10" s="158"/>
      <c r="KYQ10" s="158"/>
      <c r="KYR10" s="158"/>
      <c r="KYS10" s="158"/>
      <c r="KYT10" s="158"/>
      <c r="KYU10" s="158"/>
      <c r="KYV10" s="158"/>
      <c r="KYW10" s="158"/>
      <c r="KYX10" s="158"/>
      <c r="KYY10" s="158"/>
      <c r="KYZ10" s="158"/>
      <c r="KZA10" s="158"/>
      <c r="KZB10" s="158"/>
      <c r="KZC10" s="158"/>
      <c r="KZD10" s="158"/>
      <c r="KZE10" s="158"/>
      <c r="KZF10" s="158"/>
      <c r="KZG10" s="158"/>
      <c r="KZH10" s="158"/>
      <c r="KZI10" s="158"/>
      <c r="KZJ10" s="158"/>
      <c r="KZK10" s="158"/>
      <c r="KZL10" s="158"/>
      <c r="KZM10" s="158"/>
      <c r="KZN10" s="158"/>
      <c r="KZO10" s="158"/>
      <c r="KZP10" s="158"/>
      <c r="KZQ10" s="158"/>
      <c r="KZR10" s="158"/>
      <c r="KZS10" s="158"/>
      <c r="KZT10" s="158"/>
      <c r="KZU10" s="158"/>
      <c r="KZV10" s="158"/>
      <c r="KZW10" s="158"/>
      <c r="KZX10" s="158"/>
      <c r="KZY10" s="158"/>
      <c r="KZZ10" s="158"/>
      <c r="LAA10" s="158"/>
      <c r="LAB10" s="158"/>
      <c r="LAC10" s="158"/>
      <c r="LAD10" s="158"/>
      <c r="LAE10" s="158"/>
      <c r="LAF10" s="158"/>
      <c r="LAG10" s="158"/>
      <c r="LAH10" s="158"/>
      <c r="LAI10" s="158"/>
      <c r="LAJ10" s="158"/>
      <c r="LAK10" s="158"/>
      <c r="LAL10" s="158"/>
      <c r="LAM10" s="158"/>
      <c r="LAN10" s="158"/>
      <c r="LAO10" s="158"/>
      <c r="LAP10" s="158"/>
      <c r="LAQ10" s="158"/>
      <c r="LAR10" s="158"/>
      <c r="LAS10" s="158"/>
      <c r="LAT10" s="158"/>
      <c r="LAU10" s="158"/>
      <c r="LAV10" s="158"/>
      <c r="LAW10" s="158"/>
      <c r="LAX10" s="158"/>
      <c r="LAY10" s="158"/>
      <c r="LAZ10" s="158"/>
      <c r="LBA10" s="158"/>
      <c r="LBB10" s="158"/>
      <c r="LBC10" s="158"/>
      <c r="LBD10" s="158"/>
      <c r="LBE10" s="158"/>
      <c r="LBF10" s="158"/>
      <c r="LBG10" s="158"/>
      <c r="LBH10" s="158"/>
      <c r="LBI10" s="158"/>
      <c r="LBJ10" s="158"/>
      <c r="LBK10" s="158"/>
      <c r="LBL10" s="158"/>
      <c r="LBM10" s="158"/>
      <c r="LBN10" s="158"/>
      <c r="LBO10" s="158"/>
      <c r="LBP10" s="158"/>
      <c r="LBQ10" s="158"/>
      <c r="LBR10" s="158"/>
      <c r="LBS10" s="158"/>
      <c r="LBT10" s="158"/>
      <c r="LBU10" s="158"/>
      <c r="LBV10" s="158"/>
      <c r="LBW10" s="158"/>
      <c r="LBX10" s="158"/>
      <c r="LBY10" s="158"/>
      <c r="LBZ10" s="158"/>
      <c r="LCA10" s="158"/>
      <c r="LCB10" s="158"/>
      <c r="LCC10" s="158"/>
      <c r="LCD10" s="158"/>
      <c r="LCE10" s="158"/>
      <c r="LCF10" s="158"/>
      <c r="LCG10" s="158"/>
      <c r="LCH10" s="158"/>
      <c r="LCI10" s="158"/>
      <c r="LCJ10" s="158"/>
      <c r="LCK10" s="158"/>
      <c r="LCL10" s="158"/>
      <c r="LCM10" s="158"/>
      <c r="LCN10" s="158"/>
      <c r="LCO10" s="158"/>
      <c r="LCP10" s="158"/>
      <c r="LCQ10" s="158"/>
      <c r="LCR10" s="158"/>
      <c r="LCS10" s="158"/>
      <c r="LCT10" s="158"/>
      <c r="LCU10" s="158"/>
      <c r="LCV10" s="158"/>
      <c r="LCW10" s="158"/>
      <c r="LCX10" s="158"/>
      <c r="LCY10" s="158"/>
      <c r="LCZ10" s="158"/>
      <c r="LDA10" s="158"/>
      <c r="LDB10" s="158"/>
      <c r="LDC10" s="158"/>
      <c r="LDD10" s="158"/>
      <c r="LDE10" s="158"/>
      <c r="LDF10" s="158"/>
      <c r="LDG10" s="158"/>
      <c r="LDH10" s="158"/>
      <c r="LDI10" s="158"/>
      <c r="LDJ10" s="158"/>
      <c r="LDK10" s="158"/>
      <c r="LDL10" s="158"/>
      <c r="LDM10" s="158"/>
      <c r="LDN10" s="158"/>
      <c r="LDO10" s="158"/>
      <c r="LDP10" s="158"/>
      <c r="LDQ10" s="158"/>
      <c r="LDR10" s="158"/>
      <c r="LDS10" s="158"/>
      <c r="LDT10" s="158"/>
      <c r="LDU10" s="158"/>
      <c r="LDV10" s="158"/>
      <c r="LDW10" s="158"/>
      <c r="LDX10" s="158"/>
      <c r="LDY10" s="158"/>
      <c r="LDZ10" s="158"/>
      <c r="LEA10" s="158"/>
      <c r="LEB10" s="158"/>
      <c r="LEC10" s="158"/>
      <c r="LED10" s="158"/>
      <c r="LEE10" s="158"/>
      <c r="LEF10" s="158"/>
      <c r="LEG10" s="158"/>
      <c r="LEH10" s="158"/>
      <c r="LEI10" s="158"/>
      <c r="LEJ10" s="158"/>
      <c r="LEK10" s="158"/>
      <c r="LEL10" s="158"/>
      <c r="LEM10" s="158"/>
      <c r="LEN10" s="158"/>
      <c r="LEO10" s="158"/>
      <c r="LEP10" s="158"/>
      <c r="LEQ10" s="158"/>
      <c r="LER10" s="158"/>
      <c r="LES10" s="158"/>
      <c r="LET10" s="158"/>
      <c r="LEU10" s="158"/>
      <c r="LEV10" s="158"/>
      <c r="LEW10" s="158"/>
      <c r="LEX10" s="158"/>
      <c r="LEY10" s="158"/>
      <c r="LEZ10" s="158"/>
      <c r="LFA10" s="158"/>
      <c r="LFB10" s="158"/>
      <c r="LFC10" s="158"/>
      <c r="LFD10" s="158"/>
      <c r="LFE10" s="158"/>
      <c r="LFF10" s="158"/>
      <c r="LFG10" s="158"/>
      <c r="LFH10" s="158"/>
      <c r="LFI10" s="158"/>
      <c r="LFJ10" s="158"/>
      <c r="LFK10" s="158"/>
      <c r="LFL10" s="158"/>
      <c r="LFM10" s="158"/>
      <c r="LFN10" s="158"/>
      <c r="LFO10" s="158"/>
      <c r="LFP10" s="158"/>
      <c r="LFQ10" s="158"/>
      <c r="LFR10" s="158"/>
      <c r="LFS10" s="158"/>
      <c r="LFT10" s="158"/>
      <c r="LFU10" s="158"/>
      <c r="LFV10" s="158"/>
      <c r="LFW10" s="158"/>
      <c r="LFX10" s="158"/>
      <c r="LFY10" s="158"/>
      <c r="LFZ10" s="158"/>
      <c r="LGA10" s="158"/>
      <c r="LGB10" s="158"/>
      <c r="LGC10" s="158"/>
      <c r="LGD10" s="158"/>
      <c r="LGE10" s="158"/>
      <c r="LGF10" s="158"/>
      <c r="LGG10" s="158"/>
      <c r="LGH10" s="158"/>
      <c r="LGI10" s="158"/>
      <c r="LGJ10" s="158"/>
      <c r="LGK10" s="158"/>
      <c r="LGL10" s="158"/>
      <c r="LGM10" s="158"/>
      <c r="LGN10" s="158"/>
      <c r="LGO10" s="158"/>
      <c r="LGP10" s="158"/>
      <c r="LGQ10" s="158"/>
      <c r="LGR10" s="158"/>
      <c r="LGS10" s="158"/>
      <c r="LGT10" s="158"/>
      <c r="LGU10" s="158"/>
      <c r="LGV10" s="158"/>
      <c r="LGW10" s="158"/>
      <c r="LGX10" s="158"/>
      <c r="LGY10" s="158"/>
      <c r="LGZ10" s="158"/>
      <c r="LHA10" s="158"/>
      <c r="LHB10" s="158"/>
      <c r="LHC10" s="158"/>
      <c r="LHD10" s="158"/>
      <c r="LHE10" s="158"/>
      <c r="LHF10" s="158"/>
      <c r="LHG10" s="158"/>
      <c r="LHH10" s="158"/>
      <c r="LHI10" s="158"/>
      <c r="LHJ10" s="158"/>
      <c r="LHK10" s="158"/>
      <c r="LHL10" s="158"/>
      <c r="LHM10" s="158"/>
      <c r="LHN10" s="158"/>
      <c r="LHO10" s="158"/>
      <c r="LHP10" s="158"/>
      <c r="LHQ10" s="158"/>
      <c r="LHR10" s="158"/>
      <c r="LHS10" s="158"/>
      <c r="LHT10" s="158"/>
      <c r="LHU10" s="158"/>
      <c r="LHV10" s="158"/>
      <c r="LHW10" s="158"/>
      <c r="LHX10" s="158"/>
      <c r="LHY10" s="158"/>
      <c r="LHZ10" s="158"/>
      <c r="LIA10" s="158"/>
      <c r="LIB10" s="158"/>
      <c r="LIC10" s="158"/>
      <c r="LID10" s="158"/>
      <c r="LIE10" s="158"/>
      <c r="LIF10" s="158"/>
      <c r="LIG10" s="158"/>
      <c r="LIH10" s="158"/>
      <c r="LII10" s="158"/>
      <c r="LIJ10" s="158"/>
      <c r="LIK10" s="158"/>
      <c r="LIL10" s="158"/>
      <c r="LIM10" s="158"/>
      <c r="LIN10" s="158"/>
      <c r="LIO10" s="158"/>
      <c r="LIP10" s="158"/>
      <c r="LIQ10" s="158"/>
      <c r="LIR10" s="158"/>
      <c r="LIS10" s="158"/>
      <c r="LIT10" s="158"/>
      <c r="LIU10" s="158"/>
      <c r="LIV10" s="158"/>
      <c r="LIW10" s="158"/>
      <c r="LIX10" s="158"/>
      <c r="LIY10" s="158"/>
      <c r="LIZ10" s="158"/>
      <c r="LJA10" s="158"/>
      <c r="LJB10" s="158"/>
      <c r="LJC10" s="158"/>
      <c r="LJD10" s="158"/>
      <c r="LJE10" s="158"/>
      <c r="LJF10" s="158"/>
      <c r="LJG10" s="158"/>
      <c r="LJH10" s="158"/>
      <c r="LJI10" s="158"/>
      <c r="LJJ10" s="158"/>
      <c r="LJK10" s="158"/>
      <c r="LJL10" s="158"/>
      <c r="LJM10" s="158"/>
      <c r="LJN10" s="158"/>
      <c r="LJO10" s="158"/>
      <c r="LJP10" s="158"/>
      <c r="LJQ10" s="158"/>
      <c r="LJR10" s="158"/>
      <c r="LJS10" s="158"/>
      <c r="LJT10" s="158"/>
      <c r="LJU10" s="158"/>
      <c r="LJV10" s="158"/>
      <c r="LJW10" s="158"/>
      <c r="LJX10" s="158"/>
      <c r="LJY10" s="158"/>
      <c r="LJZ10" s="158"/>
      <c r="LKA10" s="158"/>
      <c r="LKB10" s="158"/>
      <c r="LKC10" s="158"/>
      <c r="LKD10" s="158"/>
      <c r="LKE10" s="158"/>
      <c r="LKF10" s="158"/>
      <c r="LKG10" s="158"/>
      <c r="LKH10" s="158"/>
      <c r="LKI10" s="158"/>
      <c r="LKJ10" s="158"/>
      <c r="LKK10" s="158"/>
      <c r="LKL10" s="158"/>
      <c r="LKM10" s="158"/>
      <c r="LKN10" s="158"/>
      <c r="LKO10" s="158"/>
      <c r="LKP10" s="158"/>
      <c r="LKQ10" s="158"/>
      <c r="LKR10" s="158"/>
      <c r="LKS10" s="158"/>
      <c r="LKT10" s="158"/>
      <c r="LKU10" s="158"/>
      <c r="LKV10" s="158"/>
      <c r="LKW10" s="158"/>
      <c r="LKX10" s="158"/>
      <c r="LKY10" s="158"/>
      <c r="LKZ10" s="158"/>
      <c r="LLA10" s="158"/>
      <c r="LLB10" s="158"/>
      <c r="LLC10" s="158"/>
      <c r="LLD10" s="158"/>
      <c r="LLE10" s="158"/>
      <c r="LLF10" s="158"/>
      <c r="LLG10" s="158"/>
      <c r="LLH10" s="158"/>
      <c r="LLI10" s="158"/>
      <c r="LLJ10" s="158"/>
      <c r="LLK10" s="158"/>
      <c r="LLL10" s="158"/>
      <c r="LLM10" s="158"/>
      <c r="LLN10" s="158"/>
      <c r="LLO10" s="158"/>
      <c r="LLP10" s="158"/>
      <c r="LLQ10" s="158"/>
      <c r="LLR10" s="158"/>
      <c r="LLS10" s="158"/>
      <c r="LLT10" s="158"/>
      <c r="LLU10" s="158"/>
      <c r="LLV10" s="158"/>
      <c r="LLW10" s="158"/>
      <c r="LLX10" s="158"/>
      <c r="LLY10" s="158"/>
      <c r="LLZ10" s="158"/>
      <c r="LMA10" s="158"/>
      <c r="LMB10" s="158"/>
      <c r="LMC10" s="158"/>
      <c r="LMD10" s="158"/>
      <c r="LME10" s="158"/>
      <c r="LMF10" s="158"/>
      <c r="LMG10" s="158"/>
      <c r="LMH10" s="158"/>
      <c r="LMI10" s="158"/>
      <c r="LMJ10" s="158"/>
      <c r="LMK10" s="158"/>
      <c r="LML10" s="158"/>
      <c r="LMM10" s="158"/>
      <c r="LMN10" s="158"/>
      <c r="LMO10" s="158"/>
      <c r="LMP10" s="158"/>
      <c r="LMQ10" s="158"/>
      <c r="LMR10" s="158"/>
      <c r="LMS10" s="158"/>
      <c r="LMT10" s="158"/>
      <c r="LMU10" s="158"/>
      <c r="LMV10" s="158"/>
      <c r="LMW10" s="158"/>
      <c r="LMX10" s="158"/>
      <c r="LMY10" s="158"/>
      <c r="LMZ10" s="158"/>
      <c r="LNA10" s="158"/>
      <c r="LNB10" s="158"/>
      <c r="LNC10" s="158"/>
      <c r="LND10" s="158"/>
      <c r="LNE10" s="158"/>
      <c r="LNF10" s="158"/>
      <c r="LNG10" s="158"/>
      <c r="LNH10" s="158"/>
      <c r="LNI10" s="158"/>
      <c r="LNJ10" s="158"/>
      <c r="LNK10" s="158"/>
      <c r="LNL10" s="158"/>
      <c r="LNM10" s="158"/>
      <c r="LNN10" s="158"/>
      <c r="LNO10" s="158"/>
      <c r="LNP10" s="158"/>
      <c r="LNQ10" s="158"/>
      <c r="LNR10" s="158"/>
      <c r="LNS10" s="158"/>
      <c r="LNT10" s="158"/>
      <c r="LNU10" s="158"/>
      <c r="LNV10" s="158"/>
      <c r="LNW10" s="158"/>
      <c r="LNX10" s="158"/>
      <c r="LNY10" s="158"/>
      <c r="LNZ10" s="158"/>
      <c r="LOA10" s="158"/>
      <c r="LOB10" s="158"/>
      <c r="LOC10" s="158"/>
      <c r="LOD10" s="158"/>
      <c r="LOE10" s="158"/>
      <c r="LOF10" s="158"/>
      <c r="LOG10" s="158"/>
      <c r="LOH10" s="158"/>
      <c r="LOI10" s="158"/>
      <c r="LOJ10" s="158"/>
      <c r="LOK10" s="158"/>
      <c r="LOL10" s="158"/>
      <c r="LOM10" s="158"/>
      <c r="LON10" s="158"/>
      <c r="LOO10" s="158"/>
      <c r="LOP10" s="158"/>
      <c r="LOQ10" s="158"/>
      <c r="LOR10" s="158"/>
      <c r="LOS10" s="158"/>
      <c r="LOT10" s="158"/>
      <c r="LOU10" s="158"/>
      <c r="LOV10" s="158"/>
      <c r="LOW10" s="158"/>
      <c r="LOX10" s="158"/>
      <c r="LOY10" s="158"/>
      <c r="LOZ10" s="158"/>
      <c r="LPA10" s="158"/>
      <c r="LPB10" s="158"/>
      <c r="LPC10" s="158"/>
      <c r="LPD10" s="158"/>
      <c r="LPE10" s="158"/>
      <c r="LPF10" s="158"/>
      <c r="LPG10" s="158"/>
      <c r="LPH10" s="158"/>
      <c r="LPI10" s="158"/>
      <c r="LPJ10" s="158"/>
      <c r="LPK10" s="158"/>
      <c r="LPL10" s="158"/>
      <c r="LPM10" s="158"/>
      <c r="LPN10" s="158"/>
      <c r="LPO10" s="158"/>
      <c r="LPP10" s="158"/>
      <c r="LPQ10" s="158"/>
      <c r="LPR10" s="158"/>
      <c r="LPS10" s="158"/>
      <c r="LPT10" s="158"/>
      <c r="LPU10" s="158"/>
      <c r="LPV10" s="158"/>
      <c r="LPW10" s="158"/>
      <c r="LPX10" s="158"/>
      <c r="LPY10" s="158"/>
      <c r="LPZ10" s="158"/>
      <c r="LQA10" s="158"/>
      <c r="LQB10" s="158"/>
      <c r="LQC10" s="158"/>
      <c r="LQD10" s="158"/>
      <c r="LQE10" s="158"/>
      <c r="LQF10" s="158"/>
      <c r="LQG10" s="158"/>
      <c r="LQH10" s="158"/>
      <c r="LQI10" s="158"/>
      <c r="LQJ10" s="158"/>
      <c r="LQK10" s="158"/>
      <c r="LQL10" s="158"/>
      <c r="LQM10" s="158"/>
      <c r="LQN10" s="158"/>
      <c r="LQO10" s="158"/>
      <c r="LQP10" s="158"/>
      <c r="LQQ10" s="158"/>
      <c r="LQR10" s="158"/>
      <c r="LQS10" s="158"/>
      <c r="LQT10" s="158"/>
      <c r="LQU10" s="158"/>
      <c r="LQV10" s="158"/>
      <c r="LQW10" s="158"/>
      <c r="LQX10" s="158"/>
      <c r="LQY10" s="158"/>
      <c r="LQZ10" s="158"/>
      <c r="LRA10" s="158"/>
      <c r="LRB10" s="158"/>
      <c r="LRC10" s="158"/>
      <c r="LRD10" s="158"/>
      <c r="LRE10" s="158"/>
      <c r="LRF10" s="158"/>
      <c r="LRG10" s="158"/>
      <c r="LRH10" s="158"/>
      <c r="LRI10" s="158"/>
      <c r="LRJ10" s="158"/>
      <c r="LRK10" s="158"/>
      <c r="LRL10" s="158"/>
      <c r="LRM10" s="158"/>
      <c r="LRN10" s="158"/>
      <c r="LRO10" s="158"/>
      <c r="LRP10" s="158"/>
      <c r="LRQ10" s="158"/>
      <c r="LRR10" s="158"/>
      <c r="LRS10" s="158"/>
      <c r="LRT10" s="158"/>
      <c r="LRU10" s="158"/>
      <c r="LRV10" s="158"/>
      <c r="LRW10" s="158"/>
      <c r="LRX10" s="158"/>
      <c r="LRY10" s="158"/>
      <c r="LRZ10" s="158"/>
      <c r="LSA10" s="158"/>
      <c r="LSB10" s="158"/>
      <c r="LSC10" s="158"/>
      <c r="LSD10" s="158"/>
      <c r="LSE10" s="158"/>
      <c r="LSF10" s="158"/>
      <c r="LSG10" s="158"/>
      <c r="LSH10" s="158"/>
      <c r="LSI10" s="158"/>
      <c r="LSJ10" s="158"/>
      <c r="LSK10" s="158"/>
      <c r="LSL10" s="158"/>
      <c r="LSM10" s="158"/>
      <c r="LSN10" s="158"/>
      <c r="LSO10" s="158"/>
      <c r="LSP10" s="158"/>
      <c r="LSQ10" s="158"/>
      <c r="LSR10" s="158"/>
      <c r="LSS10" s="158"/>
      <c r="LST10" s="158"/>
      <c r="LSU10" s="158"/>
      <c r="LSV10" s="158"/>
      <c r="LSW10" s="158"/>
      <c r="LSX10" s="158"/>
      <c r="LSY10" s="158"/>
      <c r="LSZ10" s="158"/>
      <c r="LTA10" s="158"/>
      <c r="LTB10" s="158"/>
      <c r="LTC10" s="158"/>
      <c r="LTD10" s="158"/>
      <c r="LTE10" s="158"/>
      <c r="LTF10" s="158"/>
      <c r="LTG10" s="158"/>
      <c r="LTH10" s="158"/>
      <c r="LTI10" s="158"/>
      <c r="LTJ10" s="158"/>
      <c r="LTK10" s="158"/>
      <c r="LTL10" s="158"/>
      <c r="LTM10" s="158"/>
      <c r="LTN10" s="158"/>
      <c r="LTO10" s="158"/>
      <c r="LTP10" s="158"/>
      <c r="LTQ10" s="158"/>
      <c r="LTR10" s="158"/>
      <c r="LTS10" s="158"/>
      <c r="LTT10" s="158"/>
      <c r="LTU10" s="158"/>
      <c r="LTV10" s="158"/>
      <c r="LTW10" s="158"/>
      <c r="LTX10" s="158"/>
      <c r="LTY10" s="158"/>
      <c r="LTZ10" s="158"/>
      <c r="LUA10" s="158"/>
      <c r="LUB10" s="158"/>
      <c r="LUC10" s="158"/>
      <c r="LUD10" s="158"/>
      <c r="LUE10" s="158"/>
      <c r="LUF10" s="158"/>
      <c r="LUG10" s="158"/>
      <c r="LUH10" s="158"/>
      <c r="LUI10" s="158"/>
      <c r="LUJ10" s="158"/>
      <c r="LUK10" s="158"/>
      <c r="LUL10" s="158"/>
      <c r="LUM10" s="158"/>
      <c r="LUN10" s="158"/>
      <c r="LUO10" s="158"/>
      <c r="LUP10" s="158"/>
      <c r="LUQ10" s="158"/>
      <c r="LUR10" s="158"/>
      <c r="LUS10" s="158"/>
      <c r="LUT10" s="158"/>
      <c r="LUU10" s="158"/>
      <c r="LUV10" s="158"/>
      <c r="LUW10" s="158"/>
      <c r="LUX10" s="158"/>
      <c r="LUY10" s="158"/>
      <c r="LUZ10" s="158"/>
      <c r="LVA10" s="158"/>
      <c r="LVB10" s="158"/>
      <c r="LVC10" s="158"/>
      <c r="LVD10" s="158"/>
      <c r="LVE10" s="158"/>
      <c r="LVF10" s="158"/>
      <c r="LVG10" s="158"/>
      <c r="LVH10" s="158"/>
      <c r="LVI10" s="158"/>
      <c r="LVJ10" s="158"/>
      <c r="LVK10" s="158"/>
      <c r="LVL10" s="158"/>
      <c r="LVM10" s="158"/>
      <c r="LVN10" s="158"/>
      <c r="LVO10" s="158"/>
      <c r="LVP10" s="158"/>
      <c r="LVQ10" s="158"/>
      <c r="LVR10" s="158"/>
      <c r="LVS10" s="158"/>
      <c r="LVT10" s="158"/>
      <c r="LVU10" s="158"/>
      <c r="LVV10" s="158"/>
      <c r="LVW10" s="158"/>
      <c r="LVX10" s="158"/>
      <c r="LVY10" s="158"/>
      <c r="LVZ10" s="158"/>
      <c r="LWA10" s="158"/>
      <c r="LWB10" s="158"/>
      <c r="LWC10" s="158"/>
      <c r="LWD10" s="158"/>
      <c r="LWE10" s="158"/>
      <c r="LWF10" s="158"/>
      <c r="LWG10" s="158"/>
      <c r="LWH10" s="158"/>
      <c r="LWI10" s="158"/>
      <c r="LWJ10" s="158"/>
      <c r="LWK10" s="158"/>
      <c r="LWL10" s="158"/>
      <c r="LWM10" s="158"/>
      <c r="LWN10" s="158"/>
      <c r="LWO10" s="158"/>
      <c r="LWP10" s="158"/>
      <c r="LWQ10" s="158"/>
      <c r="LWR10" s="158"/>
      <c r="LWS10" s="158"/>
      <c r="LWT10" s="158"/>
      <c r="LWU10" s="158"/>
      <c r="LWV10" s="158"/>
      <c r="LWW10" s="158"/>
      <c r="LWX10" s="158"/>
      <c r="LWY10" s="158"/>
      <c r="LWZ10" s="158"/>
      <c r="LXA10" s="158"/>
      <c r="LXB10" s="158"/>
      <c r="LXC10" s="158"/>
      <c r="LXD10" s="158"/>
      <c r="LXE10" s="158"/>
      <c r="LXF10" s="158"/>
      <c r="LXG10" s="158"/>
      <c r="LXH10" s="158"/>
      <c r="LXI10" s="158"/>
      <c r="LXJ10" s="158"/>
      <c r="LXK10" s="158"/>
      <c r="LXL10" s="158"/>
      <c r="LXM10" s="158"/>
      <c r="LXN10" s="158"/>
      <c r="LXO10" s="158"/>
      <c r="LXP10" s="158"/>
      <c r="LXQ10" s="158"/>
      <c r="LXR10" s="158"/>
      <c r="LXS10" s="158"/>
      <c r="LXT10" s="158"/>
      <c r="LXU10" s="158"/>
      <c r="LXV10" s="158"/>
      <c r="LXW10" s="158"/>
      <c r="LXX10" s="158"/>
      <c r="LXY10" s="158"/>
      <c r="LXZ10" s="158"/>
      <c r="LYA10" s="158"/>
      <c r="LYB10" s="158"/>
      <c r="LYC10" s="158"/>
      <c r="LYD10" s="158"/>
      <c r="LYE10" s="158"/>
      <c r="LYF10" s="158"/>
      <c r="LYG10" s="158"/>
      <c r="LYH10" s="158"/>
      <c r="LYI10" s="158"/>
      <c r="LYJ10" s="158"/>
      <c r="LYK10" s="158"/>
      <c r="LYL10" s="158"/>
      <c r="LYM10" s="158"/>
      <c r="LYN10" s="158"/>
      <c r="LYO10" s="158"/>
      <c r="LYP10" s="158"/>
      <c r="LYQ10" s="158"/>
      <c r="LYR10" s="158"/>
      <c r="LYS10" s="158"/>
      <c r="LYT10" s="158"/>
      <c r="LYU10" s="158"/>
      <c r="LYV10" s="158"/>
      <c r="LYW10" s="158"/>
      <c r="LYX10" s="158"/>
      <c r="LYY10" s="158"/>
      <c r="LYZ10" s="158"/>
      <c r="LZA10" s="158"/>
      <c r="LZB10" s="158"/>
      <c r="LZC10" s="158"/>
      <c r="LZD10" s="158"/>
      <c r="LZE10" s="158"/>
      <c r="LZF10" s="158"/>
      <c r="LZG10" s="158"/>
      <c r="LZH10" s="158"/>
      <c r="LZI10" s="158"/>
      <c r="LZJ10" s="158"/>
      <c r="LZK10" s="158"/>
      <c r="LZL10" s="158"/>
      <c r="LZM10" s="158"/>
      <c r="LZN10" s="158"/>
      <c r="LZO10" s="158"/>
      <c r="LZP10" s="158"/>
      <c r="LZQ10" s="158"/>
      <c r="LZR10" s="158"/>
      <c r="LZS10" s="158"/>
      <c r="LZT10" s="158"/>
      <c r="LZU10" s="158"/>
      <c r="LZV10" s="158"/>
      <c r="LZW10" s="158"/>
      <c r="LZX10" s="158"/>
      <c r="LZY10" s="158"/>
      <c r="LZZ10" s="158"/>
      <c r="MAA10" s="158"/>
      <c r="MAB10" s="158"/>
      <c r="MAC10" s="158"/>
      <c r="MAD10" s="158"/>
      <c r="MAE10" s="158"/>
      <c r="MAF10" s="158"/>
      <c r="MAG10" s="158"/>
      <c r="MAH10" s="158"/>
      <c r="MAI10" s="158"/>
      <c r="MAJ10" s="158"/>
      <c r="MAK10" s="158"/>
      <c r="MAL10" s="158"/>
      <c r="MAM10" s="158"/>
      <c r="MAN10" s="158"/>
      <c r="MAO10" s="158"/>
      <c r="MAP10" s="158"/>
      <c r="MAQ10" s="158"/>
      <c r="MAR10" s="158"/>
      <c r="MAS10" s="158"/>
      <c r="MAT10" s="158"/>
      <c r="MAU10" s="158"/>
      <c r="MAV10" s="158"/>
      <c r="MAW10" s="158"/>
      <c r="MAX10" s="158"/>
      <c r="MAY10" s="158"/>
      <c r="MAZ10" s="158"/>
      <c r="MBA10" s="158"/>
      <c r="MBB10" s="158"/>
      <c r="MBC10" s="158"/>
      <c r="MBD10" s="158"/>
      <c r="MBE10" s="158"/>
      <c r="MBF10" s="158"/>
      <c r="MBG10" s="158"/>
      <c r="MBH10" s="158"/>
      <c r="MBI10" s="158"/>
      <c r="MBJ10" s="158"/>
      <c r="MBK10" s="158"/>
      <c r="MBL10" s="158"/>
      <c r="MBM10" s="158"/>
      <c r="MBN10" s="158"/>
      <c r="MBO10" s="158"/>
      <c r="MBP10" s="158"/>
      <c r="MBQ10" s="158"/>
      <c r="MBR10" s="158"/>
      <c r="MBS10" s="158"/>
      <c r="MBT10" s="158"/>
      <c r="MBU10" s="158"/>
      <c r="MBV10" s="158"/>
      <c r="MBW10" s="158"/>
      <c r="MBX10" s="158"/>
      <c r="MBY10" s="158"/>
      <c r="MBZ10" s="158"/>
      <c r="MCA10" s="158"/>
      <c r="MCB10" s="158"/>
      <c r="MCC10" s="158"/>
      <c r="MCD10" s="158"/>
      <c r="MCE10" s="158"/>
      <c r="MCF10" s="158"/>
      <c r="MCG10" s="158"/>
      <c r="MCH10" s="158"/>
      <c r="MCI10" s="158"/>
      <c r="MCJ10" s="158"/>
      <c r="MCK10" s="158"/>
      <c r="MCL10" s="158"/>
      <c r="MCM10" s="158"/>
      <c r="MCN10" s="158"/>
      <c r="MCO10" s="158"/>
      <c r="MCP10" s="158"/>
      <c r="MCQ10" s="158"/>
      <c r="MCR10" s="158"/>
      <c r="MCS10" s="158"/>
      <c r="MCT10" s="158"/>
      <c r="MCU10" s="158"/>
      <c r="MCV10" s="158"/>
      <c r="MCW10" s="158"/>
      <c r="MCX10" s="158"/>
      <c r="MCY10" s="158"/>
      <c r="MCZ10" s="158"/>
      <c r="MDA10" s="158"/>
      <c r="MDB10" s="158"/>
      <c r="MDC10" s="158"/>
      <c r="MDD10" s="158"/>
      <c r="MDE10" s="158"/>
      <c r="MDF10" s="158"/>
      <c r="MDG10" s="158"/>
      <c r="MDH10" s="158"/>
      <c r="MDI10" s="158"/>
      <c r="MDJ10" s="158"/>
      <c r="MDK10" s="158"/>
      <c r="MDL10" s="158"/>
      <c r="MDM10" s="158"/>
      <c r="MDN10" s="158"/>
      <c r="MDO10" s="158"/>
      <c r="MDP10" s="158"/>
      <c r="MDQ10" s="158"/>
      <c r="MDR10" s="158"/>
      <c r="MDS10" s="158"/>
      <c r="MDT10" s="158"/>
      <c r="MDU10" s="158"/>
      <c r="MDV10" s="158"/>
      <c r="MDW10" s="158"/>
      <c r="MDX10" s="158"/>
      <c r="MDY10" s="158"/>
      <c r="MDZ10" s="158"/>
      <c r="MEA10" s="158"/>
      <c r="MEB10" s="158"/>
      <c r="MEC10" s="158"/>
      <c r="MED10" s="158"/>
      <c r="MEE10" s="158"/>
      <c r="MEF10" s="158"/>
      <c r="MEG10" s="158"/>
      <c r="MEH10" s="158"/>
      <c r="MEI10" s="158"/>
      <c r="MEJ10" s="158"/>
      <c r="MEK10" s="158"/>
      <c r="MEL10" s="158"/>
      <c r="MEM10" s="158"/>
      <c r="MEN10" s="158"/>
      <c r="MEO10" s="158"/>
      <c r="MEP10" s="158"/>
      <c r="MEQ10" s="158"/>
      <c r="MER10" s="158"/>
      <c r="MES10" s="158"/>
      <c r="MET10" s="158"/>
      <c r="MEU10" s="158"/>
      <c r="MEV10" s="158"/>
      <c r="MEW10" s="158"/>
      <c r="MEX10" s="158"/>
      <c r="MEY10" s="158"/>
      <c r="MEZ10" s="158"/>
      <c r="MFA10" s="158"/>
      <c r="MFB10" s="158"/>
      <c r="MFC10" s="158"/>
      <c r="MFD10" s="158"/>
      <c r="MFE10" s="158"/>
      <c r="MFF10" s="158"/>
      <c r="MFG10" s="158"/>
      <c r="MFH10" s="158"/>
      <c r="MFI10" s="158"/>
      <c r="MFJ10" s="158"/>
      <c r="MFK10" s="158"/>
      <c r="MFL10" s="158"/>
      <c r="MFM10" s="158"/>
      <c r="MFN10" s="158"/>
      <c r="MFO10" s="158"/>
      <c r="MFP10" s="158"/>
      <c r="MFQ10" s="158"/>
      <c r="MFR10" s="158"/>
      <c r="MFS10" s="158"/>
      <c r="MFT10" s="158"/>
      <c r="MFU10" s="158"/>
      <c r="MFV10" s="158"/>
      <c r="MFW10" s="158"/>
      <c r="MFX10" s="158"/>
      <c r="MFY10" s="158"/>
      <c r="MFZ10" s="158"/>
      <c r="MGA10" s="158"/>
      <c r="MGB10" s="158"/>
      <c r="MGC10" s="158"/>
      <c r="MGD10" s="158"/>
      <c r="MGE10" s="158"/>
      <c r="MGF10" s="158"/>
      <c r="MGG10" s="158"/>
      <c r="MGH10" s="158"/>
      <c r="MGI10" s="158"/>
      <c r="MGJ10" s="158"/>
      <c r="MGK10" s="158"/>
      <c r="MGL10" s="158"/>
      <c r="MGM10" s="158"/>
      <c r="MGN10" s="158"/>
      <c r="MGO10" s="158"/>
      <c r="MGP10" s="158"/>
      <c r="MGQ10" s="158"/>
      <c r="MGR10" s="158"/>
      <c r="MGS10" s="158"/>
      <c r="MGT10" s="158"/>
      <c r="MGU10" s="158"/>
      <c r="MGV10" s="158"/>
      <c r="MGW10" s="158"/>
      <c r="MGX10" s="158"/>
      <c r="MGY10" s="158"/>
      <c r="MGZ10" s="158"/>
      <c r="MHA10" s="158"/>
      <c r="MHB10" s="158"/>
      <c r="MHC10" s="158"/>
      <c r="MHD10" s="158"/>
      <c r="MHE10" s="158"/>
      <c r="MHF10" s="158"/>
      <c r="MHG10" s="158"/>
      <c r="MHH10" s="158"/>
      <c r="MHI10" s="158"/>
      <c r="MHJ10" s="158"/>
      <c r="MHK10" s="158"/>
      <c r="MHL10" s="158"/>
      <c r="MHM10" s="158"/>
      <c r="MHN10" s="158"/>
      <c r="MHO10" s="158"/>
      <c r="MHP10" s="158"/>
      <c r="MHQ10" s="158"/>
      <c r="MHR10" s="158"/>
      <c r="MHS10" s="158"/>
      <c r="MHT10" s="158"/>
      <c r="MHU10" s="158"/>
      <c r="MHV10" s="158"/>
      <c r="MHW10" s="158"/>
      <c r="MHX10" s="158"/>
      <c r="MHY10" s="158"/>
      <c r="MHZ10" s="158"/>
      <c r="MIA10" s="158"/>
      <c r="MIB10" s="158"/>
      <c r="MIC10" s="158"/>
      <c r="MID10" s="158"/>
      <c r="MIE10" s="158"/>
      <c r="MIF10" s="158"/>
      <c r="MIG10" s="158"/>
      <c r="MIH10" s="158"/>
      <c r="MII10" s="158"/>
      <c r="MIJ10" s="158"/>
      <c r="MIK10" s="158"/>
      <c r="MIL10" s="158"/>
      <c r="MIM10" s="158"/>
      <c r="MIN10" s="158"/>
      <c r="MIO10" s="158"/>
      <c r="MIP10" s="158"/>
      <c r="MIQ10" s="158"/>
      <c r="MIR10" s="158"/>
      <c r="MIS10" s="158"/>
      <c r="MIT10" s="158"/>
      <c r="MIU10" s="158"/>
      <c r="MIV10" s="158"/>
      <c r="MIW10" s="158"/>
      <c r="MIX10" s="158"/>
      <c r="MIY10" s="158"/>
      <c r="MIZ10" s="158"/>
      <c r="MJA10" s="158"/>
      <c r="MJB10" s="158"/>
      <c r="MJC10" s="158"/>
      <c r="MJD10" s="158"/>
      <c r="MJE10" s="158"/>
      <c r="MJF10" s="158"/>
      <c r="MJG10" s="158"/>
      <c r="MJH10" s="158"/>
      <c r="MJI10" s="158"/>
      <c r="MJJ10" s="158"/>
      <c r="MJK10" s="158"/>
      <c r="MJL10" s="158"/>
      <c r="MJM10" s="158"/>
      <c r="MJN10" s="158"/>
      <c r="MJO10" s="158"/>
      <c r="MJP10" s="158"/>
      <c r="MJQ10" s="158"/>
      <c r="MJR10" s="158"/>
      <c r="MJS10" s="158"/>
      <c r="MJT10" s="158"/>
      <c r="MJU10" s="158"/>
      <c r="MJV10" s="158"/>
      <c r="MJW10" s="158"/>
      <c r="MJX10" s="158"/>
      <c r="MJY10" s="158"/>
      <c r="MJZ10" s="158"/>
      <c r="MKA10" s="158"/>
      <c r="MKB10" s="158"/>
      <c r="MKC10" s="158"/>
      <c r="MKD10" s="158"/>
      <c r="MKE10" s="158"/>
      <c r="MKF10" s="158"/>
      <c r="MKG10" s="158"/>
      <c r="MKH10" s="158"/>
      <c r="MKI10" s="158"/>
      <c r="MKJ10" s="158"/>
      <c r="MKK10" s="158"/>
      <c r="MKL10" s="158"/>
      <c r="MKM10" s="158"/>
      <c r="MKN10" s="158"/>
      <c r="MKO10" s="158"/>
      <c r="MKP10" s="158"/>
      <c r="MKQ10" s="158"/>
      <c r="MKR10" s="158"/>
      <c r="MKS10" s="158"/>
      <c r="MKT10" s="158"/>
      <c r="MKU10" s="158"/>
      <c r="MKV10" s="158"/>
      <c r="MKW10" s="158"/>
      <c r="MKX10" s="158"/>
      <c r="MKY10" s="158"/>
      <c r="MKZ10" s="158"/>
      <c r="MLA10" s="158"/>
      <c r="MLB10" s="158"/>
      <c r="MLC10" s="158"/>
      <c r="MLD10" s="158"/>
      <c r="MLE10" s="158"/>
      <c r="MLF10" s="158"/>
      <c r="MLG10" s="158"/>
      <c r="MLH10" s="158"/>
      <c r="MLI10" s="158"/>
      <c r="MLJ10" s="158"/>
      <c r="MLK10" s="158"/>
      <c r="MLL10" s="158"/>
      <c r="MLM10" s="158"/>
      <c r="MLN10" s="158"/>
      <c r="MLO10" s="158"/>
      <c r="MLP10" s="158"/>
      <c r="MLQ10" s="158"/>
      <c r="MLR10" s="158"/>
      <c r="MLS10" s="158"/>
      <c r="MLT10" s="158"/>
      <c r="MLU10" s="158"/>
      <c r="MLV10" s="158"/>
      <c r="MLW10" s="158"/>
      <c r="MLX10" s="158"/>
      <c r="MLY10" s="158"/>
      <c r="MLZ10" s="158"/>
      <c r="MMA10" s="158"/>
      <c r="MMB10" s="158"/>
      <c r="MMC10" s="158"/>
      <c r="MMD10" s="158"/>
      <c r="MME10" s="158"/>
      <c r="MMF10" s="158"/>
      <c r="MMG10" s="158"/>
      <c r="MMH10" s="158"/>
      <c r="MMI10" s="158"/>
      <c r="MMJ10" s="158"/>
      <c r="MMK10" s="158"/>
      <c r="MML10" s="158"/>
      <c r="MMM10" s="158"/>
      <c r="MMN10" s="158"/>
      <c r="MMO10" s="158"/>
      <c r="MMP10" s="158"/>
      <c r="MMQ10" s="158"/>
      <c r="MMR10" s="158"/>
      <c r="MMS10" s="158"/>
      <c r="MMT10" s="158"/>
      <c r="MMU10" s="158"/>
      <c r="MMV10" s="158"/>
      <c r="MMW10" s="158"/>
      <c r="MMX10" s="158"/>
      <c r="MMY10" s="158"/>
      <c r="MMZ10" s="158"/>
      <c r="MNA10" s="158"/>
      <c r="MNB10" s="158"/>
      <c r="MNC10" s="158"/>
      <c r="MND10" s="158"/>
      <c r="MNE10" s="158"/>
      <c r="MNF10" s="158"/>
      <c r="MNG10" s="158"/>
      <c r="MNH10" s="158"/>
      <c r="MNI10" s="158"/>
      <c r="MNJ10" s="158"/>
      <c r="MNK10" s="158"/>
      <c r="MNL10" s="158"/>
      <c r="MNM10" s="158"/>
      <c r="MNN10" s="158"/>
      <c r="MNO10" s="158"/>
      <c r="MNP10" s="158"/>
      <c r="MNQ10" s="158"/>
      <c r="MNR10" s="158"/>
      <c r="MNS10" s="158"/>
      <c r="MNT10" s="158"/>
      <c r="MNU10" s="158"/>
      <c r="MNV10" s="158"/>
      <c r="MNW10" s="158"/>
      <c r="MNX10" s="158"/>
      <c r="MNY10" s="158"/>
      <c r="MNZ10" s="158"/>
      <c r="MOA10" s="158"/>
      <c r="MOB10" s="158"/>
      <c r="MOC10" s="158"/>
      <c r="MOD10" s="158"/>
      <c r="MOE10" s="158"/>
      <c r="MOF10" s="158"/>
      <c r="MOG10" s="158"/>
      <c r="MOH10" s="158"/>
      <c r="MOI10" s="158"/>
      <c r="MOJ10" s="158"/>
      <c r="MOK10" s="158"/>
      <c r="MOL10" s="158"/>
      <c r="MOM10" s="158"/>
      <c r="MON10" s="158"/>
      <c r="MOO10" s="158"/>
      <c r="MOP10" s="158"/>
      <c r="MOQ10" s="158"/>
      <c r="MOR10" s="158"/>
      <c r="MOS10" s="158"/>
      <c r="MOT10" s="158"/>
      <c r="MOU10" s="158"/>
      <c r="MOV10" s="158"/>
      <c r="MOW10" s="158"/>
      <c r="MOX10" s="158"/>
      <c r="MOY10" s="158"/>
      <c r="MOZ10" s="158"/>
      <c r="MPA10" s="158"/>
      <c r="MPB10" s="158"/>
      <c r="MPC10" s="158"/>
      <c r="MPD10" s="158"/>
      <c r="MPE10" s="158"/>
      <c r="MPF10" s="158"/>
      <c r="MPG10" s="158"/>
      <c r="MPH10" s="158"/>
      <c r="MPI10" s="158"/>
      <c r="MPJ10" s="158"/>
      <c r="MPK10" s="158"/>
      <c r="MPL10" s="158"/>
      <c r="MPM10" s="158"/>
      <c r="MPN10" s="158"/>
      <c r="MPO10" s="158"/>
      <c r="MPP10" s="158"/>
      <c r="MPQ10" s="158"/>
      <c r="MPR10" s="158"/>
      <c r="MPS10" s="158"/>
      <c r="MPT10" s="158"/>
      <c r="MPU10" s="158"/>
      <c r="MPV10" s="158"/>
      <c r="MPW10" s="158"/>
      <c r="MPX10" s="158"/>
      <c r="MPY10" s="158"/>
      <c r="MPZ10" s="158"/>
      <c r="MQA10" s="158"/>
      <c r="MQB10" s="158"/>
      <c r="MQC10" s="158"/>
      <c r="MQD10" s="158"/>
      <c r="MQE10" s="158"/>
      <c r="MQF10" s="158"/>
      <c r="MQG10" s="158"/>
      <c r="MQH10" s="158"/>
      <c r="MQI10" s="158"/>
      <c r="MQJ10" s="158"/>
      <c r="MQK10" s="158"/>
      <c r="MQL10" s="158"/>
      <c r="MQM10" s="158"/>
      <c r="MQN10" s="158"/>
      <c r="MQO10" s="158"/>
      <c r="MQP10" s="158"/>
      <c r="MQQ10" s="158"/>
      <c r="MQR10" s="158"/>
      <c r="MQS10" s="158"/>
      <c r="MQT10" s="158"/>
      <c r="MQU10" s="158"/>
      <c r="MQV10" s="158"/>
      <c r="MQW10" s="158"/>
      <c r="MQX10" s="158"/>
      <c r="MQY10" s="158"/>
      <c r="MQZ10" s="158"/>
      <c r="MRA10" s="158"/>
      <c r="MRB10" s="158"/>
      <c r="MRC10" s="158"/>
      <c r="MRD10" s="158"/>
      <c r="MRE10" s="158"/>
      <c r="MRF10" s="158"/>
      <c r="MRG10" s="158"/>
      <c r="MRH10" s="158"/>
      <c r="MRI10" s="158"/>
      <c r="MRJ10" s="158"/>
      <c r="MRK10" s="158"/>
      <c r="MRL10" s="158"/>
      <c r="MRM10" s="158"/>
      <c r="MRN10" s="158"/>
      <c r="MRO10" s="158"/>
      <c r="MRP10" s="158"/>
      <c r="MRQ10" s="158"/>
      <c r="MRR10" s="158"/>
      <c r="MRS10" s="158"/>
      <c r="MRT10" s="158"/>
      <c r="MRU10" s="158"/>
      <c r="MRV10" s="158"/>
      <c r="MRW10" s="158"/>
      <c r="MRX10" s="158"/>
      <c r="MRY10" s="158"/>
      <c r="MRZ10" s="158"/>
      <c r="MSA10" s="158"/>
      <c r="MSB10" s="158"/>
      <c r="MSC10" s="158"/>
      <c r="MSD10" s="158"/>
      <c r="MSE10" s="158"/>
      <c r="MSF10" s="158"/>
      <c r="MSG10" s="158"/>
      <c r="MSH10" s="158"/>
      <c r="MSI10" s="158"/>
      <c r="MSJ10" s="158"/>
      <c r="MSK10" s="158"/>
      <c r="MSL10" s="158"/>
      <c r="MSM10" s="158"/>
      <c r="MSN10" s="158"/>
      <c r="MSO10" s="158"/>
      <c r="MSP10" s="158"/>
      <c r="MSQ10" s="158"/>
      <c r="MSR10" s="158"/>
      <c r="MSS10" s="158"/>
      <c r="MST10" s="158"/>
      <c r="MSU10" s="158"/>
      <c r="MSV10" s="158"/>
      <c r="MSW10" s="158"/>
      <c r="MSX10" s="158"/>
      <c r="MSY10" s="158"/>
      <c r="MSZ10" s="158"/>
      <c r="MTA10" s="158"/>
      <c r="MTB10" s="158"/>
      <c r="MTC10" s="158"/>
      <c r="MTD10" s="158"/>
      <c r="MTE10" s="158"/>
      <c r="MTF10" s="158"/>
      <c r="MTG10" s="158"/>
      <c r="MTH10" s="158"/>
      <c r="MTI10" s="158"/>
      <c r="MTJ10" s="158"/>
      <c r="MTK10" s="158"/>
      <c r="MTL10" s="158"/>
      <c r="MTM10" s="158"/>
      <c r="MTN10" s="158"/>
      <c r="MTO10" s="158"/>
      <c r="MTP10" s="158"/>
      <c r="MTQ10" s="158"/>
      <c r="MTR10" s="158"/>
      <c r="MTS10" s="158"/>
      <c r="MTT10" s="158"/>
      <c r="MTU10" s="158"/>
      <c r="MTV10" s="158"/>
      <c r="MTW10" s="158"/>
      <c r="MTX10" s="158"/>
      <c r="MTY10" s="158"/>
      <c r="MTZ10" s="158"/>
      <c r="MUA10" s="158"/>
      <c r="MUB10" s="158"/>
      <c r="MUC10" s="158"/>
      <c r="MUD10" s="158"/>
      <c r="MUE10" s="158"/>
      <c r="MUF10" s="158"/>
      <c r="MUG10" s="158"/>
      <c r="MUH10" s="158"/>
      <c r="MUI10" s="158"/>
      <c r="MUJ10" s="158"/>
      <c r="MUK10" s="158"/>
      <c r="MUL10" s="158"/>
      <c r="MUM10" s="158"/>
      <c r="MUN10" s="158"/>
      <c r="MUO10" s="158"/>
      <c r="MUP10" s="158"/>
      <c r="MUQ10" s="158"/>
      <c r="MUR10" s="158"/>
      <c r="MUS10" s="158"/>
      <c r="MUT10" s="158"/>
      <c r="MUU10" s="158"/>
      <c r="MUV10" s="158"/>
      <c r="MUW10" s="158"/>
      <c r="MUX10" s="158"/>
      <c r="MUY10" s="158"/>
      <c r="MUZ10" s="158"/>
      <c r="MVA10" s="158"/>
      <c r="MVB10" s="158"/>
      <c r="MVC10" s="158"/>
      <c r="MVD10" s="158"/>
      <c r="MVE10" s="158"/>
      <c r="MVF10" s="158"/>
      <c r="MVG10" s="158"/>
      <c r="MVH10" s="158"/>
      <c r="MVI10" s="158"/>
      <c r="MVJ10" s="158"/>
      <c r="MVK10" s="158"/>
      <c r="MVL10" s="158"/>
      <c r="MVM10" s="158"/>
      <c r="MVN10" s="158"/>
      <c r="MVO10" s="158"/>
      <c r="MVP10" s="158"/>
      <c r="MVQ10" s="158"/>
      <c r="MVR10" s="158"/>
      <c r="MVS10" s="158"/>
      <c r="MVT10" s="158"/>
      <c r="MVU10" s="158"/>
      <c r="MVV10" s="158"/>
      <c r="MVW10" s="158"/>
      <c r="MVX10" s="158"/>
      <c r="MVY10" s="158"/>
      <c r="MVZ10" s="158"/>
      <c r="MWA10" s="158"/>
      <c r="MWB10" s="158"/>
      <c r="MWC10" s="158"/>
      <c r="MWD10" s="158"/>
      <c r="MWE10" s="158"/>
      <c r="MWF10" s="158"/>
      <c r="MWG10" s="158"/>
      <c r="MWH10" s="158"/>
      <c r="MWI10" s="158"/>
      <c r="MWJ10" s="158"/>
      <c r="MWK10" s="158"/>
      <c r="MWL10" s="158"/>
      <c r="MWM10" s="158"/>
      <c r="MWN10" s="158"/>
      <c r="MWO10" s="158"/>
      <c r="MWP10" s="158"/>
      <c r="MWQ10" s="158"/>
      <c r="MWR10" s="158"/>
      <c r="MWS10" s="158"/>
      <c r="MWT10" s="158"/>
      <c r="MWU10" s="158"/>
      <c r="MWV10" s="158"/>
      <c r="MWW10" s="158"/>
      <c r="MWX10" s="158"/>
      <c r="MWY10" s="158"/>
      <c r="MWZ10" s="158"/>
      <c r="MXA10" s="158"/>
      <c r="MXB10" s="158"/>
      <c r="MXC10" s="158"/>
      <c r="MXD10" s="158"/>
      <c r="MXE10" s="158"/>
      <c r="MXF10" s="158"/>
      <c r="MXG10" s="158"/>
      <c r="MXH10" s="158"/>
      <c r="MXI10" s="158"/>
      <c r="MXJ10" s="158"/>
      <c r="MXK10" s="158"/>
      <c r="MXL10" s="158"/>
      <c r="MXM10" s="158"/>
      <c r="MXN10" s="158"/>
      <c r="MXO10" s="158"/>
      <c r="MXP10" s="158"/>
      <c r="MXQ10" s="158"/>
      <c r="MXR10" s="158"/>
      <c r="MXS10" s="158"/>
      <c r="MXT10" s="158"/>
      <c r="MXU10" s="158"/>
      <c r="MXV10" s="158"/>
      <c r="MXW10" s="158"/>
      <c r="MXX10" s="158"/>
      <c r="MXY10" s="158"/>
      <c r="MXZ10" s="158"/>
      <c r="MYA10" s="158"/>
      <c r="MYB10" s="158"/>
      <c r="MYC10" s="158"/>
      <c r="MYD10" s="158"/>
      <c r="MYE10" s="158"/>
      <c r="MYF10" s="158"/>
      <c r="MYG10" s="158"/>
      <c r="MYH10" s="158"/>
      <c r="MYI10" s="158"/>
      <c r="MYJ10" s="158"/>
      <c r="MYK10" s="158"/>
      <c r="MYL10" s="158"/>
      <c r="MYM10" s="158"/>
      <c r="MYN10" s="158"/>
      <c r="MYO10" s="158"/>
      <c r="MYP10" s="158"/>
      <c r="MYQ10" s="158"/>
      <c r="MYR10" s="158"/>
      <c r="MYS10" s="158"/>
      <c r="MYT10" s="158"/>
      <c r="MYU10" s="158"/>
      <c r="MYV10" s="158"/>
      <c r="MYW10" s="158"/>
      <c r="MYX10" s="158"/>
      <c r="MYY10" s="158"/>
      <c r="MYZ10" s="158"/>
      <c r="MZA10" s="158"/>
      <c r="MZB10" s="158"/>
      <c r="MZC10" s="158"/>
      <c r="MZD10" s="158"/>
      <c r="MZE10" s="158"/>
      <c r="MZF10" s="158"/>
      <c r="MZG10" s="158"/>
      <c r="MZH10" s="158"/>
      <c r="MZI10" s="158"/>
      <c r="MZJ10" s="158"/>
      <c r="MZK10" s="158"/>
      <c r="MZL10" s="158"/>
      <c r="MZM10" s="158"/>
      <c r="MZN10" s="158"/>
      <c r="MZO10" s="158"/>
      <c r="MZP10" s="158"/>
      <c r="MZQ10" s="158"/>
      <c r="MZR10" s="158"/>
      <c r="MZS10" s="158"/>
      <c r="MZT10" s="158"/>
      <c r="MZU10" s="158"/>
      <c r="MZV10" s="158"/>
      <c r="MZW10" s="158"/>
      <c r="MZX10" s="158"/>
      <c r="MZY10" s="158"/>
      <c r="MZZ10" s="158"/>
      <c r="NAA10" s="158"/>
      <c r="NAB10" s="158"/>
      <c r="NAC10" s="158"/>
      <c r="NAD10" s="158"/>
      <c r="NAE10" s="158"/>
      <c r="NAF10" s="158"/>
      <c r="NAG10" s="158"/>
      <c r="NAH10" s="158"/>
      <c r="NAI10" s="158"/>
      <c r="NAJ10" s="158"/>
      <c r="NAK10" s="158"/>
      <c r="NAL10" s="158"/>
      <c r="NAM10" s="158"/>
      <c r="NAN10" s="158"/>
      <c r="NAO10" s="158"/>
      <c r="NAP10" s="158"/>
      <c r="NAQ10" s="158"/>
      <c r="NAR10" s="158"/>
      <c r="NAS10" s="158"/>
      <c r="NAT10" s="158"/>
      <c r="NAU10" s="158"/>
      <c r="NAV10" s="158"/>
      <c r="NAW10" s="158"/>
      <c r="NAX10" s="158"/>
      <c r="NAY10" s="158"/>
      <c r="NAZ10" s="158"/>
      <c r="NBA10" s="158"/>
      <c r="NBB10" s="158"/>
      <c r="NBC10" s="158"/>
      <c r="NBD10" s="158"/>
      <c r="NBE10" s="158"/>
      <c r="NBF10" s="158"/>
      <c r="NBG10" s="158"/>
      <c r="NBH10" s="158"/>
      <c r="NBI10" s="158"/>
      <c r="NBJ10" s="158"/>
      <c r="NBK10" s="158"/>
      <c r="NBL10" s="158"/>
      <c r="NBM10" s="158"/>
      <c r="NBN10" s="158"/>
      <c r="NBO10" s="158"/>
      <c r="NBP10" s="158"/>
      <c r="NBQ10" s="158"/>
      <c r="NBR10" s="158"/>
      <c r="NBS10" s="158"/>
      <c r="NBT10" s="158"/>
      <c r="NBU10" s="158"/>
      <c r="NBV10" s="158"/>
      <c r="NBW10" s="158"/>
      <c r="NBX10" s="158"/>
      <c r="NBY10" s="158"/>
      <c r="NBZ10" s="158"/>
      <c r="NCA10" s="158"/>
      <c r="NCB10" s="158"/>
      <c r="NCC10" s="158"/>
      <c r="NCD10" s="158"/>
      <c r="NCE10" s="158"/>
      <c r="NCF10" s="158"/>
      <c r="NCG10" s="158"/>
      <c r="NCH10" s="158"/>
      <c r="NCI10" s="158"/>
      <c r="NCJ10" s="158"/>
      <c r="NCK10" s="158"/>
      <c r="NCL10" s="158"/>
      <c r="NCM10" s="158"/>
      <c r="NCN10" s="158"/>
      <c r="NCO10" s="158"/>
      <c r="NCP10" s="158"/>
      <c r="NCQ10" s="158"/>
      <c r="NCR10" s="158"/>
      <c r="NCS10" s="158"/>
      <c r="NCT10" s="158"/>
      <c r="NCU10" s="158"/>
      <c r="NCV10" s="158"/>
      <c r="NCW10" s="158"/>
      <c r="NCX10" s="158"/>
      <c r="NCY10" s="158"/>
      <c r="NCZ10" s="158"/>
      <c r="NDA10" s="158"/>
      <c r="NDB10" s="158"/>
      <c r="NDC10" s="158"/>
      <c r="NDD10" s="158"/>
      <c r="NDE10" s="158"/>
      <c r="NDF10" s="158"/>
      <c r="NDG10" s="158"/>
      <c r="NDH10" s="158"/>
      <c r="NDI10" s="158"/>
      <c r="NDJ10" s="158"/>
      <c r="NDK10" s="158"/>
      <c r="NDL10" s="158"/>
      <c r="NDM10" s="158"/>
      <c r="NDN10" s="158"/>
      <c r="NDO10" s="158"/>
      <c r="NDP10" s="158"/>
      <c r="NDQ10" s="158"/>
      <c r="NDR10" s="158"/>
      <c r="NDS10" s="158"/>
      <c r="NDT10" s="158"/>
      <c r="NDU10" s="158"/>
      <c r="NDV10" s="158"/>
      <c r="NDW10" s="158"/>
      <c r="NDX10" s="158"/>
      <c r="NDY10" s="158"/>
      <c r="NDZ10" s="158"/>
      <c r="NEA10" s="158"/>
      <c r="NEB10" s="158"/>
      <c r="NEC10" s="158"/>
      <c r="NED10" s="158"/>
      <c r="NEE10" s="158"/>
      <c r="NEF10" s="158"/>
      <c r="NEG10" s="158"/>
      <c r="NEH10" s="158"/>
      <c r="NEI10" s="158"/>
      <c r="NEJ10" s="158"/>
      <c r="NEK10" s="158"/>
      <c r="NEL10" s="158"/>
      <c r="NEM10" s="158"/>
      <c r="NEN10" s="158"/>
      <c r="NEO10" s="158"/>
      <c r="NEP10" s="158"/>
      <c r="NEQ10" s="158"/>
      <c r="NER10" s="158"/>
      <c r="NES10" s="158"/>
      <c r="NET10" s="158"/>
      <c r="NEU10" s="158"/>
      <c r="NEV10" s="158"/>
      <c r="NEW10" s="158"/>
      <c r="NEX10" s="158"/>
      <c r="NEY10" s="158"/>
      <c r="NEZ10" s="158"/>
      <c r="NFA10" s="158"/>
      <c r="NFB10" s="158"/>
      <c r="NFC10" s="158"/>
      <c r="NFD10" s="158"/>
      <c r="NFE10" s="158"/>
      <c r="NFF10" s="158"/>
      <c r="NFG10" s="158"/>
      <c r="NFH10" s="158"/>
      <c r="NFI10" s="158"/>
      <c r="NFJ10" s="158"/>
      <c r="NFK10" s="158"/>
      <c r="NFL10" s="158"/>
      <c r="NFM10" s="158"/>
      <c r="NFN10" s="158"/>
      <c r="NFO10" s="158"/>
      <c r="NFP10" s="158"/>
      <c r="NFQ10" s="158"/>
      <c r="NFR10" s="158"/>
      <c r="NFS10" s="158"/>
      <c r="NFT10" s="158"/>
      <c r="NFU10" s="158"/>
      <c r="NFV10" s="158"/>
      <c r="NFW10" s="158"/>
      <c r="NFX10" s="158"/>
      <c r="NFY10" s="158"/>
      <c r="NFZ10" s="158"/>
      <c r="NGA10" s="158"/>
      <c r="NGB10" s="158"/>
      <c r="NGC10" s="158"/>
      <c r="NGD10" s="158"/>
      <c r="NGE10" s="158"/>
      <c r="NGF10" s="158"/>
      <c r="NGG10" s="158"/>
      <c r="NGH10" s="158"/>
      <c r="NGI10" s="158"/>
      <c r="NGJ10" s="158"/>
      <c r="NGK10" s="158"/>
      <c r="NGL10" s="158"/>
      <c r="NGM10" s="158"/>
      <c r="NGN10" s="158"/>
      <c r="NGO10" s="158"/>
      <c r="NGP10" s="158"/>
      <c r="NGQ10" s="158"/>
      <c r="NGR10" s="158"/>
      <c r="NGS10" s="158"/>
      <c r="NGT10" s="158"/>
      <c r="NGU10" s="158"/>
      <c r="NGV10" s="158"/>
      <c r="NGW10" s="158"/>
      <c r="NGX10" s="158"/>
      <c r="NGY10" s="158"/>
      <c r="NGZ10" s="158"/>
      <c r="NHA10" s="158"/>
      <c r="NHB10" s="158"/>
      <c r="NHC10" s="158"/>
      <c r="NHD10" s="158"/>
      <c r="NHE10" s="158"/>
      <c r="NHF10" s="158"/>
      <c r="NHG10" s="158"/>
      <c r="NHH10" s="158"/>
      <c r="NHI10" s="158"/>
      <c r="NHJ10" s="158"/>
      <c r="NHK10" s="158"/>
      <c r="NHL10" s="158"/>
      <c r="NHM10" s="158"/>
      <c r="NHN10" s="158"/>
      <c r="NHO10" s="158"/>
      <c r="NHP10" s="158"/>
      <c r="NHQ10" s="158"/>
      <c r="NHR10" s="158"/>
      <c r="NHS10" s="158"/>
      <c r="NHT10" s="158"/>
      <c r="NHU10" s="158"/>
      <c r="NHV10" s="158"/>
      <c r="NHW10" s="158"/>
      <c r="NHX10" s="158"/>
      <c r="NHY10" s="158"/>
      <c r="NHZ10" s="158"/>
      <c r="NIA10" s="158"/>
      <c r="NIB10" s="158"/>
      <c r="NIC10" s="158"/>
      <c r="NID10" s="158"/>
      <c r="NIE10" s="158"/>
      <c r="NIF10" s="158"/>
      <c r="NIG10" s="158"/>
      <c r="NIH10" s="158"/>
      <c r="NII10" s="158"/>
      <c r="NIJ10" s="158"/>
      <c r="NIK10" s="158"/>
      <c r="NIL10" s="158"/>
      <c r="NIM10" s="158"/>
      <c r="NIN10" s="158"/>
      <c r="NIO10" s="158"/>
      <c r="NIP10" s="158"/>
      <c r="NIQ10" s="158"/>
      <c r="NIR10" s="158"/>
      <c r="NIS10" s="158"/>
      <c r="NIT10" s="158"/>
      <c r="NIU10" s="158"/>
      <c r="NIV10" s="158"/>
      <c r="NIW10" s="158"/>
      <c r="NIX10" s="158"/>
      <c r="NIY10" s="158"/>
      <c r="NIZ10" s="158"/>
      <c r="NJA10" s="158"/>
      <c r="NJB10" s="158"/>
      <c r="NJC10" s="158"/>
      <c r="NJD10" s="158"/>
      <c r="NJE10" s="158"/>
      <c r="NJF10" s="158"/>
      <c r="NJG10" s="158"/>
      <c r="NJH10" s="158"/>
      <c r="NJI10" s="158"/>
      <c r="NJJ10" s="158"/>
      <c r="NJK10" s="158"/>
      <c r="NJL10" s="158"/>
      <c r="NJM10" s="158"/>
      <c r="NJN10" s="158"/>
      <c r="NJO10" s="158"/>
      <c r="NJP10" s="158"/>
      <c r="NJQ10" s="158"/>
      <c r="NJR10" s="158"/>
      <c r="NJS10" s="158"/>
      <c r="NJT10" s="158"/>
      <c r="NJU10" s="158"/>
      <c r="NJV10" s="158"/>
      <c r="NJW10" s="158"/>
      <c r="NJX10" s="158"/>
      <c r="NJY10" s="158"/>
      <c r="NJZ10" s="158"/>
      <c r="NKA10" s="158"/>
      <c r="NKB10" s="158"/>
      <c r="NKC10" s="158"/>
      <c r="NKD10" s="158"/>
      <c r="NKE10" s="158"/>
      <c r="NKF10" s="158"/>
      <c r="NKG10" s="158"/>
      <c r="NKH10" s="158"/>
      <c r="NKI10" s="158"/>
      <c r="NKJ10" s="158"/>
      <c r="NKK10" s="158"/>
      <c r="NKL10" s="158"/>
      <c r="NKM10" s="158"/>
      <c r="NKN10" s="158"/>
      <c r="NKO10" s="158"/>
      <c r="NKP10" s="158"/>
      <c r="NKQ10" s="158"/>
      <c r="NKR10" s="158"/>
      <c r="NKS10" s="158"/>
      <c r="NKT10" s="158"/>
      <c r="NKU10" s="158"/>
      <c r="NKV10" s="158"/>
      <c r="NKW10" s="158"/>
      <c r="NKX10" s="158"/>
      <c r="NKY10" s="158"/>
      <c r="NKZ10" s="158"/>
      <c r="NLA10" s="158"/>
      <c r="NLB10" s="158"/>
      <c r="NLC10" s="158"/>
      <c r="NLD10" s="158"/>
      <c r="NLE10" s="158"/>
      <c r="NLF10" s="158"/>
      <c r="NLG10" s="158"/>
      <c r="NLH10" s="158"/>
      <c r="NLI10" s="158"/>
      <c r="NLJ10" s="158"/>
      <c r="NLK10" s="158"/>
      <c r="NLL10" s="158"/>
      <c r="NLM10" s="158"/>
      <c r="NLN10" s="158"/>
      <c r="NLO10" s="158"/>
      <c r="NLP10" s="158"/>
      <c r="NLQ10" s="158"/>
      <c r="NLR10" s="158"/>
      <c r="NLS10" s="158"/>
      <c r="NLT10" s="158"/>
      <c r="NLU10" s="158"/>
      <c r="NLV10" s="158"/>
      <c r="NLW10" s="158"/>
      <c r="NLX10" s="158"/>
      <c r="NLY10" s="158"/>
      <c r="NLZ10" s="158"/>
      <c r="NMA10" s="158"/>
      <c r="NMB10" s="158"/>
      <c r="NMC10" s="158"/>
      <c r="NMD10" s="158"/>
      <c r="NME10" s="158"/>
      <c r="NMF10" s="158"/>
      <c r="NMG10" s="158"/>
      <c r="NMH10" s="158"/>
      <c r="NMI10" s="158"/>
      <c r="NMJ10" s="158"/>
      <c r="NMK10" s="158"/>
      <c r="NML10" s="158"/>
      <c r="NMM10" s="158"/>
      <c r="NMN10" s="158"/>
      <c r="NMO10" s="158"/>
      <c r="NMP10" s="158"/>
      <c r="NMQ10" s="158"/>
      <c r="NMR10" s="158"/>
      <c r="NMS10" s="158"/>
      <c r="NMT10" s="158"/>
      <c r="NMU10" s="158"/>
      <c r="NMV10" s="158"/>
      <c r="NMW10" s="158"/>
      <c r="NMX10" s="158"/>
      <c r="NMY10" s="158"/>
      <c r="NMZ10" s="158"/>
      <c r="NNA10" s="158"/>
      <c r="NNB10" s="158"/>
      <c r="NNC10" s="158"/>
      <c r="NND10" s="158"/>
      <c r="NNE10" s="158"/>
      <c r="NNF10" s="158"/>
      <c r="NNG10" s="158"/>
      <c r="NNH10" s="158"/>
      <c r="NNI10" s="158"/>
      <c r="NNJ10" s="158"/>
      <c r="NNK10" s="158"/>
      <c r="NNL10" s="158"/>
      <c r="NNM10" s="158"/>
      <c r="NNN10" s="158"/>
      <c r="NNO10" s="158"/>
      <c r="NNP10" s="158"/>
      <c r="NNQ10" s="158"/>
      <c r="NNR10" s="158"/>
      <c r="NNS10" s="158"/>
      <c r="NNT10" s="158"/>
      <c r="NNU10" s="158"/>
      <c r="NNV10" s="158"/>
      <c r="NNW10" s="158"/>
      <c r="NNX10" s="158"/>
      <c r="NNY10" s="158"/>
      <c r="NNZ10" s="158"/>
      <c r="NOA10" s="158"/>
      <c r="NOB10" s="158"/>
      <c r="NOC10" s="158"/>
      <c r="NOD10" s="158"/>
      <c r="NOE10" s="158"/>
      <c r="NOF10" s="158"/>
      <c r="NOG10" s="158"/>
      <c r="NOH10" s="158"/>
      <c r="NOI10" s="158"/>
      <c r="NOJ10" s="158"/>
      <c r="NOK10" s="158"/>
      <c r="NOL10" s="158"/>
      <c r="NOM10" s="158"/>
      <c r="NON10" s="158"/>
      <c r="NOO10" s="158"/>
      <c r="NOP10" s="158"/>
      <c r="NOQ10" s="158"/>
      <c r="NOR10" s="158"/>
      <c r="NOS10" s="158"/>
      <c r="NOT10" s="158"/>
      <c r="NOU10" s="158"/>
      <c r="NOV10" s="158"/>
      <c r="NOW10" s="158"/>
      <c r="NOX10" s="158"/>
      <c r="NOY10" s="158"/>
      <c r="NOZ10" s="158"/>
      <c r="NPA10" s="158"/>
      <c r="NPB10" s="158"/>
      <c r="NPC10" s="158"/>
      <c r="NPD10" s="158"/>
      <c r="NPE10" s="158"/>
      <c r="NPF10" s="158"/>
      <c r="NPG10" s="158"/>
      <c r="NPH10" s="158"/>
      <c r="NPI10" s="158"/>
      <c r="NPJ10" s="158"/>
      <c r="NPK10" s="158"/>
      <c r="NPL10" s="158"/>
      <c r="NPM10" s="158"/>
      <c r="NPN10" s="158"/>
      <c r="NPO10" s="158"/>
      <c r="NPP10" s="158"/>
      <c r="NPQ10" s="158"/>
      <c r="NPR10" s="158"/>
      <c r="NPS10" s="158"/>
      <c r="NPT10" s="158"/>
      <c r="NPU10" s="158"/>
      <c r="NPV10" s="158"/>
      <c r="NPW10" s="158"/>
      <c r="NPX10" s="158"/>
      <c r="NPY10" s="158"/>
      <c r="NPZ10" s="158"/>
      <c r="NQA10" s="158"/>
      <c r="NQB10" s="158"/>
      <c r="NQC10" s="158"/>
      <c r="NQD10" s="158"/>
      <c r="NQE10" s="158"/>
      <c r="NQF10" s="158"/>
      <c r="NQG10" s="158"/>
      <c r="NQH10" s="158"/>
      <c r="NQI10" s="158"/>
      <c r="NQJ10" s="158"/>
      <c r="NQK10" s="158"/>
      <c r="NQL10" s="158"/>
      <c r="NQM10" s="158"/>
      <c r="NQN10" s="158"/>
      <c r="NQO10" s="158"/>
      <c r="NQP10" s="158"/>
      <c r="NQQ10" s="158"/>
      <c r="NQR10" s="158"/>
      <c r="NQS10" s="158"/>
      <c r="NQT10" s="158"/>
      <c r="NQU10" s="158"/>
      <c r="NQV10" s="158"/>
      <c r="NQW10" s="158"/>
      <c r="NQX10" s="158"/>
      <c r="NQY10" s="158"/>
      <c r="NQZ10" s="158"/>
      <c r="NRA10" s="158"/>
      <c r="NRB10" s="158"/>
      <c r="NRC10" s="158"/>
      <c r="NRD10" s="158"/>
      <c r="NRE10" s="158"/>
      <c r="NRF10" s="158"/>
      <c r="NRG10" s="158"/>
      <c r="NRH10" s="158"/>
      <c r="NRI10" s="158"/>
      <c r="NRJ10" s="158"/>
      <c r="NRK10" s="158"/>
      <c r="NRL10" s="158"/>
      <c r="NRM10" s="158"/>
      <c r="NRN10" s="158"/>
      <c r="NRO10" s="158"/>
      <c r="NRP10" s="158"/>
      <c r="NRQ10" s="158"/>
      <c r="NRR10" s="158"/>
      <c r="NRS10" s="158"/>
      <c r="NRT10" s="158"/>
      <c r="NRU10" s="158"/>
      <c r="NRV10" s="158"/>
      <c r="NRW10" s="158"/>
      <c r="NRX10" s="158"/>
      <c r="NRY10" s="158"/>
      <c r="NRZ10" s="158"/>
      <c r="NSA10" s="158"/>
      <c r="NSB10" s="158"/>
      <c r="NSC10" s="158"/>
      <c r="NSD10" s="158"/>
      <c r="NSE10" s="158"/>
      <c r="NSF10" s="158"/>
      <c r="NSG10" s="158"/>
      <c r="NSH10" s="158"/>
      <c r="NSI10" s="158"/>
      <c r="NSJ10" s="158"/>
      <c r="NSK10" s="158"/>
      <c r="NSL10" s="158"/>
      <c r="NSM10" s="158"/>
      <c r="NSN10" s="158"/>
      <c r="NSO10" s="158"/>
      <c r="NSP10" s="158"/>
      <c r="NSQ10" s="158"/>
      <c r="NSR10" s="158"/>
      <c r="NSS10" s="158"/>
      <c r="NST10" s="158"/>
      <c r="NSU10" s="158"/>
      <c r="NSV10" s="158"/>
      <c r="NSW10" s="158"/>
      <c r="NSX10" s="158"/>
      <c r="NSY10" s="158"/>
      <c r="NSZ10" s="158"/>
      <c r="NTA10" s="158"/>
      <c r="NTB10" s="158"/>
      <c r="NTC10" s="158"/>
      <c r="NTD10" s="158"/>
      <c r="NTE10" s="158"/>
      <c r="NTF10" s="158"/>
      <c r="NTG10" s="158"/>
      <c r="NTH10" s="158"/>
      <c r="NTI10" s="158"/>
      <c r="NTJ10" s="158"/>
      <c r="NTK10" s="158"/>
      <c r="NTL10" s="158"/>
      <c r="NTM10" s="158"/>
      <c r="NTN10" s="158"/>
      <c r="NTO10" s="158"/>
      <c r="NTP10" s="158"/>
      <c r="NTQ10" s="158"/>
      <c r="NTR10" s="158"/>
      <c r="NTS10" s="158"/>
      <c r="NTT10" s="158"/>
      <c r="NTU10" s="158"/>
      <c r="NTV10" s="158"/>
      <c r="NTW10" s="158"/>
      <c r="NTX10" s="158"/>
      <c r="NTY10" s="158"/>
      <c r="NTZ10" s="158"/>
      <c r="NUA10" s="158"/>
      <c r="NUB10" s="158"/>
      <c r="NUC10" s="158"/>
      <c r="NUD10" s="158"/>
      <c r="NUE10" s="158"/>
      <c r="NUF10" s="158"/>
      <c r="NUG10" s="158"/>
      <c r="NUH10" s="158"/>
      <c r="NUI10" s="158"/>
      <c r="NUJ10" s="158"/>
      <c r="NUK10" s="158"/>
      <c r="NUL10" s="158"/>
      <c r="NUM10" s="158"/>
      <c r="NUN10" s="158"/>
      <c r="NUO10" s="158"/>
      <c r="NUP10" s="158"/>
      <c r="NUQ10" s="158"/>
      <c r="NUR10" s="158"/>
      <c r="NUS10" s="158"/>
      <c r="NUT10" s="158"/>
      <c r="NUU10" s="158"/>
      <c r="NUV10" s="158"/>
      <c r="NUW10" s="158"/>
      <c r="NUX10" s="158"/>
      <c r="NUY10" s="158"/>
      <c r="NUZ10" s="158"/>
      <c r="NVA10" s="158"/>
      <c r="NVB10" s="158"/>
      <c r="NVC10" s="158"/>
      <c r="NVD10" s="158"/>
      <c r="NVE10" s="158"/>
      <c r="NVF10" s="158"/>
      <c r="NVG10" s="158"/>
      <c r="NVH10" s="158"/>
      <c r="NVI10" s="158"/>
      <c r="NVJ10" s="158"/>
      <c r="NVK10" s="158"/>
      <c r="NVL10" s="158"/>
      <c r="NVM10" s="158"/>
      <c r="NVN10" s="158"/>
      <c r="NVO10" s="158"/>
      <c r="NVP10" s="158"/>
      <c r="NVQ10" s="158"/>
      <c r="NVR10" s="158"/>
      <c r="NVS10" s="158"/>
      <c r="NVT10" s="158"/>
      <c r="NVU10" s="158"/>
      <c r="NVV10" s="158"/>
      <c r="NVW10" s="158"/>
      <c r="NVX10" s="158"/>
      <c r="NVY10" s="158"/>
      <c r="NVZ10" s="158"/>
      <c r="NWA10" s="158"/>
      <c r="NWB10" s="158"/>
      <c r="NWC10" s="158"/>
      <c r="NWD10" s="158"/>
      <c r="NWE10" s="158"/>
      <c r="NWF10" s="158"/>
      <c r="NWG10" s="158"/>
      <c r="NWH10" s="158"/>
      <c r="NWI10" s="158"/>
      <c r="NWJ10" s="158"/>
      <c r="NWK10" s="158"/>
      <c r="NWL10" s="158"/>
      <c r="NWM10" s="158"/>
      <c r="NWN10" s="158"/>
      <c r="NWO10" s="158"/>
      <c r="NWP10" s="158"/>
      <c r="NWQ10" s="158"/>
      <c r="NWR10" s="158"/>
      <c r="NWS10" s="158"/>
      <c r="NWT10" s="158"/>
      <c r="NWU10" s="158"/>
      <c r="NWV10" s="158"/>
      <c r="NWW10" s="158"/>
      <c r="NWX10" s="158"/>
      <c r="NWY10" s="158"/>
      <c r="NWZ10" s="158"/>
      <c r="NXA10" s="158"/>
      <c r="NXB10" s="158"/>
      <c r="NXC10" s="158"/>
      <c r="NXD10" s="158"/>
      <c r="NXE10" s="158"/>
      <c r="NXF10" s="158"/>
      <c r="NXG10" s="158"/>
      <c r="NXH10" s="158"/>
      <c r="NXI10" s="158"/>
      <c r="NXJ10" s="158"/>
      <c r="NXK10" s="158"/>
      <c r="NXL10" s="158"/>
      <c r="NXM10" s="158"/>
      <c r="NXN10" s="158"/>
      <c r="NXO10" s="158"/>
      <c r="NXP10" s="158"/>
      <c r="NXQ10" s="158"/>
      <c r="NXR10" s="158"/>
      <c r="NXS10" s="158"/>
      <c r="NXT10" s="158"/>
      <c r="NXU10" s="158"/>
      <c r="NXV10" s="158"/>
      <c r="NXW10" s="158"/>
      <c r="NXX10" s="158"/>
      <c r="NXY10" s="158"/>
      <c r="NXZ10" s="158"/>
      <c r="NYA10" s="158"/>
      <c r="NYB10" s="158"/>
      <c r="NYC10" s="158"/>
      <c r="NYD10" s="158"/>
      <c r="NYE10" s="158"/>
      <c r="NYF10" s="158"/>
      <c r="NYG10" s="158"/>
      <c r="NYH10" s="158"/>
      <c r="NYI10" s="158"/>
      <c r="NYJ10" s="158"/>
      <c r="NYK10" s="158"/>
      <c r="NYL10" s="158"/>
      <c r="NYM10" s="158"/>
      <c r="NYN10" s="158"/>
      <c r="NYO10" s="158"/>
      <c r="NYP10" s="158"/>
      <c r="NYQ10" s="158"/>
      <c r="NYR10" s="158"/>
      <c r="NYS10" s="158"/>
      <c r="NYT10" s="158"/>
      <c r="NYU10" s="158"/>
      <c r="NYV10" s="158"/>
      <c r="NYW10" s="158"/>
      <c r="NYX10" s="158"/>
      <c r="NYY10" s="158"/>
      <c r="NYZ10" s="158"/>
      <c r="NZA10" s="158"/>
      <c r="NZB10" s="158"/>
      <c r="NZC10" s="158"/>
      <c r="NZD10" s="158"/>
      <c r="NZE10" s="158"/>
      <c r="NZF10" s="158"/>
      <c r="NZG10" s="158"/>
      <c r="NZH10" s="158"/>
      <c r="NZI10" s="158"/>
      <c r="NZJ10" s="158"/>
      <c r="NZK10" s="158"/>
      <c r="NZL10" s="158"/>
      <c r="NZM10" s="158"/>
      <c r="NZN10" s="158"/>
      <c r="NZO10" s="158"/>
      <c r="NZP10" s="158"/>
      <c r="NZQ10" s="158"/>
      <c r="NZR10" s="158"/>
      <c r="NZS10" s="158"/>
      <c r="NZT10" s="158"/>
      <c r="NZU10" s="158"/>
      <c r="NZV10" s="158"/>
      <c r="NZW10" s="158"/>
      <c r="NZX10" s="158"/>
      <c r="NZY10" s="158"/>
      <c r="NZZ10" s="158"/>
      <c r="OAA10" s="158"/>
      <c r="OAB10" s="158"/>
      <c r="OAC10" s="158"/>
      <c r="OAD10" s="158"/>
      <c r="OAE10" s="158"/>
      <c r="OAF10" s="158"/>
      <c r="OAG10" s="158"/>
      <c r="OAH10" s="158"/>
      <c r="OAI10" s="158"/>
      <c r="OAJ10" s="158"/>
      <c r="OAK10" s="158"/>
      <c r="OAL10" s="158"/>
      <c r="OAM10" s="158"/>
      <c r="OAN10" s="158"/>
      <c r="OAO10" s="158"/>
      <c r="OAP10" s="158"/>
      <c r="OAQ10" s="158"/>
      <c r="OAR10" s="158"/>
      <c r="OAS10" s="158"/>
      <c r="OAT10" s="158"/>
      <c r="OAU10" s="158"/>
      <c r="OAV10" s="158"/>
      <c r="OAW10" s="158"/>
      <c r="OAX10" s="158"/>
      <c r="OAY10" s="158"/>
      <c r="OAZ10" s="158"/>
      <c r="OBA10" s="158"/>
      <c r="OBB10" s="158"/>
      <c r="OBC10" s="158"/>
      <c r="OBD10" s="158"/>
      <c r="OBE10" s="158"/>
      <c r="OBF10" s="158"/>
      <c r="OBG10" s="158"/>
      <c r="OBH10" s="158"/>
      <c r="OBI10" s="158"/>
      <c r="OBJ10" s="158"/>
      <c r="OBK10" s="158"/>
      <c r="OBL10" s="158"/>
      <c r="OBM10" s="158"/>
      <c r="OBN10" s="158"/>
      <c r="OBO10" s="158"/>
      <c r="OBP10" s="158"/>
      <c r="OBQ10" s="158"/>
      <c r="OBR10" s="158"/>
      <c r="OBS10" s="158"/>
      <c r="OBT10" s="158"/>
      <c r="OBU10" s="158"/>
      <c r="OBV10" s="158"/>
      <c r="OBW10" s="158"/>
      <c r="OBX10" s="158"/>
      <c r="OBY10" s="158"/>
      <c r="OBZ10" s="158"/>
      <c r="OCA10" s="158"/>
      <c r="OCB10" s="158"/>
      <c r="OCC10" s="158"/>
      <c r="OCD10" s="158"/>
      <c r="OCE10" s="158"/>
      <c r="OCF10" s="158"/>
      <c r="OCG10" s="158"/>
      <c r="OCH10" s="158"/>
      <c r="OCI10" s="158"/>
      <c r="OCJ10" s="158"/>
      <c r="OCK10" s="158"/>
      <c r="OCL10" s="158"/>
      <c r="OCM10" s="158"/>
      <c r="OCN10" s="158"/>
      <c r="OCO10" s="158"/>
      <c r="OCP10" s="158"/>
      <c r="OCQ10" s="158"/>
      <c r="OCR10" s="158"/>
      <c r="OCS10" s="158"/>
      <c r="OCT10" s="158"/>
      <c r="OCU10" s="158"/>
      <c r="OCV10" s="158"/>
      <c r="OCW10" s="158"/>
      <c r="OCX10" s="158"/>
      <c r="OCY10" s="158"/>
      <c r="OCZ10" s="158"/>
      <c r="ODA10" s="158"/>
      <c r="ODB10" s="158"/>
      <c r="ODC10" s="158"/>
      <c r="ODD10" s="158"/>
      <c r="ODE10" s="158"/>
      <c r="ODF10" s="158"/>
      <c r="ODG10" s="158"/>
      <c r="ODH10" s="158"/>
      <c r="ODI10" s="158"/>
      <c r="ODJ10" s="158"/>
      <c r="ODK10" s="158"/>
      <c r="ODL10" s="158"/>
      <c r="ODM10" s="158"/>
      <c r="ODN10" s="158"/>
      <c r="ODO10" s="158"/>
      <c r="ODP10" s="158"/>
      <c r="ODQ10" s="158"/>
      <c r="ODR10" s="158"/>
      <c r="ODS10" s="158"/>
      <c r="ODT10" s="158"/>
      <c r="ODU10" s="158"/>
      <c r="ODV10" s="158"/>
      <c r="ODW10" s="158"/>
      <c r="ODX10" s="158"/>
      <c r="ODY10" s="158"/>
      <c r="ODZ10" s="158"/>
      <c r="OEA10" s="158"/>
      <c r="OEB10" s="158"/>
      <c r="OEC10" s="158"/>
      <c r="OED10" s="158"/>
      <c r="OEE10" s="158"/>
      <c r="OEF10" s="158"/>
      <c r="OEG10" s="158"/>
      <c r="OEH10" s="158"/>
      <c r="OEI10" s="158"/>
      <c r="OEJ10" s="158"/>
      <c r="OEK10" s="158"/>
      <c r="OEL10" s="158"/>
      <c r="OEM10" s="158"/>
      <c r="OEN10" s="158"/>
      <c r="OEO10" s="158"/>
      <c r="OEP10" s="158"/>
      <c r="OEQ10" s="158"/>
      <c r="OER10" s="158"/>
      <c r="OES10" s="158"/>
      <c r="OET10" s="158"/>
      <c r="OEU10" s="158"/>
      <c r="OEV10" s="158"/>
      <c r="OEW10" s="158"/>
      <c r="OEX10" s="158"/>
      <c r="OEY10" s="158"/>
      <c r="OEZ10" s="158"/>
      <c r="OFA10" s="158"/>
      <c r="OFB10" s="158"/>
      <c r="OFC10" s="158"/>
      <c r="OFD10" s="158"/>
      <c r="OFE10" s="158"/>
      <c r="OFF10" s="158"/>
      <c r="OFG10" s="158"/>
      <c r="OFH10" s="158"/>
      <c r="OFI10" s="158"/>
      <c r="OFJ10" s="158"/>
      <c r="OFK10" s="158"/>
      <c r="OFL10" s="158"/>
      <c r="OFM10" s="158"/>
      <c r="OFN10" s="158"/>
      <c r="OFO10" s="158"/>
      <c r="OFP10" s="158"/>
      <c r="OFQ10" s="158"/>
      <c r="OFR10" s="158"/>
      <c r="OFS10" s="158"/>
      <c r="OFT10" s="158"/>
      <c r="OFU10" s="158"/>
      <c r="OFV10" s="158"/>
      <c r="OFW10" s="158"/>
      <c r="OFX10" s="158"/>
      <c r="OFY10" s="158"/>
      <c r="OFZ10" s="158"/>
      <c r="OGA10" s="158"/>
      <c r="OGB10" s="158"/>
      <c r="OGC10" s="158"/>
      <c r="OGD10" s="158"/>
      <c r="OGE10" s="158"/>
      <c r="OGF10" s="158"/>
      <c r="OGG10" s="158"/>
      <c r="OGH10" s="158"/>
      <c r="OGI10" s="158"/>
      <c r="OGJ10" s="158"/>
      <c r="OGK10" s="158"/>
      <c r="OGL10" s="158"/>
      <c r="OGM10" s="158"/>
      <c r="OGN10" s="158"/>
      <c r="OGO10" s="158"/>
      <c r="OGP10" s="158"/>
      <c r="OGQ10" s="158"/>
      <c r="OGR10" s="158"/>
      <c r="OGS10" s="158"/>
      <c r="OGT10" s="158"/>
      <c r="OGU10" s="158"/>
      <c r="OGV10" s="158"/>
      <c r="OGW10" s="158"/>
      <c r="OGX10" s="158"/>
      <c r="OGY10" s="158"/>
      <c r="OGZ10" s="158"/>
      <c r="OHA10" s="158"/>
      <c r="OHB10" s="158"/>
      <c r="OHC10" s="158"/>
      <c r="OHD10" s="158"/>
      <c r="OHE10" s="158"/>
      <c r="OHF10" s="158"/>
      <c r="OHG10" s="158"/>
      <c r="OHH10" s="158"/>
      <c r="OHI10" s="158"/>
      <c r="OHJ10" s="158"/>
      <c r="OHK10" s="158"/>
      <c r="OHL10" s="158"/>
      <c r="OHM10" s="158"/>
      <c r="OHN10" s="158"/>
      <c r="OHO10" s="158"/>
      <c r="OHP10" s="158"/>
      <c r="OHQ10" s="158"/>
      <c r="OHR10" s="158"/>
      <c r="OHS10" s="158"/>
      <c r="OHT10" s="158"/>
      <c r="OHU10" s="158"/>
      <c r="OHV10" s="158"/>
      <c r="OHW10" s="158"/>
      <c r="OHX10" s="158"/>
      <c r="OHY10" s="158"/>
      <c r="OHZ10" s="158"/>
      <c r="OIA10" s="158"/>
      <c r="OIB10" s="158"/>
      <c r="OIC10" s="158"/>
      <c r="OID10" s="158"/>
      <c r="OIE10" s="158"/>
      <c r="OIF10" s="158"/>
      <c r="OIG10" s="158"/>
      <c r="OIH10" s="158"/>
      <c r="OII10" s="158"/>
      <c r="OIJ10" s="158"/>
      <c r="OIK10" s="158"/>
      <c r="OIL10" s="158"/>
      <c r="OIM10" s="158"/>
      <c r="OIN10" s="158"/>
      <c r="OIO10" s="158"/>
      <c r="OIP10" s="158"/>
      <c r="OIQ10" s="158"/>
      <c r="OIR10" s="158"/>
      <c r="OIS10" s="158"/>
      <c r="OIT10" s="158"/>
      <c r="OIU10" s="158"/>
      <c r="OIV10" s="158"/>
      <c r="OIW10" s="158"/>
      <c r="OIX10" s="158"/>
      <c r="OIY10" s="158"/>
      <c r="OIZ10" s="158"/>
      <c r="OJA10" s="158"/>
      <c r="OJB10" s="158"/>
      <c r="OJC10" s="158"/>
      <c r="OJD10" s="158"/>
      <c r="OJE10" s="158"/>
      <c r="OJF10" s="158"/>
      <c r="OJG10" s="158"/>
      <c r="OJH10" s="158"/>
      <c r="OJI10" s="158"/>
      <c r="OJJ10" s="158"/>
      <c r="OJK10" s="158"/>
      <c r="OJL10" s="158"/>
      <c r="OJM10" s="158"/>
      <c r="OJN10" s="158"/>
      <c r="OJO10" s="158"/>
      <c r="OJP10" s="158"/>
      <c r="OJQ10" s="158"/>
      <c r="OJR10" s="158"/>
      <c r="OJS10" s="158"/>
      <c r="OJT10" s="158"/>
      <c r="OJU10" s="158"/>
      <c r="OJV10" s="158"/>
      <c r="OJW10" s="158"/>
      <c r="OJX10" s="158"/>
      <c r="OJY10" s="158"/>
      <c r="OJZ10" s="158"/>
      <c r="OKA10" s="158"/>
      <c r="OKB10" s="158"/>
      <c r="OKC10" s="158"/>
      <c r="OKD10" s="158"/>
      <c r="OKE10" s="158"/>
      <c r="OKF10" s="158"/>
      <c r="OKG10" s="158"/>
      <c r="OKH10" s="158"/>
      <c r="OKI10" s="158"/>
      <c r="OKJ10" s="158"/>
      <c r="OKK10" s="158"/>
      <c r="OKL10" s="158"/>
      <c r="OKM10" s="158"/>
      <c r="OKN10" s="158"/>
      <c r="OKO10" s="158"/>
      <c r="OKP10" s="158"/>
      <c r="OKQ10" s="158"/>
      <c r="OKR10" s="158"/>
      <c r="OKS10" s="158"/>
      <c r="OKT10" s="158"/>
      <c r="OKU10" s="158"/>
      <c r="OKV10" s="158"/>
      <c r="OKW10" s="158"/>
      <c r="OKX10" s="158"/>
      <c r="OKY10" s="158"/>
      <c r="OKZ10" s="158"/>
      <c r="OLA10" s="158"/>
      <c r="OLB10" s="158"/>
      <c r="OLC10" s="158"/>
      <c r="OLD10" s="158"/>
      <c r="OLE10" s="158"/>
      <c r="OLF10" s="158"/>
      <c r="OLG10" s="158"/>
      <c r="OLH10" s="158"/>
      <c r="OLI10" s="158"/>
      <c r="OLJ10" s="158"/>
      <c r="OLK10" s="158"/>
      <c r="OLL10" s="158"/>
      <c r="OLM10" s="158"/>
      <c r="OLN10" s="158"/>
      <c r="OLO10" s="158"/>
      <c r="OLP10" s="158"/>
      <c r="OLQ10" s="158"/>
      <c r="OLR10" s="158"/>
      <c r="OLS10" s="158"/>
      <c r="OLT10" s="158"/>
      <c r="OLU10" s="158"/>
      <c r="OLV10" s="158"/>
      <c r="OLW10" s="158"/>
      <c r="OLX10" s="158"/>
      <c r="OLY10" s="158"/>
      <c r="OLZ10" s="158"/>
      <c r="OMA10" s="158"/>
      <c r="OMB10" s="158"/>
      <c r="OMC10" s="158"/>
      <c r="OMD10" s="158"/>
      <c r="OME10" s="158"/>
      <c r="OMF10" s="158"/>
      <c r="OMG10" s="158"/>
      <c r="OMH10" s="158"/>
      <c r="OMI10" s="158"/>
      <c r="OMJ10" s="158"/>
      <c r="OMK10" s="158"/>
      <c r="OML10" s="158"/>
      <c r="OMM10" s="158"/>
      <c r="OMN10" s="158"/>
      <c r="OMO10" s="158"/>
      <c r="OMP10" s="158"/>
      <c r="OMQ10" s="158"/>
      <c r="OMR10" s="158"/>
      <c r="OMS10" s="158"/>
      <c r="OMT10" s="158"/>
      <c r="OMU10" s="158"/>
      <c r="OMV10" s="158"/>
      <c r="OMW10" s="158"/>
      <c r="OMX10" s="158"/>
      <c r="OMY10" s="158"/>
      <c r="OMZ10" s="158"/>
      <c r="ONA10" s="158"/>
      <c r="ONB10" s="158"/>
      <c r="ONC10" s="158"/>
      <c r="OND10" s="158"/>
      <c r="ONE10" s="158"/>
      <c r="ONF10" s="158"/>
      <c r="ONG10" s="158"/>
      <c r="ONH10" s="158"/>
      <c r="ONI10" s="158"/>
      <c r="ONJ10" s="158"/>
      <c r="ONK10" s="158"/>
      <c r="ONL10" s="158"/>
      <c r="ONM10" s="158"/>
      <c r="ONN10" s="158"/>
      <c r="ONO10" s="158"/>
      <c r="ONP10" s="158"/>
      <c r="ONQ10" s="158"/>
      <c r="ONR10" s="158"/>
      <c r="ONS10" s="158"/>
      <c r="ONT10" s="158"/>
      <c r="ONU10" s="158"/>
      <c r="ONV10" s="158"/>
      <c r="ONW10" s="158"/>
      <c r="ONX10" s="158"/>
      <c r="ONY10" s="158"/>
      <c r="ONZ10" s="158"/>
      <c r="OOA10" s="158"/>
      <c r="OOB10" s="158"/>
      <c r="OOC10" s="158"/>
      <c r="OOD10" s="158"/>
      <c r="OOE10" s="158"/>
      <c r="OOF10" s="158"/>
      <c r="OOG10" s="158"/>
      <c r="OOH10" s="158"/>
      <c r="OOI10" s="158"/>
      <c r="OOJ10" s="158"/>
      <c r="OOK10" s="158"/>
      <c r="OOL10" s="158"/>
      <c r="OOM10" s="158"/>
      <c r="OON10" s="158"/>
      <c r="OOO10" s="158"/>
      <c r="OOP10" s="158"/>
      <c r="OOQ10" s="158"/>
      <c r="OOR10" s="158"/>
      <c r="OOS10" s="158"/>
      <c r="OOT10" s="158"/>
      <c r="OOU10" s="158"/>
      <c r="OOV10" s="158"/>
      <c r="OOW10" s="158"/>
      <c r="OOX10" s="158"/>
      <c r="OOY10" s="158"/>
      <c r="OOZ10" s="158"/>
      <c r="OPA10" s="158"/>
      <c r="OPB10" s="158"/>
      <c r="OPC10" s="158"/>
      <c r="OPD10" s="158"/>
      <c r="OPE10" s="158"/>
      <c r="OPF10" s="158"/>
      <c r="OPG10" s="158"/>
      <c r="OPH10" s="158"/>
      <c r="OPI10" s="158"/>
      <c r="OPJ10" s="158"/>
      <c r="OPK10" s="158"/>
      <c r="OPL10" s="158"/>
      <c r="OPM10" s="158"/>
      <c r="OPN10" s="158"/>
      <c r="OPO10" s="158"/>
      <c r="OPP10" s="158"/>
      <c r="OPQ10" s="158"/>
      <c r="OPR10" s="158"/>
      <c r="OPS10" s="158"/>
      <c r="OPT10" s="158"/>
      <c r="OPU10" s="158"/>
      <c r="OPV10" s="158"/>
      <c r="OPW10" s="158"/>
      <c r="OPX10" s="158"/>
      <c r="OPY10" s="158"/>
      <c r="OPZ10" s="158"/>
      <c r="OQA10" s="158"/>
      <c r="OQB10" s="158"/>
      <c r="OQC10" s="158"/>
      <c r="OQD10" s="158"/>
      <c r="OQE10" s="158"/>
      <c r="OQF10" s="158"/>
      <c r="OQG10" s="158"/>
      <c r="OQH10" s="158"/>
      <c r="OQI10" s="158"/>
      <c r="OQJ10" s="158"/>
      <c r="OQK10" s="158"/>
      <c r="OQL10" s="158"/>
      <c r="OQM10" s="158"/>
      <c r="OQN10" s="158"/>
      <c r="OQO10" s="158"/>
      <c r="OQP10" s="158"/>
      <c r="OQQ10" s="158"/>
      <c r="OQR10" s="158"/>
      <c r="OQS10" s="158"/>
      <c r="OQT10" s="158"/>
      <c r="OQU10" s="158"/>
      <c r="OQV10" s="158"/>
      <c r="OQW10" s="158"/>
      <c r="OQX10" s="158"/>
      <c r="OQY10" s="158"/>
      <c r="OQZ10" s="158"/>
      <c r="ORA10" s="158"/>
      <c r="ORB10" s="158"/>
      <c r="ORC10" s="158"/>
      <c r="ORD10" s="158"/>
      <c r="ORE10" s="158"/>
      <c r="ORF10" s="158"/>
      <c r="ORG10" s="158"/>
      <c r="ORH10" s="158"/>
      <c r="ORI10" s="158"/>
      <c r="ORJ10" s="158"/>
      <c r="ORK10" s="158"/>
      <c r="ORL10" s="158"/>
      <c r="ORM10" s="158"/>
      <c r="ORN10" s="158"/>
      <c r="ORO10" s="158"/>
      <c r="ORP10" s="158"/>
      <c r="ORQ10" s="158"/>
      <c r="ORR10" s="158"/>
      <c r="ORS10" s="158"/>
      <c r="ORT10" s="158"/>
      <c r="ORU10" s="158"/>
      <c r="ORV10" s="158"/>
      <c r="ORW10" s="158"/>
      <c r="ORX10" s="158"/>
      <c r="ORY10" s="158"/>
      <c r="ORZ10" s="158"/>
      <c r="OSA10" s="158"/>
      <c r="OSB10" s="158"/>
      <c r="OSC10" s="158"/>
      <c r="OSD10" s="158"/>
      <c r="OSE10" s="158"/>
      <c r="OSF10" s="158"/>
      <c r="OSG10" s="158"/>
      <c r="OSH10" s="158"/>
      <c r="OSI10" s="158"/>
      <c r="OSJ10" s="158"/>
      <c r="OSK10" s="158"/>
      <c r="OSL10" s="158"/>
      <c r="OSM10" s="158"/>
      <c r="OSN10" s="158"/>
      <c r="OSO10" s="158"/>
      <c r="OSP10" s="158"/>
      <c r="OSQ10" s="158"/>
      <c r="OSR10" s="158"/>
      <c r="OSS10" s="158"/>
      <c r="OST10" s="158"/>
      <c r="OSU10" s="158"/>
      <c r="OSV10" s="158"/>
      <c r="OSW10" s="158"/>
      <c r="OSX10" s="158"/>
      <c r="OSY10" s="158"/>
      <c r="OSZ10" s="158"/>
      <c r="OTA10" s="158"/>
      <c r="OTB10" s="158"/>
      <c r="OTC10" s="158"/>
      <c r="OTD10" s="158"/>
      <c r="OTE10" s="158"/>
      <c r="OTF10" s="158"/>
      <c r="OTG10" s="158"/>
      <c r="OTH10" s="158"/>
      <c r="OTI10" s="158"/>
      <c r="OTJ10" s="158"/>
      <c r="OTK10" s="158"/>
      <c r="OTL10" s="158"/>
      <c r="OTM10" s="158"/>
      <c r="OTN10" s="158"/>
      <c r="OTO10" s="158"/>
      <c r="OTP10" s="158"/>
      <c r="OTQ10" s="158"/>
      <c r="OTR10" s="158"/>
      <c r="OTS10" s="158"/>
      <c r="OTT10" s="158"/>
      <c r="OTU10" s="158"/>
      <c r="OTV10" s="158"/>
      <c r="OTW10" s="158"/>
      <c r="OTX10" s="158"/>
      <c r="OTY10" s="158"/>
      <c r="OTZ10" s="158"/>
      <c r="OUA10" s="158"/>
      <c r="OUB10" s="158"/>
      <c r="OUC10" s="158"/>
      <c r="OUD10" s="158"/>
      <c r="OUE10" s="158"/>
      <c r="OUF10" s="158"/>
      <c r="OUG10" s="158"/>
      <c r="OUH10" s="158"/>
      <c r="OUI10" s="158"/>
      <c r="OUJ10" s="158"/>
      <c r="OUK10" s="158"/>
      <c r="OUL10" s="158"/>
      <c r="OUM10" s="158"/>
      <c r="OUN10" s="158"/>
      <c r="OUO10" s="158"/>
      <c r="OUP10" s="158"/>
      <c r="OUQ10" s="158"/>
      <c r="OUR10" s="158"/>
      <c r="OUS10" s="158"/>
      <c r="OUT10" s="158"/>
      <c r="OUU10" s="158"/>
      <c r="OUV10" s="158"/>
      <c r="OUW10" s="158"/>
      <c r="OUX10" s="158"/>
      <c r="OUY10" s="158"/>
      <c r="OUZ10" s="158"/>
      <c r="OVA10" s="158"/>
      <c r="OVB10" s="158"/>
      <c r="OVC10" s="158"/>
      <c r="OVD10" s="158"/>
      <c r="OVE10" s="158"/>
      <c r="OVF10" s="158"/>
      <c r="OVG10" s="158"/>
      <c r="OVH10" s="158"/>
      <c r="OVI10" s="158"/>
      <c r="OVJ10" s="158"/>
      <c r="OVK10" s="158"/>
      <c r="OVL10" s="158"/>
      <c r="OVM10" s="158"/>
      <c r="OVN10" s="158"/>
      <c r="OVO10" s="158"/>
      <c r="OVP10" s="158"/>
      <c r="OVQ10" s="158"/>
      <c r="OVR10" s="158"/>
      <c r="OVS10" s="158"/>
      <c r="OVT10" s="158"/>
      <c r="OVU10" s="158"/>
      <c r="OVV10" s="158"/>
      <c r="OVW10" s="158"/>
      <c r="OVX10" s="158"/>
      <c r="OVY10" s="158"/>
      <c r="OVZ10" s="158"/>
      <c r="OWA10" s="158"/>
      <c r="OWB10" s="158"/>
      <c r="OWC10" s="158"/>
      <c r="OWD10" s="158"/>
      <c r="OWE10" s="158"/>
      <c r="OWF10" s="158"/>
      <c r="OWG10" s="158"/>
      <c r="OWH10" s="158"/>
      <c r="OWI10" s="158"/>
      <c r="OWJ10" s="158"/>
      <c r="OWK10" s="158"/>
      <c r="OWL10" s="158"/>
      <c r="OWM10" s="158"/>
      <c r="OWN10" s="158"/>
      <c r="OWO10" s="158"/>
      <c r="OWP10" s="158"/>
      <c r="OWQ10" s="158"/>
      <c r="OWR10" s="158"/>
      <c r="OWS10" s="158"/>
      <c r="OWT10" s="158"/>
      <c r="OWU10" s="158"/>
      <c r="OWV10" s="158"/>
      <c r="OWW10" s="158"/>
      <c r="OWX10" s="158"/>
      <c r="OWY10" s="158"/>
      <c r="OWZ10" s="158"/>
      <c r="OXA10" s="158"/>
      <c r="OXB10" s="158"/>
      <c r="OXC10" s="158"/>
      <c r="OXD10" s="158"/>
      <c r="OXE10" s="158"/>
      <c r="OXF10" s="158"/>
      <c r="OXG10" s="158"/>
      <c r="OXH10" s="158"/>
      <c r="OXI10" s="158"/>
      <c r="OXJ10" s="158"/>
      <c r="OXK10" s="158"/>
      <c r="OXL10" s="158"/>
      <c r="OXM10" s="158"/>
      <c r="OXN10" s="158"/>
      <c r="OXO10" s="158"/>
      <c r="OXP10" s="158"/>
      <c r="OXQ10" s="158"/>
      <c r="OXR10" s="158"/>
      <c r="OXS10" s="158"/>
      <c r="OXT10" s="158"/>
      <c r="OXU10" s="158"/>
      <c r="OXV10" s="158"/>
      <c r="OXW10" s="158"/>
      <c r="OXX10" s="158"/>
      <c r="OXY10" s="158"/>
      <c r="OXZ10" s="158"/>
      <c r="OYA10" s="158"/>
      <c r="OYB10" s="158"/>
      <c r="OYC10" s="158"/>
      <c r="OYD10" s="158"/>
      <c r="OYE10" s="158"/>
      <c r="OYF10" s="158"/>
      <c r="OYG10" s="158"/>
      <c r="OYH10" s="158"/>
      <c r="OYI10" s="158"/>
      <c r="OYJ10" s="158"/>
      <c r="OYK10" s="158"/>
      <c r="OYL10" s="158"/>
      <c r="OYM10" s="158"/>
      <c r="OYN10" s="158"/>
      <c r="OYO10" s="158"/>
      <c r="OYP10" s="158"/>
      <c r="OYQ10" s="158"/>
      <c r="OYR10" s="158"/>
      <c r="OYS10" s="158"/>
      <c r="OYT10" s="158"/>
      <c r="OYU10" s="158"/>
      <c r="OYV10" s="158"/>
      <c r="OYW10" s="158"/>
      <c r="OYX10" s="158"/>
      <c r="OYY10" s="158"/>
      <c r="OYZ10" s="158"/>
      <c r="OZA10" s="158"/>
      <c r="OZB10" s="158"/>
      <c r="OZC10" s="158"/>
      <c r="OZD10" s="158"/>
      <c r="OZE10" s="158"/>
      <c r="OZF10" s="158"/>
      <c r="OZG10" s="158"/>
      <c r="OZH10" s="158"/>
      <c r="OZI10" s="158"/>
      <c r="OZJ10" s="158"/>
      <c r="OZK10" s="158"/>
      <c r="OZL10" s="158"/>
      <c r="OZM10" s="158"/>
      <c r="OZN10" s="158"/>
      <c r="OZO10" s="158"/>
      <c r="OZP10" s="158"/>
      <c r="OZQ10" s="158"/>
      <c r="OZR10" s="158"/>
      <c r="OZS10" s="158"/>
      <c r="OZT10" s="158"/>
      <c r="OZU10" s="158"/>
      <c r="OZV10" s="158"/>
      <c r="OZW10" s="158"/>
      <c r="OZX10" s="158"/>
      <c r="OZY10" s="158"/>
      <c r="OZZ10" s="158"/>
      <c r="PAA10" s="158"/>
      <c r="PAB10" s="158"/>
      <c r="PAC10" s="158"/>
      <c r="PAD10" s="158"/>
      <c r="PAE10" s="158"/>
      <c r="PAF10" s="158"/>
      <c r="PAG10" s="158"/>
      <c r="PAH10" s="158"/>
      <c r="PAI10" s="158"/>
      <c r="PAJ10" s="158"/>
      <c r="PAK10" s="158"/>
      <c r="PAL10" s="158"/>
      <c r="PAM10" s="158"/>
      <c r="PAN10" s="158"/>
      <c r="PAO10" s="158"/>
      <c r="PAP10" s="158"/>
      <c r="PAQ10" s="158"/>
      <c r="PAR10" s="158"/>
      <c r="PAS10" s="158"/>
      <c r="PAT10" s="158"/>
      <c r="PAU10" s="158"/>
      <c r="PAV10" s="158"/>
      <c r="PAW10" s="158"/>
      <c r="PAX10" s="158"/>
      <c r="PAY10" s="158"/>
      <c r="PAZ10" s="158"/>
      <c r="PBA10" s="158"/>
      <c r="PBB10" s="158"/>
      <c r="PBC10" s="158"/>
      <c r="PBD10" s="158"/>
      <c r="PBE10" s="158"/>
      <c r="PBF10" s="158"/>
      <c r="PBG10" s="158"/>
      <c r="PBH10" s="158"/>
      <c r="PBI10" s="158"/>
      <c r="PBJ10" s="158"/>
      <c r="PBK10" s="158"/>
      <c r="PBL10" s="158"/>
      <c r="PBM10" s="158"/>
      <c r="PBN10" s="158"/>
      <c r="PBO10" s="158"/>
      <c r="PBP10" s="158"/>
      <c r="PBQ10" s="158"/>
      <c r="PBR10" s="158"/>
      <c r="PBS10" s="158"/>
      <c r="PBT10" s="158"/>
      <c r="PBU10" s="158"/>
      <c r="PBV10" s="158"/>
      <c r="PBW10" s="158"/>
      <c r="PBX10" s="158"/>
      <c r="PBY10" s="158"/>
      <c r="PBZ10" s="158"/>
      <c r="PCA10" s="158"/>
      <c r="PCB10" s="158"/>
      <c r="PCC10" s="158"/>
      <c r="PCD10" s="158"/>
      <c r="PCE10" s="158"/>
      <c r="PCF10" s="158"/>
      <c r="PCG10" s="158"/>
      <c r="PCH10" s="158"/>
      <c r="PCI10" s="158"/>
      <c r="PCJ10" s="158"/>
      <c r="PCK10" s="158"/>
      <c r="PCL10" s="158"/>
      <c r="PCM10" s="158"/>
      <c r="PCN10" s="158"/>
      <c r="PCO10" s="158"/>
      <c r="PCP10" s="158"/>
      <c r="PCQ10" s="158"/>
      <c r="PCR10" s="158"/>
      <c r="PCS10" s="158"/>
      <c r="PCT10" s="158"/>
      <c r="PCU10" s="158"/>
      <c r="PCV10" s="158"/>
      <c r="PCW10" s="158"/>
      <c r="PCX10" s="158"/>
      <c r="PCY10" s="158"/>
      <c r="PCZ10" s="158"/>
      <c r="PDA10" s="158"/>
      <c r="PDB10" s="158"/>
      <c r="PDC10" s="158"/>
      <c r="PDD10" s="158"/>
      <c r="PDE10" s="158"/>
      <c r="PDF10" s="158"/>
      <c r="PDG10" s="158"/>
      <c r="PDH10" s="158"/>
      <c r="PDI10" s="158"/>
      <c r="PDJ10" s="158"/>
      <c r="PDK10" s="158"/>
      <c r="PDL10" s="158"/>
      <c r="PDM10" s="158"/>
      <c r="PDN10" s="158"/>
      <c r="PDO10" s="158"/>
      <c r="PDP10" s="158"/>
      <c r="PDQ10" s="158"/>
      <c r="PDR10" s="158"/>
      <c r="PDS10" s="158"/>
      <c r="PDT10" s="158"/>
      <c r="PDU10" s="158"/>
      <c r="PDV10" s="158"/>
      <c r="PDW10" s="158"/>
      <c r="PDX10" s="158"/>
      <c r="PDY10" s="158"/>
      <c r="PDZ10" s="158"/>
      <c r="PEA10" s="158"/>
      <c r="PEB10" s="158"/>
      <c r="PEC10" s="158"/>
      <c r="PED10" s="158"/>
      <c r="PEE10" s="158"/>
      <c r="PEF10" s="158"/>
      <c r="PEG10" s="158"/>
      <c r="PEH10" s="158"/>
      <c r="PEI10" s="158"/>
      <c r="PEJ10" s="158"/>
      <c r="PEK10" s="158"/>
      <c r="PEL10" s="158"/>
      <c r="PEM10" s="158"/>
      <c r="PEN10" s="158"/>
      <c r="PEO10" s="158"/>
      <c r="PEP10" s="158"/>
      <c r="PEQ10" s="158"/>
      <c r="PER10" s="158"/>
      <c r="PES10" s="158"/>
      <c r="PET10" s="158"/>
      <c r="PEU10" s="158"/>
      <c r="PEV10" s="158"/>
      <c r="PEW10" s="158"/>
      <c r="PEX10" s="158"/>
      <c r="PEY10" s="158"/>
      <c r="PEZ10" s="158"/>
      <c r="PFA10" s="158"/>
      <c r="PFB10" s="158"/>
      <c r="PFC10" s="158"/>
      <c r="PFD10" s="158"/>
      <c r="PFE10" s="158"/>
      <c r="PFF10" s="158"/>
      <c r="PFG10" s="158"/>
      <c r="PFH10" s="158"/>
      <c r="PFI10" s="158"/>
      <c r="PFJ10" s="158"/>
      <c r="PFK10" s="158"/>
      <c r="PFL10" s="158"/>
      <c r="PFM10" s="158"/>
      <c r="PFN10" s="158"/>
      <c r="PFO10" s="158"/>
      <c r="PFP10" s="158"/>
      <c r="PFQ10" s="158"/>
      <c r="PFR10" s="158"/>
      <c r="PFS10" s="158"/>
      <c r="PFT10" s="158"/>
      <c r="PFU10" s="158"/>
      <c r="PFV10" s="158"/>
      <c r="PFW10" s="158"/>
      <c r="PFX10" s="158"/>
      <c r="PFY10" s="158"/>
      <c r="PFZ10" s="158"/>
      <c r="PGA10" s="158"/>
      <c r="PGB10" s="158"/>
      <c r="PGC10" s="158"/>
      <c r="PGD10" s="158"/>
      <c r="PGE10" s="158"/>
      <c r="PGF10" s="158"/>
      <c r="PGG10" s="158"/>
      <c r="PGH10" s="158"/>
      <c r="PGI10" s="158"/>
      <c r="PGJ10" s="158"/>
      <c r="PGK10" s="158"/>
      <c r="PGL10" s="158"/>
      <c r="PGM10" s="158"/>
      <c r="PGN10" s="158"/>
      <c r="PGO10" s="158"/>
      <c r="PGP10" s="158"/>
      <c r="PGQ10" s="158"/>
      <c r="PGR10" s="158"/>
      <c r="PGS10" s="158"/>
      <c r="PGT10" s="158"/>
      <c r="PGU10" s="158"/>
      <c r="PGV10" s="158"/>
      <c r="PGW10" s="158"/>
      <c r="PGX10" s="158"/>
      <c r="PGY10" s="158"/>
      <c r="PGZ10" s="158"/>
      <c r="PHA10" s="158"/>
      <c r="PHB10" s="158"/>
      <c r="PHC10" s="158"/>
      <c r="PHD10" s="158"/>
      <c r="PHE10" s="158"/>
      <c r="PHF10" s="158"/>
      <c r="PHG10" s="158"/>
      <c r="PHH10" s="158"/>
      <c r="PHI10" s="158"/>
      <c r="PHJ10" s="158"/>
      <c r="PHK10" s="158"/>
      <c r="PHL10" s="158"/>
      <c r="PHM10" s="158"/>
      <c r="PHN10" s="158"/>
      <c r="PHO10" s="158"/>
      <c r="PHP10" s="158"/>
      <c r="PHQ10" s="158"/>
      <c r="PHR10" s="158"/>
      <c r="PHS10" s="158"/>
      <c r="PHT10" s="158"/>
      <c r="PHU10" s="158"/>
      <c r="PHV10" s="158"/>
      <c r="PHW10" s="158"/>
      <c r="PHX10" s="158"/>
      <c r="PHY10" s="158"/>
      <c r="PHZ10" s="158"/>
      <c r="PIA10" s="158"/>
      <c r="PIB10" s="158"/>
      <c r="PIC10" s="158"/>
      <c r="PID10" s="158"/>
      <c r="PIE10" s="158"/>
      <c r="PIF10" s="158"/>
      <c r="PIG10" s="158"/>
      <c r="PIH10" s="158"/>
      <c r="PII10" s="158"/>
      <c r="PIJ10" s="158"/>
      <c r="PIK10" s="158"/>
      <c r="PIL10" s="158"/>
      <c r="PIM10" s="158"/>
      <c r="PIN10" s="158"/>
      <c r="PIO10" s="158"/>
      <c r="PIP10" s="158"/>
      <c r="PIQ10" s="158"/>
      <c r="PIR10" s="158"/>
      <c r="PIS10" s="158"/>
      <c r="PIT10" s="158"/>
      <c r="PIU10" s="158"/>
      <c r="PIV10" s="158"/>
      <c r="PIW10" s="158"/>
      <c r="PIX10" s="158"/>
      <c r="PIY10" s="158"/>
      <c r="PIZ10" s="158"/>
      <c r="PJA10" s="158"/>
      <c r="PJB10" s="158"/>
      <c r="PJC10" s="158"/>
      <c r="PJD10" s="158"/>
      <c r="PJE10" s="158"/>
      <c r="PJF10" s="158"/>
      <c r="PJG10" s="158"/>
      <c r="PJH10" s="158"/>
      <c r="PJI10" s="158"/>
      <c r="PJJ10" s="158"/>
      <c r="PJK10" s="158"/>
      <c r="PJL10" s="158"/>
      <c r="PJM10" s="158"/>
      <c r="PJN10" s="158"/>
      <c r="PJO10" s="158"/>
      <c r="PJP10" s="158"/>
      <c r="PJQ10" s="158"/>
      <c r="PJR10" s="158"/>
      <c r="PJS10" s="158"/>
      <c r="PJT10" s="158"/>
      <c r="PJU10" s="158"/>
      <c r="PJV10" s="158"/>
      <c r="PJW10" s="158"/>
      <c r="PJX10" s="158"/>
      <c r="PJY10" s="158"/>
      <c r="PJZ10" s="158"/>
      <c r="PKA10" s="158"/>
      <c r="PKB10" s="158"/>
      <c r="PKC10" s="158"/>
      <c r="PKD10" s="158"/>
      <c r="PKE10" s="158"/>
      <c r="PKF10" s="158"/>
      <c r="PKG10" s="158"/>
      <c r="PKH10" s="158"/>
      <c r="PKI10" s="158"/>
      <c r="PKJ10" s="158"/>
      <c r="PKK10" s="158"/>
      <c r="PKL10" s="158"/>
      <c r="PKM10" s="158"/>
      <c r="PKN10" s="158"/>
      <c r="PKO10" s="158"/>
      <c r="PKP10" s="158"/>
      <c r="PKQ10" s="158"/>
      <c r="PKR10" s="158"/>
      <c r="PKS10" s="158"/>
      <c r="PKT10" s="158"/>
      <c r="PKU10" s="158"/>
      <c r="PKV10" s="158"/>
      <c r="PKW10" s="158"/>
      <c r="PKX10" s="158"/>
      <c r="PKY10" s="158"/>
      <c r="PKZ10" s="158"/>
      <c r="PLA10" s="158"/>
      <c r="PLB10" s="158"/>
      <c r="PLC10" s="158"/>
      <c r="PLD10" s="158"/>
      <c r="PLE10" s="158"/>
      <c r="PLF10" s="158"/>
      <c r="PLG10" s="158"/>
      <c r="PLH10" s="158"/>
      <c r="PLI10" s="158"/>
      <c r="PLJ10" s="158"/>
      <c r="PLK10" s="158"/>
      <c r="PLL10" s="158"/>
      <c r="PLM10" s="158"/>
      <c r="PLN10" s="158"/>
      <c r="PLO10" s="158"/>
      <c r="PLP10" s="158"/>
      <c r="PLQ10" s="158"/>
      <c r="PLR10" s="158"/>
      <c r="PLS10" s="158"/>
      <c r="PLT10" s="158"/>
      <c r="PLU10" s="158"/>
      <c r="PLV10" s="158"/>
      <c r="PLW10" s="158"/>
      <c r="PLX10" s="158"/>
      <c r="PLY10" s="158"/>
      <c r="PLZ10" s="158"/>
      <c r="PMA10" s="158"/>
      <c r="PMB10" s="158"/>
      <c r="PMC10" s="158"/>
      <c r="PMD10" s="158"/>
      <c r="PME10" s="158"/>
      <c r="PMF10" s="158"/>
      <c r="PMG10" s="158"/>
      <c r="PMH10" s="158"/>
      <c r="PMI10" s="158"/>
      <c r="PMJ10" s="158"/>
      <c r="PMK10" s="158"/>
      <c r="PML10" s="158"/>
      <c r="PMM10" s="158"/>
      <c r="PMN10" s="158"/>
      <c r="PMO10" s="158"/>
      <c r="PMP10" s="158"/>
      <c r="PMQ10" s="158"/>
      <c r="PMR10" s="158"/>
      <c r="PMS10" s="158"/>
      <c r="PMT10" s="158"/>
      <c r="PMU10" s="158"/>
      <c r="PMV10" s="158"/>
      <c r="PMW10" s="158"/>
      <c r="PMX10" s="158"/>
      <c r="PMY10" s="158"/>
      <c r="PMZ10" s="158"/>
      <c r="PNA10" s="158"/>
      <c r="PNB10" s="158"/>
      <c r="PNC10" s="158"/>
      <c r="PND10" s="158"/>
      <c r="PNE10" s="158"/>
      <c r="PNF10" s="158"/>
      <c r="PNG10" s="158"/>
      <c r="PNH10" s="158"/>
      <c r="PNI10" s="158"/>
      <c r="PNJ10" s="158"/>
      <c r="PNK10" s="158"/>
      <c r="PNL10" s="158"/>
      <c r="PNM10" s="158"/>
      <c r="PNN10" s="158"/>
      <c r="PNO10" s="158"/>
      <c r="PNP10" s="158"/>
      <c r="PNQ10" s="158"/>
      <c r="PNR10" s="158"/>
      <c r="PNS10" s="158"/>
      <c r="PNT10" s="158"/>
      <c r="PNU10" s="158"/>
      <c r="PNV10" s="158"/>
      <c r="PNW10" s="158"/>
      <c r="PNX10" s="158"/>
      <c r="PNY10" s="158"/>
      <c r="PNZ10" s="158"/>
      <c r="POA10" s="158"/>
      <c r="POB10" s="158"/>
      <c r="POC10" s="158"/>
      <c r="POD10" s="158"/>
      <c r="POE10" s="158"/>
      <c r="POF10" s="158"/>
      <c r="POG10" s="158"/>
      <c r="POH10" s="158"/>
      <c r="POI10" s="158"/>
      <c r="POJ10" s="158"/>
      <c r="POK10" s="158"/>
      <c r="POL10" s="158"/>
      <c r="POM10" s="158"/>
      <c r="PON10" s="158"/>
      <c r="POO10" s="158"/>
      <c r="POP10" s="158"/>
      <c r="POQ10" s="158"/>
      <c r="POR10" s="158"/>
      <c r="POS10" s="158"/>
      <c r="POT10" s="158"/>
      <c r="POU10" s="158"/>
      <c r="POV10" s="158"/>
      <c r="POW10" s="158"/>
      <c r="POX10" s="158"/>
      <c r="POY10" s="158"/>
      <c r="POZ10" s="158"/>
      <c r="PPA10" s="158"/>
      <c r="PPB10" s="158"/>
      <c r="PPC10" s="158"/>
      <c r="PPD10" s="158"/>
      <c r="PPE10" s="158"/>
      <c r="PPF10" s="158"/>
      <c r="PPG10" s="158"/>
      <c r="PPH10" s="158"/>
      <c r="PPI10" s="158"/>
      <c r="PPJ10" s="158"/>
      <c r="PPK10" s="158"/>
      <c r="PPL10" s="158"/>
      <c r="PPM10" s="158"/>
      <c r="PPN10" s="158"/>
      <c r="PPO10" s="158"/>
      <c r="PPP10" s="158"/>
      <c r="PPQ10" s="158"/>
      <c r="PPR10" s="158"/>
      <c r="PPS10" s="158"/>
      <c r="PPT10" s="158"/>
      <c r="PPU10" s="158"/>
      <c r="PPV10" s="158"/>
      <c r="PPW10" s="158"/>
      <c r="PPX10" s="158"/>
      <c r="PPY10" s="158"/>
      <c r="PPZ10" s="158"/>
      <c r="PQA10" s="158"/>
      <c r="PQB10" s="158"/>
      <c r="PQC10" s="158"/>
      <c r="PQD10" s="158"/>
      <c r="PQE10" s="158"/>
      <c r="PQF10" s="158"/>
      <c r="PQG10" s="158"/>
      <c r="PQH10" s="158"/>
      <c r="PQI10" s="158"/>
      <c r="PQJ10" s="158"/>
      <c r="PQK10" s="158"/>
      <c r="PQL10" s="158"/>
      <c r="PQM10" s="158"/>
      <c r="PQN10" s="158"/>
      <c r="PQO10" s="158"/>
      <c r="PQP10" s="158"/>
      <c r="PQQ10" s="158"/>
      <c r="PQR10" s="158"/>
      <c r="PQS10" s="158"/>
      <c r="PQT10" s="158"/>
      <c r="PQU10" s="158"/>
      <c r="PQV10" s="158"/>
      <c r="PQW10" s="158"/>
      <c r="PQX10" s="158"/>
      <c r="PQY10" s="158"/>
      <c r="PQZ10" s="158"/>
      <c r="PRA10" s="158"/>
      <c r="PRB10" s="158"/>
      <c r="PRC10" s="158"/>
      <c r="PRD10" s="158"/>
      <c r="PRE10" s="158"/>
      <c r="PRF10" s="158"/>
      <c r="PRG10" s="158"/>
      <c r="PRH10" s="158"/>
      <c r="PRI10" s="158"/>
      <c r="PRJ10" s="158"/>
      <c r="PRK10" s="158"/>
      <c r="PRL10" s="158"/>
      <c r="PRM10" s="158"/>
      <c r="PRN10" s="158"/>
      <c r="PRO10" s="158"/>
      <c r="PRP10" s="158"/>
      <c r="PRQ10" s="158"/>
      <c r="PRR10" s="158"/>
      <c r="PRS10" s="158"/>
      <c r="PRT10" s="158"/>
      <c r="PRU10" s="158"/>
      <c r="PRV10" s="158"/>
      <c r="PRW10" s="158"/>
      <c r="PRX10" s="158"/>
      <c r="PRY10" s="158"/>
      <c r="PRZ10" s="158"/>
      <c r="PSA10" s="158"/>
      <c r="PSB10" s="158"/>
      <c r="PSC10" s="158"/>
      <c r="PSD10" s="158"/>
      <c r="PSE10" s="158"/>
      <c r="PSF10" s="158"/>
      <c r="PSG10" s="158"/>
      <c r="PSH10" s="158"/>
      <c r="PSI10" s="158"/>
      <c r="PSJ10" s="158"/>
      <c r="PSK10" s="158"/>
      <c r="PSL10" s="158"/>
      <c r="PSM10" s="158"/>
      <c r="PSN10" s="158"/>
      <c r="PSO10" s="158"/>
      <c r="PSP10" s="158"/>
      <c r="PSQ10" s="158"/>
      <c r="PSR10" s="158"/>
      <c r="PSS10" s="158"/>
      <c r="PST10" s="158"/>
      <c r="PSU10" s="158"/>
      <c r="PSV10" s="158"/>
      <c r="PSW10" s="158"/>
      <c r="PSX10" s="158"/>
      <c r="PSY10" s="158"/>
      <c r="PSZ10" s="158"/>
      <c r="PTA10" s="158"/>
      <c r="PTB10" s="158"/>
      <c r="PTC10" s="158"/>
      <c r="PTD10" s="158"/>
      <c r="PTE10" s="158"/>
      <c r="PTF10" s="158"/>
      <c r="PTG10" s="158"/>
      <c r="PTH10" s="158"/>
      <c r="PTI10" s="158"/>
      <c r="PTJ10" s="158"/>
      <c r="PTK10" s="158"/>
      <c r="PTL10" s="158"/>
      <c r="PTM10" s="158"/>
      <c r="PTN10" s="158"/>
      <c r="PTO10" s="158"/>
      <c r="PTP10" s="158"/>
      <c r="PTQ10" s="158"/>
      <c r="PTR10" s="158"/>
      <c r="PTS10" s="158"/>
      <c r="PTT10" s="158"/>
      <c r="PTU10" s="158"/>
      <c r="PTV10" s="158"/>
      <c r="PTW10" s="158"/>
      <c r="PTX10" s="158"/>
      <c r="PTY10" s="158"/>
      <c r="PTZ10" s="158"/>
      <c r="PUA10" s="158"/>
      <c r="PUB10" s="158"/>
      <c r="PUC10" s="158"/>
      <c r="PUD10" s="158"/>
      <c r="PUE10" s="158"/>
      <c r="PUF10" s="158"/>
      <c r="PUG10" s="158"/>
      <c r="PUH10" s="158"/>
      <c r="PUI10" s="158"/>
      <c r="PUJ10" s="158"/>
      <c r="PUK10" s="158"/>
      <c r="PUL10" s="158"/>
      <c r="PUM10" s="158"/>
      <c r="PUN10" s="158"/>
      <c r="PUO10" s="158"/>
      <c r="PUP10" s="158"/>
      <c r="PUQ10" s="158"/>
      <c r="PUR10" s="158"/>
      <c r="PUS10" s="158"/>
      <c r="PUT10" s="158"/>
      <c r="PUU10" s="158"/>
      <c r="PUV10" s="158"/>
      <c r="PUW10" s="158"/>
      <c r="PUX10" s="158"/>
      <c r="PUY10" s="158"/>
      <c r="PUZ10" s="158"/>
      <c r="PVA10" s="158"/>
      <c r="PVB10" s="158"/>
      <c r="PVC10" s="158"/>
      <c r="PVD10" s="158"/>
      <c r="PVE10" s="158"/>
      <c r="PVF10" s="158"/>
      <c r="PVG10" s="158"/>
      <c r="PVH10" s="158"/>
      <c r="PVI10" s="158"/>
      <c r="PVJ10" s="158"/>
      <c r="PVK10" s="158"/>
      <c r="PVL10" s="158"/>
      <c r="PVM10" s="158"/>
      <c r="PVN10" s="158"/>
      <c r="PVO10" s="158"/>
      <c r="PVP10" s="158"/>
      <c r="PVQ10" s="158"/>
      <c r="PVR10" s="158"/>
      <c r="PVS10" s="158"/>
      <c r="PVT10" s="158"/>
      <c r="PVU10" s="158"/>
      <c r="PVV10" s="158"/>
      <c r="PVW10" s="158"/>
      <c r="PVX10" s="158"/>
      <c r="PVY10" s="158"/>
      <c r="PVZ10" s="158"/>
      <c r="PWA10" s="158"/>
      <c r="PWB10" s="158"/>
      <c r="PWC10" s="158"/>
      <c r="PWD10" s="158"/>
      <c r="PWE10" s="158"/>
      <c r="PWF10" s="158"/>
      <c r="PWG10" s="158"/>
      <c r="PWH10" s="158"/>
      <c r="PWI10" s="158"/>
      <c r="PWJ10" s="158"/>
      <c r="PWK10" s="158"/>
      <c r="PWL10" s="158"/>
      <c r="PWM10" s="158"/>
      <c r="PWN10" s="158"/>
      <c r="PWO10" s="158"/>
      <c r="PWP10" s="158"/>
      <c r="PWQ10" s="158"/>
      <c r="PWR10" s="158"/>
      <c r="PWS10" s="158"/>
      <c r="PWT10" s="158"/>
      <c r="PWU10" s="158"/>
      <c r="PWV10" s="158"/>
      <c r="PWW10" s="158"/>
      <c r="PWX10" s="158"/>
      <c r="PWY10" s="158"/>
      <c r="PWZ10" s="158"/>
      <c r="PXA10" s="158"/>
      <c r="PXB10" s="158"/>
      <c r="PXC10" s="158"/>
      <c r="PXD10" s="158"/>
      <c r="PXE10" s="158"/>
      <c r="PXF10" s="158"/>
      <c r="PXG10" s="158"/>
      <c r="PXH10" s="158"/>
      <c r="PXI10" s="158"/>
      <c r="PXJ10" s="158"/>
      <c r="PXK10" s="158"/>
      <c r="PXL10" s="158"/>
      <c r="PXM10" s="158"/>
      <c r="PXN10" s="158"/>
      <c r="PXO10" s="158"/>
      <c r="PXP10" s="158"/>
      <c r="PXQ10" s="158"/>
      <c r="PXR10" s="158"/>
      <c r="PXS10" s="158"/>
      <c r="PXT10" s="158"/>
      <c r="PXU10" s="158"/>
      <c r="PXV10" s="158"/>
      <c r="PXW10" s="158"/>
      <c r="PXX10" s="158"/>
      <c r="PXY10" s="158"/>
      <c r="PXZ10" s="158"/>
      <c r="PYA10" s="158"/>
      <c r="PYB10" s="158"/>
      <c r="PYC10" s="158"/>
      <c r="PYD10" s="158"/>
      <c r="PYE10" s="158"/>
      <c r="PYF10" s="158"/>
      <c r="PYG10" s="158"/>
      <c r="PYH10" s="158"/>
      <c r="PYI10" s="158"/>
      <c r="PYJ10" s="158"/>
      <c r="PYK10" s="158"/>
      <c r="PYL10" s="158"/>
      <c r="PYM10" s="158"/>
      <c r="PYN10" s="158"/>
      <c r="PYO10" s="158"/>
      <c r="PYP10" s="158"/>
      <c r="PYQ10" s="158"/>
      <c r="PYR10" s="158"/>
      <c r="PYS10" s="158"/>
      <c r="PYT10" s="158"/>
      <c r="PYU10" s="158"/>
      <c r="PYV10" s="158"/>
      <c r="PYW10" s="158"/>
      <c r="PYX10" s="158"/>
      <c r="PYY10" s="158"/>
      <c r="PYZ10" s="158"/>
      <c r="PZA10" s="158"/>
      <c r="PZB10" s="158"/>
      <c r="PZC10" s="158"/>
      <c r="PZD10" s="158"/>
      <c r="PZE10" s="158"/>
      <c r="PZF10" s="158"/>
      <c r="PZG10" s="158"/>
      <c r="PZH10" s="158"/>
      <c r="PZI10" s="158"/>
      <c r="PZJ10" s="158"/>
      <c r="PZK10" s="158"/>
      <c r="PZL10" s="158"/>
      <c r="PZM10" s="158"/>
      <c r="PZN10" s="158"/>
      <c r="PZO10" s="158"/>
      <c r="PZP10" s="158"/>
      <c r="PZQ10" s="158"/>
      <c r="PZR10" s="158"/>
      <c r="PZS10" s="158"/>
      <c r="PZT10" s="158"/>
      <c r="PZU10" s="158"/>
      <c r="PZV10" s="158"/>
      <c r="PZW10" s="158"/>
      <c r="PZX10" s="158"/>
      <c r="PZY10" s="158"/>
      <c r="PZZ10" s="158"/>
      <c r="QAA10" s="158"/>
      <c r="QAB10" s="158"/>
      <c r="QAC10" s="158"/>
      <c r="QAD10" s="158"/>
      <c r="QAE10" s="158"/>
      <c r="QAF10" s="158"/>
      <c r="QAG10" s="158"/>
      <c r="QAH10" s="158"/>
      <c r="QAI10" s="158"/>
      <c r="QAJ10" s="158"/>
      <c r="QAK10" s="158"/>
      <c r="QAL10" s="158"/>
      <c r="QAM10" s="158"/>
      <c r="QAN10" s="158"/>
      <c r="QAO10" s="158"/>
      <c r="QAP10" s="158"/>
      <c r="QAQ10" s="158"/>
      <c r="QAR10" s="158"/>
      <c r="QAS10" s="158"/>
      <c r="QAT10" s="158"/>
      <c r="QAU10" s="158"/>
      <c r="QAV10" s="158"/>
      <c r="QAW10" s="158"/>
      <c r="QAX10" s="158"/>
      <c r="QAY10" s="158"/>
      <c r="QAZ10" s="158"/>
      <c r="QBA10" s="158"/>
      <c r="QBB10" s="158"/>
      <c r="QBC10" s="158"/>
      <c r="QBD10" s="158"/>
      <c r="QBE10" s="158"/>
      <c r="QBF10" s="158"/>
      <c r="QBG10" s="158"/>
      <c r="QBH10" s="158"/>
      <c r="QBI10" s="158"/>
      <c r="QBJ10" s="158"/>
      <c r="QBK10" s="158"/>
      <c r="QBL10" s="158"/>
      <c r="QBM10" s="158"/>
      <c r="QBN10" s="158"/>
      <c r="QBO10" s="158"/>
      <c r="QBP10" s="158"/>
      <c r="QBQ10" s="158"/>
      <c r="QBR10" s="158"/>
      <c r="QBS10" s="158"/>
      <c r="QBT10" s="158"/>
      <c r="QBU10" s="158"/>
      <c r="QBV10" s="158"/>
      <c r="QBW10" s="158"/>
      <c r="QBX10" s="158"/>
      <c r="QBY10" s="158"/>
      <c r="QBZ10" s="158"/>
      <c r="QCA10" s="158"/>
      <c r="QCB10" s="158"/>
      <c r="QCC10" s="158"/>
      <c r="QCD10" s="158"/>
      <c r="QCE10" s="158"/>
      <c r="QCF10" s="158"/>
      <c r="QCG10" s="158"/>
      <c r="QCH10" s="158"/>
      <c r="QCI10" s="158"/>
      <c r="QCJ10" s="158"/>
      <c r="QCK10" s="158"/>
      <c r="QCL10" s="158"/>
      <c r="QCM10" s="158"/>
      <c r="QCN10" s="158"/>
      <c r="QCO10" s="158"/>
      <c r="QCP10" s="158"/>
      <c r="QCQ10" s="158"/>
      <c r="QCR10" s="158"/>
      <c r="QCS10" s="158"/>
      <c r="QCT10" s="158"/>
      <c r="QCU10" s="158"/>
      <c r="QCV10" s="158"/>
      <c r="QCW10" s="158"/>
      <c r="QCX10" s="158"/>
      <c r="QCY10" s="158"/>
      <c r="QCZ10" s="158"/>
      <c r="QDA10" s="158"/>
      <c r="QDB10" s="158"/>
      <c r="QDC10" s="158"/>
      <c r="QDD10" s="158"/>
      <c r="QDE10" s="158"/>
      <c r="QDF10" s="158"/>
      <c r="QDG10" s="158"/>
      <c r="QDH10" s="158"/>
      <c r="QDI10" s="158"/>
      <c r="QDJ10" s="158"/>
      <c r="QDK10" s="158"/>
      <c r="QDL10" s="158"/>
      <c r="QDM10" s="158"/>
      <c r="QDN10" s="158"/>
      <c r="QDO10" s="158"/>
      <c r="QDP10" s="158"/>
      <c r="QDQ10" s="158"/>
      <c r="QDR10" s="158"/>
      <c r="QDS10" s="158"/>
      <c r="QDT10" s="158"/>
      <c r="QDU10" s="158"/>
      <c r="QDV10" s="158"/>
      <c r="QDW10" s="158"/>
      <c r="QDX10" s="158"/>
      <c r="QDY10" s="158"/>
      <c r="QDZ10" s="158"/>
      <c r="QEA10" s="158"/>
      <c r="QEB10" s="158"/>
      <c r="QEC10" s="158"/>
      <c r="QED10" s="158"/>
      <c r="QEE10" s="158"/>
      <c r="QEF10" s="158"/>
      <c r="QEG10" s="158"/>
      <c r="QEH10" s="158"/>
      <c r="QEI10" s="158"/>
      <c r="QEJ10" s="158"/>
      <c r="QEK10" s="158"/>
      <c r="QEL10" s="158"/>
      <c r="QEM10" s="158"/>
      <c r="QEN10" s="158"/>
      <c r="QEO10" s="158"/>
      <c r="QEP10" s="158"/>
      <c r="QEQ10" s="158"/>
      <c r="QER10" s="158"/>
      <c r="QES10" s="158"/>
      <c r="QET10" s="158"/>
      <c r="QEU10" s="158"/>
      <c r="QEV10" s="158"/>
      <c r="QEW10" s="158"/>
      <c r="QEX10" s="158"/>
      <c r="QEY10" s="158"/>
      <c r="QEZ10" s="158"/>
      <c r="QFA10" s="158"/>
      <c r="QFB10" s="158"/>
      <c r="QFC10" s="158"/>
      <c r="QFD10" s="158"/>
      <c r="QFE10" s="158"/>
      <c r="QFF10" s="158"/>
      <c r="QFG10" s="158"/>
      <c r="QFH10" s="158"/>
      <c r="QFI10" s="158"/>
      <c r="QFJ10" s="158"/>
      <c r="QFK10" s="158"/>
      <c r="QFL10" s="158"/>
      <c r="QFM10" s="158"/>
      <c r="QFN10" s="158"/>
      <c r="QFO10" s="158"/>
      <c r="QFP10" s="158"/>
      <c r="QFQ10" s="158"/>
      <c r="QFR10" s="158"/>
      <c r="QFS10" s="158"/>
      <c r="QFT10" s="158"/>
      <c r="QFU10" s="158"/>
      <c r="QFV10" s="158"/>
      <c r="QFW10" s="158"/>
      <c r="QFX10" s="158"/>
      <c r="QFY10" s="158"/>
      <c r="QFZ10" s="158"/>
      <c r="QGA10" s="158"/>
      <c r="QGB10" s="158"/>
      <c r="QGC10" s="158"/>
      <c r="QGD10" s="158"/>
      <c r="QGE10" s="158"/>
      <c r="QGF10" s="158"/>
      <c r="QGG10" s="158"/>
      <c r="QGH10" s="158"/>
      <c r="QGI10" s="158"/>
      <c r="QGJ10" s="158"/>
      <c r="QGK10" s="158"/>
      <c r="QGL10" s="158"/>
      <c r="QGM10" s="158"/>
      <c r="QGN10" s="158"/>
      <c r="QGO10" s="158"/>
      <c r="QGP10" s="158"/>
      <c r="QGQ10" s="158"/>
      <c r="QGR10" s="158"/>
      <c r="QGS10" s="158"/>
      <c r="QGT10" s="158"/>
      <c r="QGU10" s="158"/>
      <c r="QGV10" s="158"/>
      <c r="QGW10" s="158"/>
      <c r="QGX10" s="158"/>
      <c r="QGY10" s="158"/>
      <c r="QGZ10" s="158"/>
      <c r="QHA10" s="158"/>
      <c r="QHB10" s="158"/>
      <c r="QHC10" s="158"/>
      <c r="QHD10" s="158"/>
      <c r="QHE10" s="158"/>
      <c r="QHF10" s="158"/>
      <c r="QHG10" s="158"/>
      <c r="QHH10" s="158"/>
      <c r="QHI10" s="158"/>
      <c r="QHJ10" s="158"/>
      <c r="QHK10" s="158"/>
      <c r="QHL10" s="158"/>
      <c r="QHM10" s="158"/>
      <c r="QHN10" s="158"/>
      <c r="QHO10" s="158"/>
      <c r="QHP10" s="158"/>
      <c r="QHQ10" s="158"/>
      <c r="QHR10" s="158"/>
      <c r="QHS10" s="158"/>
      <c r="QHT10" s="158"/>
      <c r="QHU10" s="158"/>
      <c r="QHV10" s="158"/>
      <c r="QHW10" s="158"/>
      <c r="QHX10" s="158"/>
      <c r="QHY10" s="158"/>
      <c r="QHZ10" s="158"/>
      <c r="QIA10" s="158"/>
      <c r="QIB10" s="158"/>
      <c r="QIC10" s="158"/>
      <c r="QID10" s="158"/>
      <c r="QIE10" s="158"/>
      <c r="QIF10" s="158"/>
      <c r="QIG10" s="158"/>
      <c r="QIH10" s="158"/>
      <c r="QII10" s="158"/>
      <c r="QIJ10" s="158"/>
      <c r="QIK10" s="158"/>
      <c r="QIL10" s="158"/>
      <c r="QIM10" s="158"/>
      <c r="QIN10" s="158"/>
      <c r="QIO10" s="158"/>
      <c r="QIP10" s="158"/>
      <c r="QIQ10" s="158"/>
      <c r="QIR10" s="158"/>
      <c r="QIS10" s="158"/>
      <c r="QIT10" s="158"/>
      <c r="QIU10" s="158"/>
      <c r="QIV10" s="158"/>
      <c r="QIW10" s="158"/>
      <c r="QIX10" s="158"/>
      <c r="QIY10" s="158"/>
      <c r="QIZ10" s="158"/>
      <c r="QJA10" s="158"/>
      <c r="QJB10" s="158"/>
      <c r="QJC10" s="158"/>
      <c r="QJD10" s="158"/>
      <c r="QJE10" s="158"/>
      <c r="QJF10" s="158"/>
      <c r="QJG10" s="158"/>
      <c r="QJH10" s="158"/>
      <c r="QJI10" s="158"/>
      <c r="QJJ10" s="158"/>
      <c r="QJK10" s="158"/>
      <c r="QJL10" s="158"/>
      <c r="QJM10" s="158"/>
      <c r="QJN10" s="158"/>
      <c r="QJO10" s="158"/>
      <c r="QJP10" s="158"/>
      <c r="QJQ10" s="158"/>
      <c r="QJR10" s="158"/>
      <c r="QJS10" s="158"/>
      <c r="QJT10" s="158"/>
      <c r="QJU10" s="158"/>
      <c r="QJV10" s="158"/>
      <c r="QJW10" s="158"/>
      <c r="QJX10" s="158"/>
      <c r="QJY10" s="158"/>
      <c r="QJZ10" s="158"/>
      <c r="QKA10" s="158"/>
      <c r="QKB10" s="158"/>
      <c r="QKC10" s="158"/>
      <c r="QKD10" s="158"/>
      <c r="QKE10" s="158"/>
      <c r="QKF10" s="158"/>
      <c r="QKG10" s="158"/>
      <c r="QKH10" s="158"/>
      <c r="QKI10" s="158"/>
      <c r="QKJ10" s="158"/>
      <c r="QKK10" s="158"/>
      <c r="QKL10" s="158"/>
      <c r="QKM10" s="158"/>
      <c r="QKN10" s="158"/>
      <c r="QKO10" s="158"/>
      <c r="QKP10" s="158"/>
      <c r="QKQ10" s="158"/>
      <c r="QKR10" s="158"/>
      <c r="QKS10" s="158"/>
      <c r="QKT10" s="158"/>
      <c r="QKU10" s="158"/>
      <c r="QKV10" s="158"/>
      <c r="QKW10" s="158"/>
      <c r="QKX10" s="158"/>
      <c r="QKY10" s="158"/>
      <c r="QKZ10" s="158"/>
      <c r="QLA10" s="158"/>
      <c r="QLB10" s="158"/>
      <c r="QLC10" s="158"/>
      <c r="QLD10" s="158"/>
      <c r="QLE10" s="158"/>
      <c r="QLF10" s="158"/>
      <c r="QLG10" s="158"/>
      <c r="QLH10" s="158"/>
      <c r="QLI10" s="158"/>
      <c r="QLJ10" s="158"/>
      <c r="QLK10" s="158"/>
      <c r="QLL10" s="158"/>
      <c r="QLM10" s="158"/>
      <c r="QLN10" s="158"/>
      <c r="QLO10" s="158"/>
      <c r="QLP10" s="158"/>
      <c r="QLQ10" s="158"/>
      <c r="QLR10" s="158"/>
      <c r="QLS10" s="158"/>
      <c r="QLT10" s="158"/>
      <c r="QLU10" s="158"/>
      <c r="QLV10" s="158"/>
      <c r="QLW10" s="158"/>
      <c r="QLX10" s="158"/>
      <c r="QLY10" s="158"/>
      <c r="QLZ10" s="158"/>
      <c r="QMA10" s="158"/>
      <c r="QMB10" s="158"/>
      <c r="QMC10" s="158"/>
      <c r="QMD10" s="158"/>
      <c r="QME10" s="158"/>
      <c r="QMF10" s="158"/>
      <c r="QMG10" s="158"/>
      <c r="QMH10" s="158"/>
      <c r="QMI10" s="158"/>
      <c r="QMJ10" s="158"/>
      <c r="QMK10" s="158"/>
      <c r="QML10" s="158"/>
      <c r="QMM10" s="158"/>
      <c r="QMN10" s="158"/>
      <c r="QMO10" s="158"/>
      <c r="QMP10" s="158"/>
      <c r="QMQ10" s="158"/>
      <c r="QMR10" s="158"/>
      <c r="QMS10" s="158"/>
      <c r="QMT10" s="158"/>
      <c r="QMU10" s="158"/>
      <c r="QMV10" s="158"/>
      <c r="QMW10" s="158"/>
      <c r="QMX10" s="158"/>
      <c r="QMY10" s="158"/>
      <c r="QMZ10" s="158"/>
      <c r="QNA10" s="158"/>
      <c r="QNB10" s="158"/>
      <c r="QNC10" s="158"/>
      <c r="QND10" s="158"/>
      <c r="QNE10" s="158"/>
      <c r="QNF10" s="158"/>
      <c r="QNG10" s="158"/>
      <c r="QNH10" s="158"/>
      <c r="QNI10" s="158"/>
      <c r="QNJ10" s="158"/>
      <c r="QNK10" s="158"/>
      <c r="QNL10" s="158"/>
      <c r="QNM10" s="158"/>
      <c r="QNN10" s="158"/>
      <c r="QNO10" s="158"/>
      <c r="QNP10" s="158"/>
      <c r="QNQ10" s="158"/>
      <c r="QNR10" s="158"/>
      <c r="QNS10" s="158"/>
      <c r="QNT10" s="158"/>
      <c r="QNU10" s="158"/>
      <c r="QNV10" s="158"/>
      <c r="QNW10" s="158"/>
      <c r="QNX10" s="158"/>
      <c r="QNY10" s="158"/>
      <c r="QNZ10" s="158"/>
      <c r="QOA10" s="158"/>
      <c r="QOB10" s="158"/>
      <c r="QOC10" s="158"/>
      <c r="QOD10" s="158"/>
      <c r="QOE10" s="158"/>
      <c r="QOF10" s="158"/>
      <c r="QOG10" s="158"/>
      <c r="QOH10" s="158"/>
      <c r="QOI10" s="158"/>
      <c r="QOJ10" s="158"/>
      <c r="QOK10" s="158"/>
      <c r="QOL10" s="158"/>
      <c r="QOM10" s="158"/>
      <c r="QON10" s="158"/>
      <c r="QOO10" s="158"/>
      <c r="QOP10" s="158"/>
      <c r="QOQ10" s="158"/>
      <c r="QOR10" s="158"/>
      <c r="QOS10" s="158"/>
      <c r="QOT10" s="158"/>
      <c r="QOU10" s="158"/>
      <c r="QOV10" s="158"/>
      <c r="QOW10" s="158"/>
      <c r="QOX10" s="158"/>
      <c r="QOY10" s="158"/>
      <c r="QOZ10" s="158"/>
      <c r="QPA10" s="158"/>
      <c r="QPB10" s="158"/>
      <c r="QPC10" s="158"/>
      <c r="QPD10" s="158"/>
      <c r="QPE10" s="158"/>
      <c r="QPF10" s="158"/>
      <c r="QPG10" s="158"/>
      <c r="QPH10" s="158"/>
      <c r="QPI10" s="158"/>
      <c r="QPJ10" s="158"/>
      <c r="QPK10" s="158"/>
      <c r="QPL10" s="158"/>
      <c r="QPM10" s="158"/>
      <c r="QPN10" s="158"/>
      <c r="QPO10" s="158"/>
      <c r="QPP10" s="158"/>
      <c r="QPQ10" s="158"/>
      <c r="QPR10" s="158"/>
      <c r="QPS10" s="158"/>
      <c r="QPT10" s="158"/>
      <c r="QPU10" s="158"/>
      <c r="QPV10" s="158"/>
      <c r="QPW10" s="158"/>
      <c r="QPX10" s="158"/>
      <c r="QPY10" s="158"/>
      <c r="QPZ10" s="158"/>
      <c r="QQA10" s="158"/>
      <c r="QQB10" s="158"/>
      <c r="QQC10" s="158"/>
      <c r="QQD10" s="158"/>
      <c r="QQE10" s="158"/>
      <c r="QQF10" s="158"/>
      <c r="QQG10" s="158"/>
      <c r="QQH10" s="158"/>
      <c r="QQI10" s="158"/>
      <c r="QQJ10" s="158"/>
      <c r="QQK10" s="158"/>
      <c r="QQL10" s="158"/>
      <c r="QQM10" s="158"/>
      <c r="QQN10" s="158"/>
      <c r="QQO10" s="158"/>
      <c r="QQP10" s="158"/>
      <c r="QQQ10" s="158"/>
      <c r="QQR10" s="158"/>
      <c r="QQS10" s="158"/>
      <c r="QQT10" s="158"/>
      <c r="QQU10" s="158"/>
      <c r="QQV10" s="158"/>
      <c r="QQW10" s="158"/>
      <c r="QQX10" s="158"/>
      <c r="QQY10" s="158"/>
      <c r="QQZ10" s="158"/>
      <c r="QRA10" s="158"/>
      <c r="QRB10" s="158"/>
      <c r="QRC10" s="158"/>
      <c r="QRD10" s="158"/>
      <c r="QRE10" s="158"/>
      <c r="QRF10" s="158"/>
      <c r="QRG10" s="158"/>
      <c r="QRH10" s="158"/>
      <c r="QRI10" s="158"/>
      <c r="QRJ10" s="158"/>
      <c r="QRK10" s="158"/>
      <c r="QRL10" s="158"/>
      <c r="QRM10" s="158"/>
      <c r="QRN10" s="158"/>
      <c r="QRO10" s="158"/>
      <c r="QRP10" s="158"/>
      <c r="QRQ10" s="158"/>
      <c r="QRR10" s="158"/>
      <c r="QRS10" s="158"/>
      <c r="QRT10" s="158"/>
      <c r="QRU10" s="158"/>
      <c r="QRV10" s="158"/>
      <c r="QRW10" s="158"/>
      <c r="QRX10" s="158"/>
      <c r="QRY10" s="158"/>
      <c r="QRZ10" s="158"/>
      <c r="QSA10" s="158"/>
      <c r="QSB10" s="158"/>
      <c r="QSC10" s="158"/>
      <c r="QSD10" s="158"/>
      <c r="QSE10" s="158"/>
      <c r="QSF10" s="158"/>
      <c r="QSG10" s="158"/>
      <c r="QSH10" s="158"/>
      <c r="QSI10" s="158"/>
      <c r="QSJ10" s="158"/>
      <c r="QSK10" s="158"/>
      <c r="QSL10" s="158"/>
      <c r="QSM10" s="158"/>
      <c r="QSN10" s="158"/>
      <c r="QSO10" s="158"/>
      <c r="QSP10" s="158"/>
      <c r="QSQ10" s="158"/>
      <c r="QSR10" s="158"/>
      <c r="QSS10" s="158"/>
      <c r="QST10" s="158"/>
      <c r="QSU10" s="158"/>
      <c r="QSV10" s="158"/>
      <c r="QSW10" s="158"/>
      <c r="QSX10" s="158"/>
      <c r="QSY10" s="158"/>
      <c r="QSZ10" s="158"/>
      <c r="QTA10" s="158"/>
      <c r="QTB10" s="158"/>
      <c r="QTC10" s="158"/>
      <c r="QTD10" s="158"/>
      <c r="QTE10" s="158"/>
      <c r="QTF10" s="158"/>
      <c r="QTG10" s="158"/>
      <c r="QTH10" s="158"/>
      <c r="QTI10" s="158"/>
      <c r="QTJ10" s="158"/>
      <c r="QTK10" s="158"/>
      <c r="QTL10" s="158"/>
      <c r="QTM10" s="158"/>
      <c r="QTN10" s="158"/>
      <c r="QTO10" s="158"/>
      <c r="QTP10" s="158"/>
      <c r="QTQ10" s="158"/>
      <c r="QTR10" s="158"/>
      <c r="QTS10" s="158"/>
      <c r="QTT10" s="158"/>
      <c r="QTU10" s="158"/>
      <c r="QTV10" s="158"/>
      <c r="QTW10" s="158"/>
      <c r="QTX10" s="158"/>
      <c r="QTY10" s="158"/>
      <c r="QTZ10" s="158"/>
      <c r="QUA10" s="158"/>
      <c r="QUB10" s="158"/>
      <c r="QUC10" s="158"/>
      <c r="QUD10" s="158"/>
      <c r="QUE10" s="158"/>
      <c r="QUF10" s="158"/>
      <c r="QUG10" s="158"/>
      <c r="QUH10" s="158"/>
      <c r="QUI10" s="158"/>
      <c r="QUJ10" s="158"/>
      <c r="QUK10" s="158"/>
      <c r="QUL10" s="158"/>
      <c r="QUM10" s="158"/>
      <c r="QUN10" s="158"/>
      <c r="QUO10" s="158"/>
      <c r="QUP10" s="158"/>
      <c r="QUQ10" s="158"/>
      <c r="QUR10" s="158"/>
      <c r="QUS10" s="158"/>
      <c r="QUT10" s="158"/>
      <c r="QUU10" s="158"/>
      <c r="QUV10" s="158"/>
      <c r="QUW10" s="158"/>
      <c r="QUX10" s="158"/>
      <c r="QUY10" s="158"/>
      <c r="QUZ10" s="158"/>
      <c r="QVA10" s="158"/>
      <c r="QVB10" s="158"/>
      <c r="QVC10" s="158"/>
      <c r="QVD10" s="158"/>
      <c r="QVE10" s="158"/>
      <c r="QVF10" s="158"/>
      <c r="QVG10" s="158"/>
      <c r="QVH10" s="158"/>
      <c r="QVI10" s="158"/>
      <c r="QVJ10" s="158"/>
      <c r="QVK10" s="158"/>
      <c r="QVL10" s="158"/>
      <c r="QVM10" s="158"/>
      <c r="QVN10" s="158"/>
      <c r="QVO10" s="158"/>
      <c r="QVP10" s="158"/>
      <c r="QVQ10" s="158"/>
      <c r="QVR10" s="158"/>
      <c r="QVS10" s="158"/>
      <c r="QVT10" s="158"/>
      <c r="QVU10" s="158"/>
      <c r="QVV10" s="158"/>
      <c r="QVW10" s="158"/>
      <c r="QVX10" s="158"/>
      <c r="QVY10" s="158"/>
      <c r="QVZ10" s="158"/>
      <c r="QWA10" s="158"/>
      <c r="QWB10" s="158"/>
      <c r="QWC10" s="158"/>
      <c r="QWD10" s="158"/>
      <c r="QWE10" s="158"/>
      <c r="QWF10" s="158"/>
      <c r="QWG10" s="158"/>
      <c r="QWH10" s="158"/>
      <c r="QWI10" s="158"/>
      <c r="QWJ10" s="158"/>
      <c r="QWK10" s="158"/>
      <c r="QWL10" s="158"/>
      <c r="QWM10" s="158"/>
      <c r="QWN10" s="158"/>
      <c r="QWO10" s="158"/>
      <c r="QWP10" s="158"/>
      <c r="QWQ10" s="158"/>
      <c r="QWR10" s="158"/>
      <c r="QWS10" s="158"/>
      <c r="QWT10" s="158"/>
      <c r="QWU10" s="158"/>
      <c r="QWV10" s="158"/>
      <c r="QWW10" s="158"/>
      <c r="QWX10" s="158"/>
      <c r="QWY10" s="158"/>
      <c r="QWZ10" s="158"/>
      <c r="QXA10" s="158"/>
      <c r="QXB10" s="158"/>
      <c r="QXC10" s="158"/>
      <c r="QXD10" s="158"/>
      <c r="QXE10" s="158"/>
      <c r="QXF10" s="158"/>
      <c r="QXG10" s="158"/>
      <c r="QXH10" s="158"/>
      <c r="QXI10" s="158"/>
      <c r="QXJ10" s="158"/>
      <c r="QXK10" s="158"/>
      <c r="QXL10" s="158"/>
      <c r="QXM10" s="158"/>
      <c r="QXN10" s="158"/>
      <c r="QXO10" s="158"/>
      <c r="QXP10" s="158"/>
      <c r="QXQ10" s="158"/>
      <c r="QXR10" s="158"/>
      <c r="QXS10" s="158"/>
      <c r="QXT10" s="158"/>
      <c r="QXU10" s="158"/>
      <c r="QXV10" s="158"/>
      <c r="QXW10" s="158"/>
      <c r="QXX10" s="158"/>
      <c r="QXY10" s="158"/>
      <c r="QXZ10" s="158"/>
      <c r="QYA10" s="158"/>
      <c r="QYB10" s="158"/>
      <c r="QYC10" s="158"/>
      <c r="QYD10" s="158"/>
      <c r="QYE10" s="158"/>
      <c r="QYF10" s="158"/>
      <c r="QYG10" s="158"/>
      <c r="QYH10" s="158"/>
      <c r="QYI10" s="158"/>
      <c r="QYJ10" s="158"/>
      <c r="QYK10" s="158"/>
      <c r="QYL10" s="158"/>
      <c r="QYM10" s="158"/>
      <c r="QYN10" s="158"/>
      <c r="QYO10" s="158"/>
      <c r="QYP10" s="158"/>
      <c r="QYQ10" s="158"/>
      <c r="QYR10" s="158"/>
      <c r="QYS10" s="158"/>
      <c r="QYT10" s="158"/>
      <c r="QYU10" s="158"/>
      <c r="QYV10" s="158"/>
      <c r="QYW10" s="158"/>
      <c r="QYX10" s="158"/>
      <c r="QYY10" s="158"/>
      <c r="QYZ10" s="158"/>
      <c r="QZA10" s="158"/>
      <c r="QZB10" s="158"/>
      <c r="QZC10" s="158"/>
      <c r="QZD10" s="158"/>
      <c r="QZE10" s="158"/>
      <c r="QZF10" s="158"/>
      <c r="QZG10" s="158"/>
      <c r="QZH10" s="158"/>
      <c r="QZI10" s="158"/>
      <c r="QZJ10" s="158"/>
      <c r="QZK10" s="158"/>
      <c r="QZL10" s="158"/>
      <c r="QZM10" s="158"/>
      <c r="QZN10" s="158"/>
      <c r="QZO10" s="158"/>
      <c r="QZP10" s="158"/>
      <c r="QZQ10" s="158"/>
      <c r="QZR10" s="158"/>
      <c r="QZS10" s="158"/>
      <c r="QZT10" s="158"/>
      <c r="QZU10" s="158"/>
      <c r="QZV10" s="158"/>
      <c r="QZW10" s="158"/>
      <c r="QZX10" s="158"/>
      <c r="QZY10" s="158"/>
      <c r="QZZ10" s="158"/>
      <c r="RAA10" s="158"/>
      <c r="RAB10" s="158"/>
      <c r="RAC10" s="158"/>
      <c r="RAD10" s="158"/>
      <c r="RAE10" s="158"/>
      <c r="RAF10" s="158"/>
      <c r="RAG10" s="158"/>
      <c r="RAH10" s="158"/>
      <c r="RAI10" s="158"/>
      <c r="RAJ10" s="158"/>
      <c r="RAK10" s="158"/>
      <c r="RAL10" s="158"/>
      <c r="RAM10" s="158"/>
      <c r="RAN10" s="158"/>
      <c r="RAO10" s="158"/>
      <c r="RAP10" s="158"/>
      <c r="RAQ10" s="158"/>
      <c r="RAR10" s="158"/>
      <c r="RAS10" s="158"/>
      <c r="RAT10" s="158"/>
      <c r="RAU10" s="158"/>
      <c r="RAV10" s="158"/>
      <c r="RAW10" s="158"/>
      <c r="RAX10" s="158"/>
      <c r="RAY10" s="158"/>
      <c r="RAZ10" s="158"/>
      <c r="RBA10" s="158"/>
      <c r="RBB10" s="158"/>
      <c r="RBC10" s="158"/>
      <c r="RBD10" s="158"/>
      <c r="RBE10" s="158"/>
      <c r="RBF10" s="158"/>
      <c r="RBG10" s="158"/>
      <c r="RBH10" s="158"/>
      <c r="RBI10" s="158"/>
      <c r="RBJ10" s="158"/>
      <c r="RBK10" s="158"/>
      <c r="RBL10" s="158"/>
      <c r="RBM10" s="158"/>
      <c r="RBN10" s="158"/>
      <c r="RBO10" s="158"/>
      <c r="RBP10" s="158"/>
      <c r="RBQ10" s="158"/>
      <c r="RBR10" s="158"/>
      <c r="RBS10" s="158"/>
      <c r="RBT10" s="158"/>
      <c r="RBU10" s="158"/>
      <c r="RBV10" s="158"/>
      <c r="RBW10" s="158"/>
      <c r="RBX10" s="158"/>
      <c r="RBY10" s="158"/>
      <c r="RBZ10" s="158"/>
      <c r="RCA10" s="158"/>
      <c r="RCB10" s="158"/>
      <c r="RCC10" s="158"/>
      <c r="RCD10" s="158"/>
      <c r="RCE10" s="158"/>
      <c r="RCF10" s="158"/>
      <c r="RCG10" s="158"/>
      <c r="RCH10" s="158"/>
      <c r="RCI10" s="158"/>
      <c r="RCJ10" s="158"/>
      <c r="RCK10" s="158"/>
      <c r="RCL10" s="158"/>
      <c r="RCM10" s="158"/>
      <c r="RCN10" s="158"/>
      <c r="RCO10" s="158"/>
      <c r="RCP10" s="158"/>
      <c r="RCQ10" s="158"/>
      <c r="RCR10" s="158"/>
      <c r="RCS10" s="158"/>
      <c r="RCT10" s="158"/>
      <c r="RCU10" s="158"/>
      <c r="RCV10" s="158"/>
      <c r="RCW10" s="158"/>
      <c r="RCX10" s="158"/>
      <c r="RCY10" s="158"/>
      <c r="RCZ10" s="158"/>
      <c r="RDA10" s="158"/>
      <c r="RDB10" s="158"/>
      <c r="RDC10" s="158"/>
      <c r="RDD10" s="158"/>
      <c r="RDE10" s="158"/>
      <c r="RDF10" s="158"/>
      <c r="RDG10" s="158"/>
      <c r="RDH10" s="158"/>
      <c r="RDI10" s="158"/>
      <c r="RDJ10" s="158"/>
      <c r="RDK10" s="158"/>
      <c r="RDL10" s="158"/>
      <c r="RDM10" s="158"/>
      <c r="RDN10" s="158"/>
      <c r="RDO10" s="158"/>
      <c r="RDP10" s="158"/>
      <c r="RDQ10" s="158"/>
      <c r="RDR10" s="158"/>
      <c r="RDS10" s="158"/>
      <c r="RDT10" s="158"/>
      <c r="RDU10" s="158"/>
      <c r="RDV10" s="158"/>
      <c r="RDW10" s="158"/>
      <c r="RDX10" s="158"/>
      <c r="RDY10" s="158"/>
      <c r="RDZ10" s="158"/>
      <c r="REA10" s="158"/>
      <c r="REB10" s="158"/>
      <c r="REC10" s="158"/>
      <c r="RED10" s="158"/>
      <c r="REE10" s="158"/>
      <c r="REF10" s="158"/>
      <c r="REG10" s="158"/>
      <c r="REH10" s="158"/>
      <c r="REI10" s="158"/>
      <c r="REJ10" s="158"/>
      <c r="REK10" s="158"/>
      <c r="REL10" s="158"/>
      <c r="REM10" s="158"/>
      <c r="REN10" s="158"/>
      <c r="REO10" s="158"/>
      <c r="REP10" s="158"/>
      <c r="REQ10" s="158"/>
      <c r="RER10" s="158"/>
      <c r="RES10" s="158"/>
      <c r="RET10" s="158"/>
      <c r="REU10" s="158"/>
      <c r="REV10" s="158"/>
      <c r="REW10" s="158"/>
      <c r="REX10" s="158"/>
      <c r="REY10" s="158"/>
      <c r="REZ10" s="158"/>
      <c r="RFA10" s="158"/>
      <c r="RFB10" s="158"/>
      <c r="RFC10" s="158"/>
      <c r="RFD10" s="158"/>
      <c r="RFE10" s="158"/>
      <c r="RFF10" s="158"/>
      <c r="RFG10" s="158"/>
      <c r="RFH10" s="158"/>
      <c r="RFI10" s="158"/>
      <c r="RFJ10" s="158"/>
      <c r="RFK10" s="158"/>
      <c r="RFL10" s="158"/>
      <c r="RFM10" s="158"/>
      <c r="RFN10" s="158"/>
      <c r="RFO10" s="158"/>
      <c r="RFP10" s="158"/>
      <c r="RFQ10" s="158"/>
      <c r="RFR10" s="158"/>
      <c r="RFS10" s="158"/>
      <c r="RFT10" s="158"/>
      <c r="RFU10" s="158"/>
      <c r="RFV10" s="158"/>
      <c r="RFW10" s="158"/>
      <c r="RFX10" s="158"/>
      <c r="RFY10" s="158"/>
      <c r="RFZ10" s="158"/>
      <c r="RGA10" s="158"/>
      <c r="RGB10" s="158"/>
      <c r="RGC10" s="158"/>
      <c r="RGD10" s="158"/>
      <c r="RGE10" s="158"/>
      <c r="RGF10" s="158"/>
      <c r="RGG10" s="158"/>
      <c r="RGH10" s="158"/>
      <c r="RGI10" s="158"/>
      <c r="RGJ10" s="158"/>
      <c r="RGK10" s="158"/>
      <c r="RGL10" s="158"/>
      <c r="RGM10" s="158"/>
      <c r="RGN10" s="158"/>
      <c r="RGO10" s="158"/>
      <c r="RGP10" s="158"/>
      <c r="RGQ10" s="158"/>
      <c r="RGR10" s="158"/>
      <c r="RGS10" s="158"/>
      <c r="RGT10" s="158"/>
      <c r="RGU10" s="158"/>
      <c r="RGV10" s="158"/>
      <c r="RGW10" s="158"/>
      <c r="RGX10" s="158"/>
      <c r="RGY10" s="158"/>
      <c r="RGZ10" s="158"/>
      <c r="RHA10" s="158"/>
      <c r="RHB10" s="158"/>
      <c r="RHC10" s="158"/>
      <c r="RHD10" s="158"/>
      <c r="RHE10" s="158"/>
      <c r="RHF10" s="158"/>
      <c r="RHG10" s="158"/>
      <c r="RHH10" s="158"/>
      <c r="RHI10" s="158"/>
      <c r="RHJ10" s="158"/>
      <c r="RHK10" s="158"/>
      <c r="RHL10" s="158"/>
      <c r="RHM10" s="158"/>
      <c r="RHN10" s="158"/>
      <c r="RHO10" s="158"/>
      <c r="RHP10" s="158"/>
      <c r="RHQ10" s="158"/>
      <c r="RHR10" s="158"/>
      <c r="RHS10" s="158"/>
      <c r="RHT10" s="158"/>
      <c r="RHU10" s="158"/>
      <c r="RHV10" s="158"/>
      <c r="RHW10" s="158"/>
      <c r="RHX10" s="158"/>
      <c r="RHY10" s="158"/>
      <c r="RHZ10" s="158"/>
      <c r="RIA10" s="158"/>
      <c r="RIB10" s="158"/>
      <c r="RIC10" s="158"/>
      <c r="RID10" s="158"/>
      <c r="RIE10" s="158"/>
      <c r="RIF10" s="158"/>
      <c r="RIG10" s="158"/>
      <c r="RIH10" s="158"/>
      <c r="RII10" s="158"/>
      <c r="RIJ10" s="158"/>
      <c r="RIK10" s="158"/>
      <c r="RIL10" s="158"/>
      <c r="RIM10" s="158"/>
      <c r="RIN10" s="158"/>
      <c r="RIO10" s="158"/>
      <c r="RIP10" s="158"/>
      <c r="RIQ10" s="158"/>
      <c r="RIR10" s="158"/>
      <c r="RIS10" s="158"/>
      <c r="RIT10" s="158"/>
      <c r="RIU10" s="158"/>
      <c r="RIV10" s="158"/>
      <c r="RIW10" s="158"/>
      <c r="RIX10" s="158"/>
      <c r="RIY10" s="158"/>
      <c r="RIZ10" s="158"/>
      <c r="RJA10" s="158"/>
      <c r="RJB10" s="158"/>
      <c r="RJC10" s="158"/>
      <c r="RJD10" s="158"/>
      <c r="RJE10" s="158"/>
      <c r="RJF10" s="158"/>
      <c r="RJG10" s="158"/>
      <c r="RJH10" s="158"/>
      <c r="RJI10" s="158"/>
      <c r="RJJ10" s="158"/>
      <c r="RJK10" s="158"/>
      <c r="RJL10" s="158"/>
      <c r="RJM10" s="158"/>
      <c r="RJN10" s="158"/>
      <c r="RJO10" s="158"/>
      <c r="RJP10" s="158"/>
      <c r="RJQ10" s="158"/>
      <c r="RJR10" s="158"/>
      <c r="RJS10" s="158"/>
      <c r="RJT10" s="158"/>
      <c r="RJU10" s="158"/>
      <c r="RJV10" s="158"/>
      <c r="RJW10" s="158"/>
      <c r="RJX10" s="158"/>
      <c r="RJY10" s="158"/>
      <c r="RJZ10" s="158"/>
      <c r="RKA10" s="158"/>
      <c r="RKB10" s="158"/>
      <c r="RKC10" s="158"/>
      <c r="RKD10" s="158"/>
      <c r="RKE10" s="158"/>
      <c r="RKF10" s="158"/>
      <c r="RKG10" s="158"/>
      <c r="RKH10" s="158"/>
      <c r="RKI10" s="158"/>
      <c r="RKJ10" s="158"/>
      <c r="RKK10" s="158"/>
      <c r="RKL10" s="158"/>
      <c r="RKM10" s="158"/>
      <c r="RKN10" s="158"/>
      <c r="RKO10" s="158"/>
      <c r="RKP10" s="158"/>
      <c r="RKQ10" s="158"/>
      <c r="RKR10" s="158"/>
      <c r="RKS10" s="158"/>
      <c r="RKT10" s="158"/>
      <c r="RKU10" s="158"/>
      <c r="RKV10" s="158"/>
      <c r="RKW10" s="158"/>
      <c r="RKX10" s="158"/>
      <c r="RKY10" s="158"/>
      <c r="RKZ10" s="158"/>
      <c r="RLA10" s="158"/>
      <c r="RLB10" s="158"/>
      <c r="RLC10" s="158"/>
      <c r="RLD10" s="158"/>
      <c r="RLE10" s="158"/>
      <c r="RLF10" s="158"/>
      <c r="RLG10" s="158"/>
      <c r="RLH10" s="158"/>
      <c r="RLI10" s="158"/>
      <c r="RLJ10" s="158"/>
      <c r="RLK10" s="158"/>
      <c r="RLL10" s="158"/>
      <c r="RLM10" s="158"/>
      <c r="RLN10" s="158"/>
      <c r="RLO10" s="158"/>
      <c r="RLP10" s="158"/>
      <c r="RLQ10" s="158"/>
      <c r="RLR10" s="158"/>
      <c r="RLS10" s="158"/>
      <c r="RLT10" s="158"/>
      <c r="RLU10" s="158"/>
      <c r="RLV10" s="158"/>
      <c r="RLW10" s="158"/>
      <c r="RLX10" s="158"/>
      <c r="RLY10" s="158"/>
      <c r="RLZ10" s="158"/>
      <c r="RMA10" s="158"/>
      <c r="RMB10" s="158"/>
      <c r="RMC10" s="158"/>
      <c r="RMD10" s="158"/>
      <c r="RME10" s="158"/>
      <c r="RMF10" s="158"/>
      <c r="RMG10" s="158"/>
      <c r="RMH10" s="158"/>
      <c r="RMI10" s="158"/>
      <c r="RMJ10" s="158"/>
      <c r="RMK10" s="158"/>
      <c r="RML10" s="158"/>
      <c r="RMM10" s="158"/>
      <c r="RMN10" s="158"/>
      <c r="RMO10" s="158"/>
      <c r="RMP10" s="158"/>
      <c r="RMQ10" s="158"/>
      <c r="RMR10" s="158"/>
      <c r="RMS10" s="158"/>
      <c r="RMT10" s="158"/>
      <c r="RMU10" s="158"/>
      <c r="RMV10" s="158"/>
      <c r="RMW10" s="158"/>
      <c r="RMX10" s="158"/>
      <c r="RMY10" s="158"/>
      <c r="RMZ10" s="158"/>
      <c r="RNA10" s="158"/>
      <c r="RNB10" s="158"/>
      <c r="RNC10" s="158"/>
      <c r="RND10" s="158"/>
      <c r="RNE10" s="158"/>
      <c r="RNF10" s="158"/>
      <c r="RNG10" s="158"/>
      <c r="RNH10" s="158"/>
      <c r="RNI10" s="158"/>
      <c r="RNJ10" s="158"/>
      <c r="RNK10" s="158"/>
      <c r="RNL10" s="158"/>
      <c r="RNM10" s="158"/>
      <c r="RNN10" s="158"/>
      <c r="RNO10" s="158"/>
      <c r="RNP10" s="158"/>
      <c r="RNQ10" s="158"/>
      <c r="RNR10" s="158"/>
      <c r="RNS10" s="158"/>
      <c r="RNT10" s="158"/>
      <c r="RNU10" s="158"/>
      <c r="RNV10" s="158"/>
      <c r="RNW10" s="158"/>
      <c r="RNX10" s="158"/>
      <c r="RNY10" s="158"/>
      <c r="RNZ10" s="158"/>
      <c r="ROA10" s="158"/>
      <c r="ROB10" s="158"/>
      <c r="ROC10" s="158"/>
      <c r="ROD10" s="158"/>
      <c r="ROE10" s="158"/>
      <c r="ROF10" s="158"/>
      <c r="ROG10" s="158"/>
      <c r="ROH10" s="158"/>
      <c r="ROI10" s="158"/>
      <c r="ROJ10" s="158"/>
      <c r="ROK10" s="158"/>
      <c r="ROL10" s="158"/>
      <c r="ROM10" s="158"/>
      <c r="RON10" s="158"/>
      <c r="ROO10" s="158"/>
      <c r="ROP10" s="158"/>
      <c r="ROQ10" s="158"/>
      <c r="ROR10" s="158"/>
      <c r="ROS10" s="158"/>
      <c r="ROT10" s="158"/>
      <c r="ROU10" s="158"/>
      <c r="ROV10" s="158"/>
      <c r="ROW10" s="158"/>
      <c r="ROX10" s="158"/>
      <c r="ROY10" s="158"/>
      <c r="ROZ10" s="158"/>
      <c r="RPA10" s="158"/>
      <c r="RPB10" s="158"/>
      <c r="RPC10" s="158"/>
      <c r="RPD10" s="158"/>
      <c r="RPE10" s="158"/>
      <c r="RPF10" s="158"/>
      <c r="RPG10" s="158"/>
      <c r="RPH10" s="158"/>
      <c r="RPI10" s="158"/>
      <c r="RPJ10" s="158"/>
      <c r="RPK10" s="158"/>
      <c r="RPL10" s="158"/>
      <c r="RPM10" s="158"/>
      <c r="RPN10" s="158"/>
      <c r="RPO10" s="158"/>
      <c r="RPP10" s="158"/>
      <c r="RPQ10" s="158"/>
      <c r="RPR10" s="158"/>
      <c r="RPS10" s="158"/>
      <c r="RPT10" s="158"/>
      <c r="RPU10" s="158"/>
      <c r="RPV10" s="158"/>
      <c r="RPW10" s="158"/>
      <c r="RPX10" s="158"/>
      <c r="RPY10" s="158"/>
      <c r="RPZ10" s="158"/>
      <c r="RQA10" s="158"/>
      <c r="RQB10" s="158"/>
      <c r="RQC10" s="158"/>
      <c r="RQD10" s="158"/>
      <c r="RQE10" s="158"/>
      <c r="RQF10" s="158"/>
      <c r="RQG10" s="158"/>
      <c r="RQH10" s="158"/>
      <c r="RQI10" s="158"/>
      <c r="RQJ10" s="158"/>
      <c r="RQK10" s="158"/>
      <c r="RQL10" s="158"/>
      <c r="RQM10" s="158"/>
      <c r="RQN10" s="158"/>
      <c r="RQO10" s="158"/>
      <c r="RQP10" s="158"/>
      <c r="RQQ10" s="158"/>
      <c r="RQR10" s="158"/>
      <c r="RQS10" s="158"/>
      <c r="RQT10" s="158"/>
      <c r="RQU10" s="158"/>
      <c r="RQV10" s="158"/>
      <c r="RQW10" s="158"/>
      <c r="RQX10" s="158"/>
      <c r="RQY10" s="158"/>
      <c r="RQZ10" s="158"/>
      <c r="RRA10" s="158"/>
      <c r="RRB10" s="158"/>
      <c r="RRC10" s="158"/>
      <c r="RRD10" s="158"/>
      <c r="RRE10" s="158"/>
      <c r="RRF10" s="158"/>
      <c r="RRG10" s="158"/>
      <c r="RRH10" s="158"/>
      <c r="RRI10" s="158"/>
      <c r="RRJ10" s="158"/>
      <c r="RRK10" s="158"/>
      <c r="RRL10" s="158"/>
      <c r="RRM10" s="158"/>
      <c r="RRN10" s="158"/>
      <c r="RRO10" s="158"/>
      <c r="RRP10" s="158"/>
      <c r="RRQ10" s="158"/>
      <c r="RRR10" s="158"/>
      <c r="RRS10" s="158"/>
      <c r="RRT10" s="158"/>
      <c r="RRU10" s="158"/>
      <c r="RRV10" s="158"/>
      <c r="RRW10" s="158"/>
      <c r="RRX10" s="158"/>
      <c r="RRY10" s="158"/>
      <c r="RRZ10" s="158"/>
      <c r="RSA10" s="158"/>
      <c r="RSB10" s="158"/>
      <c r="RSC10" s="158"/>
      <c r="RSD10" s="158"/>
      <c r="RSE10" s="158"/>
      <c r="RSF10" s="158"/>
      <c r="RSG10" s="158"/>
      <c r="RSH10" s="158"/>
      <c r="RSI10" s="158"/>
      <c r="RSJ10" s="158"/>
      <c r="RSK10" s="158"/>
      <c r="RSL10" s="158"/>
      <c r="RSM10" s="158"/>
      <c r="RSN10" s="158"/>
      <c r="RSO10" s="158"/>
      <c r="RSP10" s="158"/>
      <c r="RSQ10" s="158"/>
      <c r="RSR10" s="158"/>
      <c r="RSS10" s="158"/>
      <c r="RST10" s="158"/>
      <c r="RSU10" s="158"/>
      <c r="RSV10" s="158"/>
      <c r="RSW10" s="158"/>
      <c r="RSX10" s="158"/>
      <c r="RSY10" s="158"/>
      <c r="RSZ10" s="158"/>
      <c r="RTA10" s="158"/>
      <c r="RTB10" s="158"/>
      <c r="RTC10" s="158"/>
      <c r="RTD10" s="158"/>
      <c r="RTE10" s="158"/>
      <c r="RTF10" s="158"/>
      <c r="RTG10" s="158"/>
      <c r="RTH10" s="158"/>
      <c r="RTI10" s="158"/>
      <c r="RTJ10" s="158"/>
      <c r="RTK10" s="158"/>
      <c r="RTL10" s="158"/>
      <c r="RTM10" s="158"/>
      <c r="RTN10" s="158"/>
      <c r="RTO10" s="158"/>
      <c r="RTP10" s="158"/>
      <c r="RTQ10" s="158"/>
      <c r="RTR10" s="158"/>
      <c r="RTS10" s="158"/>
      <c r="RTT10" s="158"/>
      <c r="RTU10" s="158"/>
      <c r="RTV10" s="158"/>
      <c r="RTW10" s="158"/>
      <c r="RTX10" s="158"/>
      <c r="RTY10" s="158"/>
      <c r="RTZ10" s="158"/>
      <c r="RUA10" s="158"/>
      <c r="RUB10" s="158"/>
      <c r="RUC10" s="158"/>
      <c r="RUD10" s="158"/>
      <c r="RUE10" s="158"/>
      <c r="RUF10" s="158"/>
      <c r="RUG10" s="158"/>
      <c r="RUH10" s="158"/>
      <c r="RUI10" s="158"/>
      <c r="RUJ10" s="158"/>
      <c r="RUK10" s="158"/>
      <c r="RUL10" s="158"/>
      <c r="RUM10" s="158"/>
      <c r="RUN10" s="158"/>
      <c r="RUO10" s="158"/>
      <c r="RUP10" s="158"/>
      <c r="RUQ10" s="158"/>
      <c r="RUR10" s="158"/>
      <c r="RUS10" s="158"/>
      <c r="RUT10" s="158"/>
      <c r="RUU10" s="158"/>
      <c r="RUV10" s="158"/>
      <c r="RUW10" s="158"/>
      <c r="RUX10" s="158"/>
      <c r="RUY10" s="158"/>
      <c r="RUZ10" s="158"/>
      <c r="RVA10" s="158"/>
      <c r="RVB10" s="158"/>
      <c r="RVC10" s="158"/>
      <c r="RVD10" s="158"/>
      <c r="RVE10" s="158"/>
      <c r="RVF10" s="158"/>
      <c r="RVG10" s="158"/>
      <c r="RVH10" s="158"/>
      <c r="RVI10" s="158"/>
      <c r="RVJ10" s="158"/>
      <c r="RVK10" s="158"/>
      <c r="RVL10" s="158"/>
      <c r="RVM10" s="158"/>
      <c r="RVN10" s="158"/>
      <c r="RVO10" s="158"/>
      <c r="RVP10" s="158"/>
      <c r="RVQ10" s="158"/>
      <c r="RVR10" s="158"/>
      <c r="RVS10" s="158"/>
      <c r="RVT10" s="158"/>
      <c r="RVU10" s="158"/>
      <c r="RVV10" s="158"/>
      <c r="RVW10" s="158"/>
      <c r="RVX10" s="158"/>
      <c r="RVY10" s="158"/>
      <c r="RVZ10" s="158"/>
      <c r="RWA10" s="158"/>
      <c r="RWB10" s="158"/>
      <c r="RWC10" s="158"/>
      <c r="RWD10" s="158"/>
      <c r="RWE10" s="158"/>
      <c r="RWF10" s="158"/>
      <c r="RWG10" s="158"/>
      <c r="RWH10" s="158"/>
      <c r="RWI10" s="158"/>
      <c r="RWJ10" s="158"/>
      <c r="RWK10" s="158"/>
      <c r="RWL10" s="158"/>
      <c r="RWM10" s="158"/>
      <c r="RWN10" s="158"/>
      <c r="RWO10" s="158"/>
      <c r="RWP10" s="158"/>
      <c r="RWQ10" s="158"/>
      <c r="RWR10" s="158"/>
      <c r="RWS10" s="158"/>
      <c r="RWT10" s="158"/>
      <c r="RWU10" s="158"/>
      <c r="RWV10" s="158"/>
      <c r="RWW10" s="158"/>
      <c r="RWX10" s="158"/>
      <c r="RWY10" s="158"/>
      <c r="RWZ10" s="158"/>
      <c r="RXA10" s="158"/>
      <c r="RXB10" s="158"/>
      <c r="RXC10" s="158"/>
      <c r="RXD10" s="158"/>
      <c r="RXE10" s="158"/>
      <c r="RXF10" s="158"/>
      <c r="RXG10" s="158"/>
      <c r="RXH10" s="158"/>
      <c r="RXI10" s="158"/>
      <c r="RXJ10" s="158"/>
      <c r="RXK10" s="158"/>
      <c r="RXL10" s="158"/>
      <c r="RXM10" s="158"/>
      <c r="RXN10" s="158"/>
      <c r="RXO10" s="158"/>
      <c r="RXP10" s="158"/>
      <c r="RXQ10" s="158"/>
      <c r="RXR10" s="158"/>
      <c r="RXS10" s="158"/>
      <c r="RXT10" s="158"/>
      <c r="RXU10" s="158"/>
      <c r="RXV10" s="158"/>
      <c r="RXW10" s="158"/>
      <c r="RXX10" s="158"/>
      <c r="RXY10" s="158"/>
      <c r="RXZ10" s="158"/>
      <c r="RYA10" s="158"/>
      <c r="RYB10" s="158"/>
      <c r="RYC10" s="158"/>
      <c r="RYD10" s="158"/>
      <c r="RYE10" s="158"/>
      <c r="RYF10" s="158"/>
      <c r="RYG10" s="158"/>
      <c r="RYH10" s="158"/>
      <c r="RYI10" s="158"/>
      <c r="RYJ10" s="158"/>
      <c r="RYK10" s="158"/>
      <c r="RYL10" s="158"/>
      <c r="RYM10" s="158"/>
      <c r="RYN10" s="158"/>
      <c r="RYO10" s="158"/>
      <c r="RYP10" s="158"/>
      <c r="RYQ10" s="158"/>
      <c r="RYR10" s="158"/>
      <c r="RYS10" s="158"/>
      <c r="RYT10" s="158"/>
      <c r="RYU10" s="158"/>
      <c r="RYV10" s="158"/>
      <c r="RYW10" s="158"/>
      <c r="RYX10" s="158"/>
      <c r="RYY10" s="158"/>
      <c r="RYZ10" s="158"/>
      <c r="RZA10" s="158"/>
      <c r="RZB10" s="158"/>
      <c r="RZC10" s="158"/>
      <c r="RZD10" s="158"/>
      <c r="RZE10" s="158"/>
      <c r="RZF10" s="158"/>
      <c r="RZG10" s="158"/>
      <c r="RZH10" s="158"/>
      <c r="RZI10" s="158"/>
      <c r="RZJ10" s="158"/>
      <c r="RZK10" s="158"/>
      <c r="RZL10" s="158"/>
      <c r="RZM10" s="158"/>
      <c r="RZN10" s="158"/>
      <c r="RZO10" s="158"/>
      <c r="RZP10" s="158"/>
      <c r="RZQ10" s="158"/>
      <c r="RZR10" s="158"/>
      <c r="RZS10" s="158"/>
      <c r="RZT10" s="158"/>
      <c r="RZU10" s="158"/>
      <c r="RZV10" s="158"/>
      <c r="RZW10" s="158"/>
      <c r="RZX10" s="158"/>
      <c r="RZY10" s="158"/>
      <c r="RZZ10" s="158"/>
      <c r="SAA10" s="158"/>
      <c r="SAB10" s="158"/>
      <c r="SAC10" s="158"/>
      <c r="SAD10" s="158"/>
      <c r="SAE10" s="158"/>
      <c r="SAF10" s="158"/>
      <c r="SAG10" s="158"/>
      <c r="SAH10" s="158"/>
      <c r="SAI10" s="158"/>
      <c r="SAJ10" s="158"/>
      <c r="SAK10" s="158"/>
      <c r="SAL10" s="158"/>
      <c r="SAM10" s="158"/>
      <c r="SAN10" s="158"/>
      <c r="SAO10" s="158"/>
      <c r="SAP10" s="158"/>
      <c r="SAQ10" s="158"/>
      <c r="SAR10" s="158"/>
      <c r="SAS10" s="158"/>
      <c r="SAT10" s="158"/>
      <c r="SAU10" s="158"/>
      <c r="SAV10" s="158"/>
      <c r="SAW10" s="158"/>
      <c r="SAX10" s="158"/>
      <c r="SAY10" s="158"/>
      <c r="SAZ10" s="158"/>
      <c r="SBA10" s="158"/>
      <c r="SBB10" s="158"/>
      <c r="SBC10" s="158"/>
      <c r="SBD10" s="158"/>
      <c r="SBE10" s="158"/>
      <c r="SBF10" s="158"/>
      <c r="SBG10" s="158"/>
      <c r="SBH10" s="158"/>
      <c r="SBI10" s="158"/>
      <c r="SBJ10" s="158"/>
      <c r="SBK10" s="158"/>
      <c r="SBL10" s="158"/>
      <c r="SBM10" s="158"/>
      <c r="SBN10" s="158"/>
      <c r="SBO10" s="158"/>
      <c r="SBP10" s="158"/>
      <c r="SBQ10" s="158"/>
      <c r="SBR10" s="158"/>
      <c r="SBS10" s="158"/>
      <c r="SBT10" s="158"/>
      <c r="SBU10" s="158"/>
      <c r="SBV10" s="158"/>
      <c r="SBW10" s="158"/>
      <c r="SBX10" s="158"/>
      <c r="SBY10" s="158"/>
      <c r="SBZ10" s="158"/>
      <c r="SCA10" s="158"/>
      <c r="SCB10" s="158"/>
      <c r="SCC10" s="158"/>
      <c r="SCD10" s="158"/>
      <c r="SCE10" s="158"/>
      <c r="SCF10" s="158"/>
      <c r="SCG10" s="158"/>
      <c r="SCH10" s="158"/>
      <c r="SCI10" s="158"/>
      <c r="SCJ10" s="158"/>
      <c r="SCK10" s="158"/>
      <c r="SCL10" s="158"/>
      <c r="SCM10" s="158"/>
      <c r="SCN10" s="158"/>
      <c r="SCO10" s="158"/>
      <c r="SCP10" s="158"/>
      <c r="SCQ10" s="158"/>
      <c r="SCR10" s="158"/>
      <c r="SCS10" s="158"/>
      <c r="SCT10" s="158"/>
      <c r="SCU10" s="158"/>
      <c r="SCV10" s="158"/>
      <c r="SCW10" s="158"/>
      <c r="SCX10" s="158"/>
      <c r="SCY10" s="158"/>
      <c r="SCZ10" s="158"/>
      <c r="SDA10" s="158"/>
      <c r="SDB10" s="158"/>
      <c r="SDC10" s="158"/>
      <c r="SDD10" s="158"/>
      <c r="SDE10" s="158"/>
      <c r="SDF10" s="158"/>
      <c r="SDG10" s="158"/>
      <c r="SDH10" s="158"/>
      <c r="SDI10" s="158"/>
      <c r="SDJ10" s="158"/>
      <c r="SDK10" s="158"/>
      <c r="SDL10" s="158"/>
      <c r="SDM10" s="158"/>
      <c r="SDN10" s="158"/>
      <c r="SDO10" s="158"/>
      <c r="SDP10" s="158"/>
      <c r="SDQ10" s="158"/>
      <c r="SDR10" s="158"/>
      <c r="SDS10" s="158"/>
      <c r="SDT10" s="158"/>
      <c r="SDU10" s="158"/>
      <c r="SDV10" s="158"/>
      <c r="SDW10" s="158"/>
      <c r="SDX10" s="158"/>
      <c r="SDY10" s="158"/>
      <c r="SDZ10" s="158"/>
      <c r="SEA10" s="158"/>
      <c r="SEB10" s="158"/>
      <c r="SEC10" s="158"/>
      <c r="SED10" s="158"/>
      <c r="SEE10" s="158"/>
      <c r="SEF10" s="158"/>
      <c r="SEG10" s="158"/>
      <c r="SEH10" s="158"/>
      <c r="SEI10" s="158"/>
      <c r="SEJ10" s="158"/>
      <c r="SEK10" s="158"/>
      <c r="SEL10" s="158"/>
      <c r="SEM10" s="158"/>
      <c r="SEN10" s="158"/>
      <c r="SEO10" s="158"/>
      <c r="SEP10" s="158"/>
      <c r="SEQ10" s="158"/>
      <c r="SER10" s="158"/>
      <c r="SES10" s="158"/>
      <c r="SET10" s="158"/>
      <c r="SEU10" s="158"/>
      <c r="SEV10" s="158"/>
      <c r="SEW10" s="158"/>
      <c r="SEX10" s="158"/>
      <c r="SEY10" s="158"/>
      <c r="SEZ10" s="158"/>
      <c r="SFA10" s="158"/>
      <c r="SFB10" s="158"/>
      <c r="SFC10" s="158"/>
      <c r="SFD10" s="158"/>
      <c r="SFE10" s="158"/>
      <c r="SFF10" s="158"/>
      <c r="SFG10" s="158"/>
      <c r="SFH10" s="158"/>
      <c r="SFI10" s="158"/>
      <c r="SFJ10" s="158"/>
      <c r="SFK10" s="158"/>
      <c r="SFL10" s="158"/>
      <c r="SFM10" s="158"/>
      <c r="SFN10" s="158"/>
      <c r="SFO10" s="158"/>
      <c r="SFP10" s="158"/>
      <c r="SFQ10" s="158"/>
      <c r="SFR10" s="158"/>
      <c r="SFS10" s="158"/>
      <c r="SFT10" s="158"/>
      <c r="SFU10" s="158"/>
      <c r="SFV10" s="158"/>
      <c r="SFW10" s="158"/>
      <c r="SFX10" s="158"/>
      <c r="SFY10" s="158"/>
      <c r="SFZ10" s="158"/>
      <c r="SGA10" s="158"/>
      <c r="SGB10" s="158"/>
      <c r="SGC10" s="158"/>
      <c r="SGD10" s="158"/>
      <c r="SGE10" s="158"/>
      <c r="SGF10" s="158"/>
      <c r="SGG10" s="158"/>
      <c r="SGH10" s="158"/>
      <c r="SGI10" s="158"/>
      <c r="SGJ10" s="158"/>
      <c r="SGK10" s="158"/>
      <c r="SGL10" s="158"/>
      <c r="SGM10" s="158"/>
      <c r="SGN10" s="158"/>
      <c r="SGO10" s="158"/>
      <c r="SGP10" s="158"/>
      <c r="SGQ10" s="158"/>
      <c r="SGR10" s="158"/>
      <c r="SGS10" s="158"/>
      <c r="SGT10" s="158"/>
      <c r="SGU10" s="158"/>
      <c r="SGV10" s="158"/>
      <c r="SGW10" s="158"/>
      <c r="SGX10" s="158"/>
      <c r="SGY10" s="158"/>
      <c r="SGZ10" s="158"/>
      <c r="SHA10" s="158"/>
      <c r="SHB10" s="158"/>
      <c r="SHC10" s="158"/>
      <c r="SHD10" s="158"/>
      <c r="SHE10" s="158"/>
      <c r="SHF10" s="158"/>
      <c r="SHG10" s="158"/>
      <c r="SHH10" s="158"/>
      <c r="SHI10" s="158"/>
      <c r="SHJ10" s="158"/>
      <c r="SHK10" s="158"/>
      <c r="SHL10" s="158"/>
      <c r="SHM10" s="158"/>
      <c r="SHN10" s="158"/>
      <c r="SHO10" s="158"/>
      <c r="SHP10" s="158"/>
      <c r="SHQ10" s="158"/>
      <c r="SHR10" s="158"/>
      <c r="SHS10" s="158"/>
      <c r="SHT10" s="158"/>
      <c r="SHU10" s="158"/>
      <c r="SHV10" s="158"/>
      <c r="SHW10" s="158"/>
      <c r="SHX10" s="158"/>
      <c r="SHY10" s="158"/>
      <c r="SHZ10" s="158"/>
      <c r="SIA10" s="158"/>
      <c r="SIB10" s="158"/>
      <c r="SIC10" s="158"/>
      <c r="SID10" s="158"/>
      <c r="SIE10" s="158"/>
      <c r="SIF10" s="158"/>
      <c r="SIG10" s="158"/>
      <c r="SIH10" s="158"/>
      <c r="SII10" s="158"/>
      <c r="SIJ10" s="158"/>
      <c r="SIK10" s="158"/>
      <c r="SIL10" s="158"/>
      <c r="SIM10" s="158"/>
      <c r="SIN10" s="158"/>
      <c r="SIO10" s="158"/>
      <c r="SIP10" s="158"/>
      <c r="SIQ10" s="158"/>
      <c r="SIR10" s="158"/>
      <c r="SIS10" s="158"/>
      <c r="SIT10" s="158"/>
      <c r="SIU10" s="158"/>
      <c r="SIV10" s="158"/>
      <c r="SIW10" s="158"/>
      <c r="SIX10" s="158"/>
      <c r="SIY10" s="158"/>
      <c r="SIZ10" s="158"/>
      <c r="SJA10" s="158"/>
      <c r="SJB10" s="158"/>
      <c r="SJC10" s="158"/>
      <c r="SJD10" s="158"/>
      <c r="SJE10" s="158"/>
      <c r="SJF10" s="158"/>
      <c r="SJG10" s="158"/>
      <c r="SJH10" s="158"/>
      <c r="SJI10" s="158"/>
      <c r="SJJ10" s="158"/>
      <c r="SJK10" s="158"/>
      <c r="SJL10" s="158"/>
      <c r="SJM10" s="158"/>
      <c r="SJN10" s="158"/>
      <c r="SJO10" s="158"/>
      <c r="SJP10" s="158"/>
      <c r="SJQ10" s="158"/>
      <c r="SJR10" s="158"/>
      <c r="SJS10" s="158"/>
      <c r="SJT10" s="158"/>
      <c r="SJU10" s="158"/>
      <c r="SJV10" s="158"/>
      <c r="SJW10" s="158"/>
      <c r="SJX10" s="158"/>
      <c r="SJY10" s="158"/>
      <c r="SJZ10" s="158"/>
      <c r="SKA10" s="158"/>
      <c r="SKB10" s="158"/>
      <c r="SKC10" s="158"/>
      <c r="SKD10" s="158"/>
      <c r="SKE10" s="158"/>
      <c r="SKF10" s="158"/>
      <c r="SKG10" s="158"/>
      <c r="SKH10" s="158"/>
      <c r="SKI10" s="158"/>
      <c r="SKJ10" s="158"/>
      <c r="SKK10" s="158"/>
      <c r="SKL10" s="158"/>
      <c r="SKM10" s="158"/>
      <c r="SKN10" s="158"/>
      <c r="SKO10" s="158"/>
      <c r="SKP10" s="158"/>
      <c r="SKQ10" s="158"/>
      <c r="SKR10" s="158"/>
      <c r="SKS10" s="158"/>
      <c r="SKT10" s="158"/>
      <c r="SKU10" s="158"/>
      <c r="SKV10" s="158"/>
      <c r="SKW10" s="158"/>
      <c r="SKX10" s="158"/>
      <c r="SKY10" s="158"/>
      <c r="SKZ10" s="158"/>
      <c r="SLA10" s="158"/>
      <c r="SLB10" s="158"/>
      <c r="SLC10" s="158"/>
      <c r="SLD10" s="158"/>
      <c r="SLE10" s="158"/>
      <c r="SLF10" s="158"/>
      <c r="SLG10" s="158"/>
      <c r="SLH10" s="158"/>
      <c r="SLI10" s="158"/>
      <c r="SLJ10" s="158"/>
      <c r="SLK10" s="158"/>
      <c r="SLL10" s="158"/>
      <c r="SLM10" s="158"/>
      <c r="SLN10" s="158"/>
      <c r="SLO10" s="158"/>
      <c r="SLP10" s="158"/>
      <c r="SLQ10" s="158"/>
      <c r="SLR10" s="158"/>
      <c r="SLS10" s="158"/>
      <c r="SLT10" s="158"/>
      <c r="SLU10" s="158"/>
      <c r="SLV10" s="158"/>
      <c r="SLW10" s="158"/>
      <c r="SLX10" s="158"/>
      <c r="SLY10" s="158"/>
      <c r="SLZ10" s="158"/>
      <c r="SMA10" s="158"/>
      <c r="SMB10" s="158"/>
      <c r="SMC10" s="158"/>
      <c r="SMD10" s="158"/>
      <c r="SME10" s="158"/>
      <c r="SMF10" s="158"/>
      <c r="SMG10" s="158"/>
      <c r="SMH10" s="158"/>
      <c r="SMI10" s="158"/>
      <c r="SMJ10" s="158"/>
      <c r="SMK10" s="158"/>
      <c r="SML10" s="158"/>
      <c r="SMM10" s="158"/>
      <c r="SMN10" s="158"/>
      <c r="SMO10" s="158"/>
      <c r="SMP10" s="158"/>
      <c r="SMQ10" s="158"/>
      <c r="SMR10" s="158"/>
      <c r="SMS10" s="158"/>
      <c r="SMT10" s="158"/>
      <c r="SMU10" s="158"/>
      <c r="SMV10" s="158"/>
      <c r="SMW10" s="158"/>
      <c r="SMX10" s="158"/>
      <c r="SMY10" s="158"/>
      <c r="SMZ10" s="158"/>
      <c r="SNA10" s="158"/>
      <c r="SNB10" s="158"/>
      <c r="SNC10" s="158"/>
      <c r="SND10" s="158"/>
      <c r="SNE10" s="158"/>
      <c r="SNF10" s="158"/>
      <c r="SNG10" s="158"/>
      <c r="SNH10" s="158"/>
      <c r="SNI10" s="158"/>
      <c r="SNJ10" s="158"/>
      <c r="SNK10" s="158"/>
      <c r="SNL10" s="158"/>
      <c r="SNM10" s="158"/>
      <c r="SNN10" s="158"/>
      <c r="SNO10" s="158"/>
      <c r="SNP10" s="158"/>
      <c r="SNQ10" s="158"/>
      <c r="SNR10" s="158"/>
      <c r="SNS10" s="158"/>
      <c r="SNT10" s="158"/>
      <c r="SNU10" s="158"/>
      <c r="SNV10" s="158"/>
      <c r="SNW10" s="158"/>
      <c r="SNX10" s="158"/>
      <c r="SNY10" s="158"/>
      <c r="SNZ10" s="158"/>
      <c r="SOA10" s="158"/>
      <c r="SOB10" s="158"/>
      <c r="SOC10" s="158"/>
      <c r="SOD10" s="158"/>
      <c r="SOE10" s="158"/>
      <c r="SOF10" s="158"/>
      <c r="SOG10" s="158"/>
      <c r="SOH10" s="158"/>
      <c r="SOI10" s="158"/>
      <c r="SOJ10" s="158"/>
      <c r="SOK10" s="158"/>
      <c r="SOL10" s="158"/>
      <c r="SOM10" s="158"/>
      <c r="SON10" s="158"/>
      <c r="SOO10" s="158"/>
      <c r="SOP10" s="158"/>
      <c r="SOQ10" s="158"/>
      <c r="SOR10" s="158"/>
      <c r="SOS10" s="158"/>
      <c r="SOT10" s="158"/>
      <c r="SOU10" s="158"/>
      <c r="SOV10" s="158"/>
      <c r="SOW10" s="158"/>
      <c r="SOX10" s="158"/>
      <c r="SOY10" s="158"/>
      <c r="SOZ10" s="158"/>
      <c r="SPA10" s="158"/>
      <c r="SPB10" s="158"/>
      <c r="SPC10" s="158"/>
      <c r="SPD10" s="158"/>
      <c r="SPE10" s="158"/>
      <c r="SPF10" s="158"/>
      <c r="SPG10" s="158"/>
      <c r="SPH10" s="158"/>
      <c r="SPI10" s="158"/>
      <c r="SPJ10" s="158"/>
      <c r="SPK10" s="158"/>
      <c r="SPL10" s="158"/>
      <c r="SPM10" s="158"/>
      <c r="SPN10" s="158"/>
      <c r="SPO10" s="158"/>
      <c r="SPP10" s="158"/>
      <c r="SPQ10" s="158"/>
      <c r="SPR10" s="158"/>
      <c r="SPS10" s="158"/>
      <c r="SPT10" s="158"/>
      <c r="SPU10" s="158"/>
      <c r="SPV10" s="158"/>
      <c r="SPW10" s="158"/>
      <c r="SPX10" s="158"/>
      <c r="SPY10" s="158"/>
      <c r="SPZ10" s="158"/>
      <c r="SQA10" s="158"/>
      <c r="SQB10" s="158"/>
      <c r="SQC10" s="158"/>
      <c r="SQD10" s="158"/>
      <c r="SQE10" s="158"/>
      <c r="SQF10" s="158"/>
      <c r="SQG10" s="158"/>
      <c r="SQH10" s="158"/>
      <c r="SQI10" s="158"/>
      <c r="SQJ10" s="158"/>
      <c r="SQK10" s="158"/>
      <c r="SQL10" s="158"/>
      <c r="SQM10" s="158"/>
      <c r="SQN10" s="158"/>
      <c r="SQO10" s="158"/>
      <c r="SQP10" s="158"/>
      <c r="SQQ10" s="158"/>
      <c r="SQR10" s="158"/>
      <c r="SQS10" s="158"/>
      <c r="SQT10" s="158"/>
      <c r="SQU10" s="158"/>
      <c r="SQV10" s="158"/>
      <c r="SQW10" s="158"/>
      <c r="SQX10" s="158"/>
      <c r="SQY10" s="158"/>
      <c r="SQZ10" s="158"/>
      <c r="SRA10" s="158"/>
      <c r="SRB10" s="158"/>
      <c r="SRC10" s="158"/>
      <c r="SRD10" s="158"/>
      <c r="SRE10" s="158"/>
      <c r="SRF10" s="158"/>
      <c r="SRG10" s="158"/>
      <c r="SRH10" s="158"/>
      <c r="SRI10" s="158"/>
      <c r="SRJ10" s="158"/>
      <c r="SRK10" s="158"/>
      <c r="SRL10" s="158"/>
      <c r="SRM10" s="158"/>
      <c r="SRN10" s="158"/>
      <c r="SRO10" s="158"/>
      <c r="SRP10" s="158"/>
      <c r="SRQ10" s="158"/>
      <c r="SRR10" s="158"/>
      <c r="SRS10" s="158"/>
      <c r="SRT10" s="158"/>
      <c r="SRU10" s="158"/>
      <c r="SRV10" s="158"/>
      <c r="SRW10" s="158"/>
      <c r="SRX10" s="158"/>
      <c r="SRY10" s="158"/>
      <c r="SRZ10" s="158"/>
      <c r="SSA10" s="158"/>
      <c r="SSB10" s="158"/>
      <c r="SSC10" s="158"/>
      <c r="SSD10" s="158"/>
      <c r="SSE10" s="158"/>
      <c r="SSF10" s="158"/>
      <c r="SSG10" s="158"/>
      <c r="SSH10" s="158"/>
      <c r="SSI10" s="158"/>
      <c r="SSJ10" s="158"/>
      <c r="SSK10" s="158"/>
      <c r="SSL10" s="158"/>
      <c r="SSM10" s="158"/>
      <c r="SSN10" s="158"/>
      <c r="SSO10" s="158"/>
      <c r="SSP10" s="158"/>
      <c r="SSQ10" s="158"/>
      <c r="SSR10" s="158"/>
      <c r="SSS10" s="158"/>
      <c r="SST10" s="158"/>
      <c r="SSU10" s="158"/>
      <c r="SSV10" s="158"/>
      <c r="SSW10" s="158"/>
      <c r="SSX10" s="158"/>
      <c r="SSY10" s="158"/>
      <c r="SSZ10" s="158"/>
      <c r="STA10" s="158"/>
      <c r="STB10" s="158"/>
      <c r="STC10" s="158"/>
      <c r="STD10" s="158"/>
      <c r="STE10" s="158"/>
      <c r="STF10" s="158"/>
      <c r="STG10" s="158"/>
      <c r="STH10" s="158"/>
      <c r="STI10" s="158"/>
      <c r="STJ10" s="158"/>
      <c r="STK10" s="158"/>
      <c r="STL10" s="158"/>
      <c r="STM10" s="158"/>
      <c r="STN10" s="158"/>
      <c r="STO10" s="158"/>
      <c r="STP10" s="158"/>
      <c r="STQ10" s="158"/>
      <c r="STR10" s="158"/>
      <c r="STS10" s="158"/>
      <c r="STT10" s="158"/>
      <c r="STU10" s="158"/>
      <c r="STV10" s="158"/>
      <c r="STW10" s="158"/>
      <c r="STX10" s="158"/>
      <c r="STY10" s="158"/>
      <c r="STZ10" s="158"/>
      <c r="SUA10" s="158"/>
      <c r="SUB10" s="158"/>
      <c r="SUC10" s="158"/>
      <c r="SUD10" s="158"/>
      <c r="SUE10" s="158"/>
      <c r="SUF10" s="158"/>
      <c r="SUG10" s="158"/>
      <c r="SUH10" s="158"/>
      <c r="SUI10" s="158"/>
      <c r="SUJ10" s="158"/>
      <c r="SUK10" s="158"/>
      <c r="SUL10" s="158"/>
      <c r="SUM10" s="158"/>
      <c r="SUN10" s="158"/>
      <c r="SUO10" s="158"/>
      <c r="SUP10" s="158"/>
      <c r="SUQ10" s="158"/>
      <c r="SUR10" s="158"/>
      <c r="SUS10" s="158"/>
      <c r="SUT10" s="158"/>
      <c r="SUU10" s="158"/>
      <c r="SUV10" s="158"/>
      <c r="SUW10" s="158"/>
      <c r="SUX10" s="158"/>
      <c r="SUY10" s="158"/>
      <c r="SUZ10" s="158"/>
      <c r="SVA10" s="158"/>
      <c r="SVB10" s="158"/>
      <c r="SVC10" s="158"/>
      <c r="SVD10" s="158"/>
      <c r="SVE10" s="158"/>
      <c r="SVF10" s="158"/>
      <c r="SVG10" s="158"/>
      <c r="SVH10" s="158"/>
      <c r="SVI10" s="158"/>
      <c r="SVJ10" s="158"/>
      <c r="SVK10" s="158"/>
      <c r="SVL10" s="158"/>
      <c r="SVM10" s="158"/>
      <c r="SVN10" s="158"/>
      <c r="SVO10" s="158"/>
      <c r="SVP10" s="158"/>
      <c r="SVQ10" s="158"/>
      <c r="SVR10" s="158"/>
      <c r="SVS10" s="158"/>
      <c r="SVT10" s="158"/>
      <c r="SVU10" s="158"/>
      <c r="SVV10" s="158"/>
      <c r="SVW10" s="158"/>
      <c r="SVX10" s="158"/>
      <c r="SVY10" s="158"/>
      <c r="SVZ10" s="158"/>
      <c r="SWA10" s="158"/>
      <c r="SWB10" s="158"/>
      <c r="SWC10" s="158"/>
      <c r="SWD10" s="158"/>
      <c r="SWE10" s="158"/>
      <c r="SWF10" s="158"/>
      <c r="SWG10" s="158"/>
      <c r="SWH10" s="158"/>
      <c r="SWI10" s="158"/>
      <c r="SWJ10" s="158"/>
      <c r="SWK10" s="158"/>
      <c r="SWL10" s="158"/>
      <c r="SWM10" s="158"/>
      <c r="SWN10" s="158"/>
      <c r="SWO10" s="158"/>
      <c r="SWP10" s="158"/>
      <c r="SWQ10" s="158"/>
      <c r="SWR10" s="158"/>
      <c r="SWS10" s="158"/>
      <c r="SWT10" s="158"/>
      <c r="SWU10" s="158"/>
      <c r="SWV10" s="158"/>
      <c r="SWW10" s="158"/>
      <c r="SWX10" s="158"/>
      <c r="SWY10" s="158"/>
      <c r="SWZ10" s="158"/>
      <c r="SXA10" s="158"/>
      <c r="SXB10" s="158"/>
      <c r="SXC10" s="158"/>
      <c r="SXD10" s="158"/>
      <c r="SXE10" s="158"/>
      <c r="SXF10" s="158"/>
      <c r="SXG10" s="158"/>
      <c r="SXH10" s="158"/>
      <c r="SXI10" s="158"/>
      <c r="SXJ10" s="158"/>
      <c r="SXK10" s="158"/>
      <c r="SXL10" s="158"/>
      <c r="SXM10" s="158"/>
      <c r="SXN10" s="158"/>
      <c r="SXO10" s="158"/>
      <c r="SXP10" s="158"/>
      <c r="SXQ10" s="158"/>
      <c r="SXR10" s="158"/>
      <c r="SXS10" s="158"/>
      <c r="SXT10" s="158"/>
      <c r="SXU10" s="158"/>
      <c r="SXV10" s="158"/>
      <c r="SXW10" s="158"/>
      <c r="SXX10" s="158"/>
      <c r="SXY10" s="158"/>
      <c r="SXZ10" s="158"/>
      <c r="SYA10" s="158"/>
      <c r="SYB10" s="158"/>
      <c r="SYC10" s="158"/>
      <c r="SYD10" s="158"/>
      <c r="SYE10" s="158"/>
      <c r="SYF10" s="158"/>
      <c r="SYG10" s="158"/>
      <c r="SYH10" s="158"/>
      <c r="SYI10" s="158"/>
      <c r="SYJ10" s="158"/>
      <c r="SYK10" s="158"/>
      <c r="SYL10" s="158"/>
      <c r="SYM10" s="158"/>
      <c r="SYN10" s="158"/>
      <c r="SYO10" s="158"/>
      <c r="SYP10" s="158"/>
      <c r="SYQ10" s="158"/>
      <c r="SYR10" s="158"/>
      <c r="SYS10" s="158"/>
      <c r="SYT10" s="158"/>
      <c r="SYU10" s="158"/>
      <c r="SYV10" s="158"/>
      <c r="SYW10" s="158"/>
      <c r="SYX10" s="158"/>
      <c r="SYY10" s="158"/>
      <c r="SYZ10" s="158"/>
      <c r="SZA10" s="158"/>
      <c r="SZB10" s="158"/>
      <c r="SZC10" s="158"/>
      <c r="SZD10" s="158"/>
      <c r="SZE10" s="158"/>
      <c r="SZF10" s="158"/>
      <c r="SZG10" s="158"/>
      <c r="SZH10" s="158"/>
      <c r="SZI10" s="158"/>
      <c r="SZJ10" s="158"/>
      <c r="SZK10" s="158"/>
      <c r="SZL10" s="158"/>
      <c r="SZM10" s="158"/>
      <c r="SZN10" s="158"/>
      <c r="SZO10" s="158"/>
      <c r="SZP10" s="158"/>
      <c r="SZQ10" s="158"/>
      <c r="SZR10" s="158"/>
      <c r="SZS10" s="158"/>
      <c r="SZT10" s="158"/>
      <c r="SZU10" s="158"/>
      <c r="SZV10" s="158"/>
      <c r="SZW10" s="158"/>
      <c r="SZX10" s="158"/>
      <c r="SZY10" s="158"/>
      <c r="SZZ10" s="158"/>
      <c r="TAA10" s="158"/>
      <c r="TAB10" s="158"/>
      <c r="TAC10" s="158"/>
      <c r="TAD10" s="158"/>
      <c r="TAE10" s="158"/>
      <c r="TAF10" s="158"/>
      <c r="TAG10" s="158"/>
      <c r="TAH10" s="158"/>
      <c r="TAI10" s="158"/>
      <c r="TAJ10" s="158"/>
      <c r="TAK10" s="158"/>
      <c r="TAL10" s="158"/>
      <c r="TAM10" s="158"/>
      <c r="TAN10" s="158"/>
      <c r="TAO10" s="158"/>
      <c r="TAP10" s="158"/>
      <c r="TAQ10" s="158"/>
      <c r="TAR10" s="158"/>
      <c r="TAS10" s="158"/>
      <c r="TAT10" s="158"/>
      <c r="TAU10" s="158"/>
      <c r="TAV10" s="158"/>
      <c r="TAW10" s="158"/>
      <c r="TAX10" s="158"/>
      <c r="TAY10" s="158"/>
      <c r="TAZ10" s="158"/>
      <c r="TBA10" s="158"/>
      <c r="TBB10" s="158"/>
      <c r="TBC10" s="158"/>
      <c r="TBD10" s="158"/>
      <c r="TBE10" s="158"/>
      <c r="TBF10" s="158"/>
      <c r="TBG10" s="158"/>
      <c r="TBH10" s="158"/>
      <c r="TBI10" s="158"/>
      <c r="TBJ10" s="158"/>
      <c r="TBK10" s="158"/>
      <c r="TBL10" s="158"/>
      <c r="TBM10" s="158"/>
      <c r="TBN10" s="158"/>
      <c r="TBO10" s="158"/>
      <c r="TBP10" s="158"/>
      <c r="TBQ10" s="158"/>
      <c r="TBR10" s="158"/>
      <c r="TBS10" s="158"/>
      <c r="TBT10" s="158"/>
      <c r="TBU10" s="158"/>
      <c r="TBV10" s="158"/>
      <c r="TBW10" s="158"/>
      <c r="TBX10" s="158"/>
      <c r="TBY10" s="158"/>
      <c r="TBZ10" s="158"/>
      <c r="TCA10" s="158"/>
      <c r="TCB10" s="158"/>
      <c r="TCC10" s="158"/>
      <c r="TCD10" s="158"/>
      <c r="TCE10" s="158"/>
      <c r="TCF10" s="158"/>
      <c r="TCG10" s="158"/>
      <c r="TCH10" s="158"/>
      <c r="TCI10" s="158"/>
      <c r="TCJ10" s="158"/>
      <c r="TCK10" s="158"/>
      <c r="TCL10" s="158"/>
      <c r="TCM10" s="158"/>
      <c r="TCN10" s="158"/>
      <c r="TCO10" s="158"/>
      <c r="TCP10" s="158"/>
      <c r="TCQ10" s="158"/>
      <c r="TCR10" s="158"/>
      <c r="TCS10" s="158"/>
      <c r="TCT10" s="158"/>
      <c r="TCU10" s="158"/>
      <c r="TCV10" s="158"/>
      <c r="TCW10" s="158"/>
      <c r="TCX10" s="158"/>
      <c r="TCY10" s="158"/>
      <c r="TCZ10" s="158"/>
      <c r="TDA10" s="158"/>
      <c r="TDB10" s="158"/>
      <c r="TDC10" s="158"/>
      <c r="TDD10" s="158"/>
      <c r="TDE10" s="158"/>
      <c r="TDF10" s="158"/>
      <c r="TDG10" s="158"/>
      <c r="TDH10" s="158"/>
      <c r="TDI10" s="158"/>
      <c r="TDJ10" s="158"/>
      <c r="TDK10" s="158"/>
      <c r="TDL10" s="158"/>
      <c r="TDM10" s="158"/>
      <c r="TDN10" s="158"/>
      <c r="TDO10" s="158"/>
      <c r="TDP10" s="158"/>
      <c r="TDQ10" s="158"/>
      <c r="TDR10" s="158"/>
      <c r="TDS10" s="158"/>
      <c r="TDT10" s="158"/>
      <c r="TDU10" s="158"/>
      <c r="TDV10" s="158"/>
      <c r="TDW10" s="158"/>
      <c r="TDX10" s="158"/>
      <c r="TDY10" s="158"/>
      <c r="TDZ10" s="158"/>
      <c r="TEA10" s="158"/>
      <c r="TEB10" s="158"/>
      <c r="TEC10" s="158"/>
      <c r="TED10" s="158"/>
      <c r="TEE10" s="158"/>
      <c r="TEF10" s="158"/>
      <c r="TEG10" s="158"/>
      <c r="TEH10" s="158"/>
      <c r="TEI10" s="158"/>
      <c r="TEJ10" s="158"/>
      <c r="TEK10" s="158"/>
      <c r="TEL10" s="158"/>
      <c r="TEM10" s="158"/>
      <c r="TEN10" s="158"/>
      <c r="TEO10" s="158"/>
      <c r="TEP10" s="158"/>
      <c r="TEQ10" s="158"/>
      <c r="TER10" s="158"/>
      <c r="TES10" s="158"/>
      <c r="TET10" s="158"/>
      <c r="TEU10" s="158"/>
      <c r="TEV10" s="158"/>
      <c r="TEW10" s="158"/>
      <c r="TEX10" s="158"/>
      <c r="TEY10" s="158"/>
      <c r="TEZ10" s="158"/>
      <c r="TFA10" s="158"/>
      <c r="TFB10" s="158"/>
      <c r="TFC10" s="158"/>
      <c r="TFD10" s="158"/>
      <c r="TFE10" s="158"/>
      <c r="TFF10" s="158"/>
      <c r="TFG10" s="158"/>
      <c r="TFH10" s="158"/>
      <c r="TFI10" s="158"/>
      <c r="TFJ10" s="158"/>
      <c r="TFK10" s="158"/>
      <c r="TFL10" s="158"/>
      <c r="TFM10" s="158"/>
      <c r="TFN10" s="158"/>
      <c r="TFO10" s="158"/>
      <c r="TFP10" s="158"/>
      <c r="TFQ10" s="158"/>
      <c r="TFR10" s="158"/>
      <c r="TFS10" s="158"/>
      <c r="TFT10" s="158"/>
      <c r="TFU10" s="158"/>
      <c r="TFV10" s="158"/>
      <c r="TFW10" s="158"/>
      <c r="TFX10" s="158"/>
      <c r="TFY10" s="158"/>
      <c r="TFZ10" s="158"/>
      <c r="TGA10" s="158"/>
      <c r="TGB10" s="158"/>
      <c r="TGC10" s="158"/>
      <c r="TGD10" s="158"/>
      <c r="TGE10" s="158"/>
      <c r="TGF10" s="158"/>
      <c r="TGG10" s="158"/>
      <c r="TGH10" s="158"/>
      <c r="TGI10" s="158"/>
      <c r="TGJ10" s="158"/>
      <c r="TGK10" s="158"/>
      <c r="TGL10" s="158"/>
      <c r="TGM10" s="158"/>
      <c r="TGN10" s="158"/>
      <c r="TGO10" s="158"/>
      <c r="TGP10" s="158"/>
      <c r="TGQ10" s="158"/>
      <c r="TGR10" s="158"/>
      <c r="TGS10" s="158"/>
      <c r="TGT10" s="158"/>
      <c r="TGU10" s="158"/>
      <c r="TGV10" s="158"/>
      <c r="TGW10" s="158"/>
      <c r="TGX10" s="158"/>
      <c r="TGY10" s="158"/>
      <c r="TGZ10" s="158"/>
      <c r="THA10" s="158"/>
      <c r="THB10" s="158"/>
      <c r="THC10" s="158"/>
      <c r="THD10" s="158"/>
      <c r="THE10" s="158"/>
      <c r="THF10" s="158"/>
      <c r="THG10" s="158"/>
      <c r="THH10" s="158"/>
      <c r="THI10" s="158"/>
      <c r="THJ10" s="158"/>
      <c r="THK10" s="158"/>
      <c r="THL10" s="158"/>
      <c r="THM10" s="158"/>
      <c r="THN10" s="158"/>
      <c r="THO10" s="158"/>
      <c r="THP10" s="158"/>
      <c r="THQ10" s="158"/>
      <c r="THR10" s="158"/>
      <c r="THS10" s="158"/>
      <c r="THT10" s="158"/>
      <c r="THU10" s="158"/>
      <c r="THV10" s="158"/>
      <c r="THW10" s="158"/>
      <c r="THX10" s="158"/>
      <c r="THY10" s="158"/>
      <c r="THZ10" s="158"/>
      <c r="TIA10" s="158"/>
      <c r="TIB10" s="158"/>
      <c r="TIC10" s="158"/>
      <c r="TID10" s="158"/>
      <c r="TIE10" s="158"/>
      <c r="TIF10" s="158"/>
      <c r="TIG10" s="158"/>
      <c r="TIH10" s="158"/>
      <c r="TII10" s="158"/>
      <c r="TIJ10" s="158"/>
      <c r="TIK10" s="158"/>
      <c r="TIL10" s="158"/>
      <c r="TIM10" s="158"/>
      <c r="TIN10" s="158"/>
      <c r="TIO10" s="158"/>
      <c r="TIP10" s="158"/>
      <c r="TIQ10" s="158"/>
      <c r="TIR10" s="158"/>
      <c r="TIS10" s="158"/>
      <c r="TIT10" s="158"/>
      <c r="TIU10" s="158"/>
      <c r="TIV10" s="158"/>
      <c r="TIW10" s="158"/>
      <c r="TIX10" s="158"/>
      <c r="TIY10" s="158"/>
      <c r="TIZ10" s="158"/>
      <c r="TJA10" s="158"/>
      <c r="TJB10" s="158"/>
      <c r="TJC10" s="158"/>
      <c r="TJD10" s="158"/>
      <c r="TJE10" s="158"/>
      <c r="TJF10" s="158"/>
      <c r="TJG10" s="158"/>
      <c r="TJH10" s="158"/>
      <c r="TJI10" s="158"/>
      <c r="TJJ10" s="158"/>
      <c r="TJK10" s="158"/>
      <c r="TJL10" s="158"/>
      <c r="TJM10" s="158"/>
      <c r="TJN10" s="158"/>
      <c r="TJO10" s="158"/>
      <c r="TJP10" s="158"/>
      <c r="TJQ10" s="158"/>
      <c r="TJR10" s="158"/>
      <c r="TJS10" s="158"/>
      <c r="TJT10" s="158"/>
      <c r="TJU10" s="158"/>
      <c r="TJV10" s="158"/>
      <c r="TJW10" s="158"/>
      <c r="TJX10" s="158"/>
      <c r="TJY10" s="158"/>
      <c r="TJZ10" s="158"/>
      <c r="TKA10" s="158"/>
      <c r="TKB10" s="158"/>
      <c r="TKC10" s="158"/>
      <c r="TKD10" s="158"/>
      <c r="TKE10" s="158"/>
      <c r="TKF10" s="158"/>
      <c r="TKG10" s="158"/>
      <c r="TKH10" s="158"/>
      <c r="TKI10" s="158"/>
      <c r="TKJ10" s="158"/>
      <c r="TKK10" s="158"/>
      <c r="TKL10" s="158"/>
      <c r="TKM10" s="158"/>
      <c r="TKN10" s="158"/>
      <c r="TKO10" s="158"/>
      <c r="TKP10" s="158"/>
      <c r="TKQ10" s="158"/>
      <c r="TKR10" s="158"/>
      <c r="TKS10" s="158"/>
      <c r="TKT10" s="158"/>
      <c r="TKU10" s="158"/>
      <c r="TKV10" s="158"/>
      <c r="TKW10" s="158"/>
      <c r="TKX10" s="158"/>
      <c r="TKY10" s="158"/>
      <c r="TKZ10" s="158"/>
      <c r="TLA10" s="158"/>
      <c r="TLB10" s="158"/>
      <c r="TLC10" s="158"/>
      <c r="TLD10" s="158"/>
      <c r="TLE10" s="158"/>
      <c r="TLF10" s="158"/>
      <c r="TLG10" s="158"/>
      <c r="TLH10" s="158"/>
      <c r="TLI10" s="158"/>
      <c r="TLJ10" s="158"/>
      <c r="TLK10" s="158"/>
      <c r="TLL10" s="158"/>
      <c r="TLM10" s="158"/>
      <c r="TLN10" s="158"/>
      <c r="TLO10" s="158"/>
      <c r="TLP10" s="158"/>
      <c r="TLQ10" s="158"/>
      <c r="TLR10" s="158"/>
      <c r="TLS10" s="158"/>
      <c r="TLT10" s="158"/>
      <c r="TLU10" s="158"/>
      <c r="TLV10" s="158"/>
      <c r="TLW10" s="158"/>
      <c r="TLX10" s="158"/>
      <c r="TLY10" s="158"/>
      <c r="TLZ10" s="158"/>
      <c r="TMA10" s="158"/>
      <c r="TMB10" s="158"/>
      <c r="TMC10" s="158"/>
      <c r="TMD10" s="158"/>
      <c r="TME10" s="158"/>
      <c r="TMF10" s="158"/>
      <c r="TMG10" s="158"/>
      <c r="TMH10" s="158"/>
      <c r="TMI10" s="158"/>
      <c r="TMJ10" s="158"/>
      <c r="TMK10" s="158"/>
      <c r="TML10" s="158"/>
      <c r="TMM10" s="158"/>
      <c r="TMN10" s="158"/>
      <c r="TMO10" s="158"/>
      <c r="TMP10" s="158"/>
      <c r="TMQ10" s="158"/>
      <c r="TMR10" s="158"/>
      <c r="TMS10" s="158"/>
      <c r="TMT10" s="158"/>
      <c r="TMU10" s="158"/>
      <c r="TMV10" s="158"/>
      <c r="TMW10" s="158"/>
      <c r="TMX10" s="158"/>
      <c r="TMY10" s="158"/>
      <c r="TMZ10" s="158"/>
      <c r="TNA10" s="158"/>
      <c r="TNB10" s="158"/>
      <c r="TNC10" s="158"/>
      <c r="TND10" s="158"/>
      <c r="TNE10" s="158"/>
      <c r="TNF10" s="158"/>
      <c r="TNG10" s="158"/>
      <c r="TNH10" s="158"/>
      <c r="TNI10" s="158"/>
      <c r="TNJ10" s="158"/>
      <c r="TNK10" s="158"/>
      <c r="TNL10" s="158"/>
      <c r="TNM10" s="158"/>
      <c r="TNN10" s="158"/>
      <c r="TNO10" s="158"/>
      <c r="TNP10" s="158"/>
      <c r="TNQ10" s="158"/>
      <c r="TNR10" s="158"/>
      <c r="TNS10" s="158"/>
      <c r="TNT10" s="158"/>
      <c r="TNU10" s="158"/>
      <c r="TNV10" s="158"/>
      <c r="TNW10" s="158"/>
      <c r="TNX10" s="158"/>
      <c r="TNY10" s="158"/>
      <c r="TNZ10" s="158"/>
      <c r="TOA10" s="158"/>
      <c r="TOB10" s="158"/>
      <c r="TOC10" s="158"/>
      <c r="TOD10" s="158"/>
      <c r="TOE10" s="158"/>
      <c r="TOF10" s="158"/>
      <c r="TOG10" s="158"/>
      <c r="TOH10" s="158"/>
      <c r="TOI10" s="158"/>
      <c r="TOJ10" s="158"/>
      <c r="TOK10" s="158"/>
      <c r="TOL10" s="158"/>
      <c r="TOM10" s="158"/>
      <c r="TON10" s="158"/>
      <c r="TOO10" s="158"/>
      <c r="TOP10" s="158"/>
      <c r="TOQ10" s="158"/>
      <c r="TOR10" s="158"/>
      <c r="TOS10" s="158"/>
      <c r="TOT10" s="158"/>
      <c r="TOU10" s="158"/>
      <c r="TOV10" s="158"/>
      <c r="TOW10" s="158"/>
      <c r="TOX10" s="158"/>
      <c r="TOY10" s="158"/>
      <c r="TOZ10" s="158"/>
      <c r="TPA10" s="158"/>
      <c r="TPB10" s="158"/>
      <c r="TPC10" s="158"/>
      <c r="TPD10" s="158"/>
      <c r="TPE10" s="158"/>
      <c r="TPF10" s="158"/>
      <c r="TPG10" s="158"/>
      <c r="TPH10" s="158"/>
      <c r="TPI10" s="158"/>
      <c r="TPJ10" s="158"/>
      <c r="TPK10" s="158"/>
      <c r="TPL10" s="158"/>
      <c r="TPM10" s="158"/>
      <c r="TPN10" s="158"/>
      <c r="TPO10" s="158"/>
      <c r="TPP10" s="158"/>
      <c r="TPQ10" s="158"/>
      <c r="TPR10" s="158"/>
      <c r="TPS10" s="158"/>
      <c r="TPT10" s="158"/>
      <c r="TPU10" s="158"/>
      <c r="TPV10" s="158"/>
      <c r="TPW10" s="158"/>
      <c r="TPX10" s="158"/>
      <c r="TPY10" s="158"/>
      <c r="TPZ10" s="158"/>
      <c r="TQA10" s="158"/>
      <c r="TQB10" s="158"/>
      <c r="TQC10" s="158"/>
      <c r="TQD10" s="158"/>
      <c r="TQE10" s="158"/>
      <c r="TQF10" s="158"/>
      <c r="TQG10" s="158"/>
      <c r="TQH10" s="158"/>
      <c r="TQI10" s="158"/>
      <c r="TQJ10" s="158"/>
      <c r="TQK10" s="158"/>
      <c r="TQL10" s="158"/>
      <c r="TQM10" s="158"/>
      <c r="TQN10" s="158"/>
      <c r="TQO10" s="158"/>
      <c r="TQP10" s="158"/>
      <c r="TQQ10" s="158"/>
      <c r="TQR10" s="158"/>
      <c r="TQS10" s="158"/>
      <c r="TQT10" s="158"/>
      <c r="TQU10" s="158"/>
      <c r="TQV10" s="158"/>
      <c r="TQW10" s="158"/>
      <c r="TQX10" s="158"/>
      <c r="TQY10" s="158"/>
      <c r="TQZ10" s="158"/>
      <c r="TRA10" s="158"/>
      <c r="TRB10" s="158"/>
      <c r="TRC10" s="158"/>
      <c r="TRD10" s="158"/>
      <c r="TRE10" s="158"/>
      <c r="TRF10" s="158"/>
      <c r="TRG10" s="158"/>
      <c r="TRH10" s="158"/>
      <c r="TRI10" s="158"/>
      <c r="TRJ10" s="158"/>
      <c r="TRK10" s="158"/>
      <c r="TRL10" s="158"/>
      <c r="TRM10" s="158"/>
      <c r="TRN10" s="158"/>
      <c r="TRO10" s="158"/>
      <c r="TRP10" s="158"/>
      <c r="TRQ10" s="158"/>
      <c r="TRR10" s="158"/>
      <c r="TRS10" s="158"/>
      <c r="TRT10" s="158"/>
      <c r="TRU10" s="158"/>
      <c r="TRV10" s="158"/>
      <c r="TRW10" s="158"/>
      <c r="TRX10" s="158"/>
      <c r="TRY10" s="158"/>
      <c r="TRZ10" s="158"/>
      <c r="TSA10" s="158"/>
      <c r="TSB10" s="158"/>
      <c r="TSC10" s="158"/>
      <c r="TSD10" s="158"/>
      <c r="TSE10" s="158"/>
      <c r="TSF10" s="158"/>
      <c r="TSG10" s="158"/>
      <c r="TSH10" s="158"/>
      <c r="TSI10" s="158"/>
      <c r="TSJ10" s="158"/>
      <c r="TSK10" s="158"/>
      <c r="TSL10" s="158"/>
      <c r="TSM10" s="158"/>
      <c r="TSN10" s="158"/>
      <c r="TSO10" s="158"/>
      <c r="TSP10" s="158"/>
      <c r="TSQ10" s="158"/>
      <c r="TSR10" s="158"/>
      <c r="TSS10" s="158"/>
      <c r="TST10" s="158"/>
      <c r="TSU10" s="158"/>
      <c r="TSV10" s="158"/>
      <c r="TSW10" s="158"/>
      <c r="TSX10" s="158"/>
      <c r="TSY10" s="158"/>
      <c r="TSZ10" s="158"/>
      <c r="TTA10" s="158"/>
      <c r="TTB10" s="158"/>
      <c r="TTC10" s="158"/>
      <c r="TTD10" s="158"/>
      <c r="TTE10" s="158"/>
      <c r="TTF10" s="158"/>
      <c r="TTG10" s="158"/>
      <c r="TTH10" s="158"/>
      <c r="TTI10" s="158"/>
      <c r="TTJ10" s="158"/>
      <c r="TTK10" s="158"/>
      <c r="TTL10" s="158"/>
      <c r="TTM10" s="158"/>
      <c r="TTN10" s="158"/>
      <c r="TTO10" s="158"/>
      <c r="TTP10" s="158"/>
      <c r="TTQ10" s="158"/>
      <c r="TTR10" s="158"/>
      <c r="TTS10" s="158"/>
      <c r="TTT10" s="158"/>
      <c r="TTU10" s="158"/>
      <c r="TTV10" s="158"/>
      <c r="TTW10" s="158"/>
      <c r="TTX10" s="158"/>
      <c r="TTY10" s="158"/>
      <c r="TTZ10" s="158"/>
      <c r="TUA10" s="158"/>
      <c r="TUB10" s="158"/>
      <c r="TUC10" s="158"/>
      <c r="TUD10" s="158"/>
      <c r="TUE10" s="158"/>
      <c r="TUF10" s="158"/>
      <c r="TUG10" s="158"/>
      <c r="TUH10" s="158"/>
      <c r="TUI10" s="158"/>
      <c r="TUJ10" s="158"/>
      <c r="TUK10" s="158"/>
      <c r="TUL10" s="158"/>
      <c r="TUM10" s="158"/>
      <c r="TUN10" s="158"/>
      <c r="TUO10" s="158"/>
      <c r="TUP10" s="158"/>
      <c r="TUQ10" s="158"/>
      <c r="TUR10" s="158"/>
      <c r="TUS10" s="158"/>
      <c r="TUT10" s="158"/>
      <c r="TUU10" s="158"/>
      <c r="TUV10" s="158"/>
      <c r="TUW10" s="158"/>
      <c r="TUX10" s="158"/>
      <c r="TUY10" s="158"/>
      <c r="TUZ10" s="158"/>
      <c r="TVA10" s="158"/>
      <c r="TVB10" s="158"/>
      <c r="TVC10" s="158"/>
      <c r="TVD10" s="158"/>
      <c r="TVE10" s="158"/>
      <c r="TVF10" s="158"/>
      <c r="TVG10" s="158"/>
      <c r="TVH10" s="158"/>
      <c r="TVI10" s="158"/>
      <c r="TVJ10" s="158"/>
      <c r="TVK10" s="158"/>
      <c r="TVL10" s="158"/>
      <c r="TVM10" s="158"/>
      <c r="TVN10" s="158"/>
      <c r="TVO10" s="158"/>
      <c r="TVP10" s="158"/>
      <c r="TVQ10" s="158"/>
      <c r="TVR10" s="158"/>
      <c r="TVS10" s="158"/>
      <c r="TVT10" s="158"/>
      <c r="TVU10" s="158"/>
      <c r="TVV10" s="158"/>
      <c r="TVW10" s="158"/>
      <c r="TVX10" s="158"/>
      <c r="TVY10" s="158"/>
      <c r="TVZ10" s="158"/>
      <c r="TWA10" s="158"/>
      <c r="TWB10" s="158"/>
      <c r="TWC10" s="158"/>
      <c r="TWD10" s="158"/>
      <c r="TWE10" s="158"/>
      <c r="TWF10" s="158"/>
      <c r="TWG10" s="158"/>
      <c r="TWH10" s="158"/>
      <c r="TWI10" s="158"/>
      <c r="TWJ10" s="158"/>
      <c r="TWK10" s="158"/>
      <c r="TWL10" s="158"/>
      <c r="TWM10" s="158"/>
      <c r="TWN10" s="158"/>
      <c r="TWO10" s="158"/>
      <c r="TWP10" s="158"/>
      <c r="TWQ10" s="158"/>
      <c r="TWR10" s="158"/>
      <c r="TWS10" s="158"/>
      <c r="TWT10" s="158"/>
      <c r="TWU10" s="158"/>
      <c r="TWV10" s="158"/>
      <c r="TWW10" s="158"/>
      <c r="TWX10" s="158"/>
      <c r="TWY10" s="158"/>
      <c r="TWZ10" s="158"/>
      <c r="TXA10" s="158"/>
      <c r="TXB10" s="158"/>
      <c r="TXC10" s="158"/>
      <c r="TXD10" s="158"/>
      <c r="TXE10" s="158"/>
      <c r="TXF10" s="158"/>
      <c r="TXG10" s="158"/>
      <c r="TXH10" s="158"/>
      <c r="TXI10" s="158"/>
      <c r="TXJ10" s="158"/>
      <c r="TXK10" s="158"/>
      <c r="TXL10" s="158"/>
      <c r="TXM10" s="158"/>
      <c r="TXN10" s="158"/>
      <c r="TXO10" s="158"/>
      <c r="TXP10" s="158"/>
      <c r="TXQ10" s="158"/>
      <c r="TXR10" s="158"/>
      <c r="TXS10" s="158"/>
      <c r="TXT10" s="158"/>
      <c r="TXU10" s="158"/>
      <c r="TXV10" s="158"/>
      <c r="TXW10" s="158"/>
      <c r="TXX10" s="158"/>
      <c r="TXY10" s="158"/>
      <c r="TXZ10" s="158"/>
      <c r="TYA10" s="158"/>
      <c r="TYB10" s="158"/>
      <c r="TYC10" s="158"/>
      <c r="TYD10" s="158"/>
      <c r="TYE10" s="158"/>
      <c r="TYF10" s="158"/>
      <c r="TYG10" s="158"/>
      <c r="TYH10" s="158"/>
      <c r="TYI10" s="158"/>
      <c r="TYJ10" s="158"/>
      <c r="TYK10" s="158"/>
      <c r="TYL10" s="158"/>
      <c r="TYM10" s="158"/>
      <c r="TYN10" s="158"/>
      <c r="TYO10" s="158"/>
      <c r="TYP10" s="158"/>
      <c r="TYQ10" s="158"/>
      <c r="TYR10" s="158"/>
      <c r="TYS10" s="158"/>
      <c r="TYT10" s="158"/>
      <c r="TYU10" s="158"/>
      <c r="TYV10" s="158"/>
      <c r="TYW10" s="158"/>
      <c r="TYX10" s="158"/>
      <c r="TYY10" s="158"/>
      <c r="TYZ10" s="158"/>
      <c r="TZA10" s="158"/>
      <c r="TZB10" s="158"/>
      <c r="TZC10" s="158"/>
      <c r="TZD10" s="158"/>
      <c r="TZE10" s="158"/>
      <c r="TZF10" s="158"/>
      <c r="TZG10" s="158"/>
      <c r="TZH10" s="158"/>
      <c r="TZI10" s="158"/>
      <c r="TZJ10" s="158"/>
      <c r="TZK10" s="158"/>
      <c r="TZL10" s="158"/>
      <c r="TZM10" s="158"/>
      <c r="TZN10" s="158"/>
      <c r="TZO10" s="158"/>
      <c r="TZP10" s="158"/>
      <c r="TZQ10" s="158"/>
      <c r="TZR10" s="158"/>
      <c r="TZS10" s="158"/>
      <c r="TZT10" s="158"/>
      <c r="TZU10" s="158"/>
      <c r="TZV10" s="158"/>
      <c r="TZW10" s="158"/>
      <c r="TZX10" s="158"/>
      <c r="TZY10" s="158"/>
      <c r="TZZ10" s="158"/>
      <c r="UAA10" s="158"/>
      <c r="UAB10" s="158"/>
      <c r="UAC10" s="158"/>
      <c r="UAD10" s="158"/>
      <c r="UAE10" s="158"/>
      <c r="UAF10" s="158"/>
      <c r="UAG10" s="158"/>
      <c r="UAH10" s="158"/>
      <c r="UAI10" s="158"/>
      <c r="UAJ10" s="158"/>
      <c r="UAK10" s="158"/>
      <c r="UAL10" s="158"/>
      <c r="UAM10" s="158"/>
      <c r="UAN10" s="158"/>
      <c r="UAO10" s="158"/>
      <c r="UAP10" s="158"/>
      <c r="UAQ10" s="158"/>
      <c r="UAR10" s="158"/>
      <c r="UAS10" s="158"/>
      <c r="UAT10" s="158"/>
      <c r="UAU10" s="158"/>
      <c r="UAV10" s="158"/>
      <c r="UAW10" s="158"/>
      <c r="UAX10" s="158"/>
      <c r="UAY10" s="158"/>
      <c r="UAZ10" s="158"/>
      <c r="UBA10" s="158"/>
      <c r="UBB10" s="158"/>
      <c r="UBC10" s="158"/>
      <c r="UBD10" s="158"/>
      <c r="UBE10" s="158"/>
      <c r="UBF10" s="158"/>
      <c r="UBG10" s="158"/>
      <c r="UBH10" s="158"/>
      <c r="UBI10" s="158"/>
      <c r="UBJ10" s="158"/>
      <c r="UBK10" s="158"/>
      <c r="UBL10" s="158"/>
      <c r="UBM10" s="158"/>
      <c r="UBN10" s="158"/>
      <c r="UBO10" s="158"/>
      <c r="UBP10" s="158"/>
      <c r="UBQ10" s="158"/>
      <c r="UBR10" s="158"/>
      <c r="UBS10" s="158"/>
      <c r="UBT10" s="158"/>
      <c r="UBU10" s="158"/>
      <c r="UBV10" s="158"/>
      <c r="UBW10" s="158"/>
      <c r="UBX10" s="158"/>
      <c r="UBY10" s="158"/>
      <c r="UBZ10" s="158"/>
      <c r="UCA10" s="158"/>
      <c r="UCB10" s="158"/>
      <c r="UCC10" s="158"/>
      <c r="UCD10" s="158"/>
      <c r="UCE10" s="158"/>
      <c r="UCF10" s="158"/>
      <c r="UCG10" s="158"/>
      <c r="UCH10" s="158"/>
      <c r="UCI10" s="158"/>
      <c r="UCJ10" s="158"/>
      <c r="UCK10" s="158"/>
      <c r="UCL10" s="158"/>
      <c r="UCM10" s="158"/>
      <c r="UCN10" s="158"/>
      <c r="UCO10" s="158"/>
      <c r="UCP10" s="158"/>
      <c r="UCQ10" s="158"/>
      <c r="UCR10" s="158"/>
      <c r="UCS10" s="158"/>
      <c r="UCT10" s="158"/>
      <c r="UCU10" s="158"/>
      <c r="UCV10" s="158"/>
      <c r="UCW10" s="158"/>
      <c r="UCX10" s="158"/>
      <c r="UCY10" s="158"/>
      <c r="UCZ10" s="158"/>
      <c r="UDA10" s="158"/>
      <c r="UDB10" s="158"/>
      <c r="UDC10" s="158"/>
      <c r="UDD10" s="158"/>
      <c r="UDE10" s="158"/>
      <c r="UDF10" s="158"/>
      <c r="UDG10" s="158"/>
      <c r="UDH10" s="158"/>
      <c r="UDI10" s="158"/>
      <c r="UDJ10" s="158"/>
      <c r="UDK10" s="158"/>
      <c r="UDL10" s="158"/>
      <c r="UDM10" s="158"/>
      <c r="UDN10" s="158"/>
      <c r="UDO10" s="158"/>
      <c r="UDP10" s="158"/>
      <c r="UDQ10" s="158"/>
      <c r="UDR10" s="158"/>
      <c r="UDS10" s="158"/>
      <c r="UDT10" s="158"/>
      <c r="UDU10" s="158"/>
      <c r="UDV10" s="158"/>
      <c r="UDW10" s="158"/>
      <c r="UDX10" s="158"/>
      <c r="UDY10" s="158"/>
      <c r="UDZ10" s="158"/>
      <c r="UEA10" s="158"/>
      <c r="UEB10" s="158"/>
      <c r="UEC10" s="158"/>
      <c r="UED10" s="158"/>
      <c r="UEE10" s="158"/>
      <c r="UEF10" s="158"/>
      <c r="UEG10" s="158"/>
      <c r="UEH10" s="158"/>
      <c r="UEI10" s="158"/>
      <c r="UEJ10" s="158"/>
      <c r="UEK10" s="158"/>
      <c r="UEL10" s="158"/>
      <c r="UEM10" s="158"/>
      <c r="UEN10" s="158"/>
      <c r="UEO10" s="158"/>
      <c r="UEP10" s="158"/>
      <c r="UEQ10" s="158"/>
      <c r="UER10" s="158"/>
      <c r="UES10" s="158"/>
      <c r="UET10" s="158"/>
      <c r="UEU10" s="158"/>
      <c r="UEV10" s="158"/>
      <c r="UEW10" s="158"/>
      <c r="UEX10" s="158"/>
      <c r="UEY10" s="158"/>
      <c r="UEZ10" s="158"/>
      <c r="UFA10" s="158"/>
      <c r="UFB10" s="158"/>
      <c r="UFC10" s="158"/>
      <c r="UFD10" s="158"/>
      <c r="UFE10" s="158"/>
      <c r="UFF10" s="158"/>
      <c r="UFG10" s="158"/>
      <c r="UFH10" s="158"/>
      <c r="UFI10" s="158"/>
      <c r="UFJ10" s="158"/>
      <c r="UFK10" s="158"/>
      <c r="UFL10" s="158"/>
      <c r="UFM10" s="158"/>
      <c r="UFN10" s="158"/>
      <c r="UFO10" s="158"/>
      <c r="UFP10" s="158"/>
      <c r="UFQ10" s="158"/>
      <c r="UFR10" s="158"/>
      <c r="UFS10" s="158"/>
      <c r="UFT10" s="158"/>
      <c r="UFU10" s="158"/>
      <c r="UFV10" s="158"/>
      <c r="UFW10" s="158"/>
      <c r="UFX10" s="158"/>
      <c r="UFY10" s="158"/>
      <c r="UFZ10" s="158"/>
      <c r="UGA10" s="158"/>
      <c r="UGB10" s="158"/>
      <c r="UGC10" s="158"/>
      <c r="UGD10" s="158"/>
      <c r="UGE10" s="158"/>
      <c r="UGF10" s="158"/>
      <c r="UGG10" s="158"/>
      <c r="UGH10" s="158"/>
      <c r="UGI10" s="158"/>
      <c r="UGJ10" s="158"/>
      <c r="UGK10" s="158"/>
      <c r="UGL10" s="158"/>
      <c r="UGM10" s="158"/>
      <c r="UGN10" s="158"/>
      <c r="UGO10" s="158"/>
      <c r="UGP10" s="158"/>
      <c r="UGQ10" s="158"/>
      <c r="UGR10" s="158"/>
      <c r="UGS10" s="158"/>
      <c r="UGT10" s="158"/>
      <c r="UGU10" s="158"/>
      <c r="UGV10" s="158"/>
      <c r="UGW10" s="158"/>
      <c r="UGX10" s="158"/>
      <c r="UGY10" s="158"/>
      <c r="UGZ10" s="158"/>
      <c r="UHA10" s="158"/>
      <c r="UHB10" s="158"/>
      <c r="UHC10" s="158"/>
      <c r="UHD10" s="158"/>
      <c r="UHE10" s="158"/>
      <c r="UHF10" s="158"/>
      <c r="UHG10" s="158"/>
      <c r="UHH10" s="158"/>
      <c r="UHI10" s="158"/>
      <c r="UHJ10" s="158"/>
      <c r="UHK10" s="158"/>
      <c r="UHL10" s="158"/>
      <c r="UHM10" s="158"/>
      <c r="UHN10" s="158"/>
      <c r="UHO10" s="158"/>
      <c r="UHP10" s="158"/>
      <c r="UHQ10" s="158"/>
      <c r="UHR10" s="158"/>
      <c r="UHS10" s="158"/>
      <c r="UHT10" s="158"/>
      <c r="UHU10" s="158"/>
      <c r="UHV10" s="158"/>
      <c r="UHW10" s="158"/>
      <c r="UHX10" s="158"/>
      <c r="UHY10" s="158"/>
      <c r="UHZ10" s="158"/>
      <c r="UIA10" s="158"/>
      <c r="UIB10" s="158"/>
      <c r="UIC10" s="158"/>
      <c r="UID10" s="158"/>
      <c r="UIE10" s="158"/>
      <c r="UIF10" s="158"/>
      <c r="UIG10" s="158"/>
      <c r="UIH10" s="158"/>
      <c r="UII10" s="158"/>
      <c r="UIJ10" s="158"/>
      <c r="UIK10" s="158"/>
      <c r="UIL10" s="158"/>
      <c r="UIM10" s="158"/>
      <c r="UIN10" s="158"/>
      <c r="UIO10" s="158"/>
      <c r="UIP10" s="158"/>
      <c r="UIQ10" s="158"/>
      <c r="UIR10" s="158"/>
      <c r="UIS10" s="158"/>
      <c r="UIT10" s="158"/>
      <c r="UIU10" s="158"/>
      <c r="UIV10" s="158"/>
      <c r="UIW10" s="158"/>
      <c r="UIX10" s="158"/>
      <c r="UIY10" s="158"/>
      <c r="UIZ10" s="158"/>
      <c r="UJA10" s="158"/>
      <c r="UJB10" s="158"/>
      <c r="UJC10" s="158"/>
      <c r="UJD10" s="158"/>
      <c r="UJE10" s="158"/>
      <c r="UJF10" s="158"/>
      <c r="UJG10" s="158"/>
      <c r="UJH10" s="158"/>
      <c r="UJI10" s="158"/>
      <c r="UJJ10" s="158"/>
      <c r="UJK10" s="158"/>
      <c r="UJL10" s="158"/>
      <c r="UJM10" s="158"/>
      <c r="UJN10" s="158"/>
      <c r="UJO10" s="158"/>
      <c r="UJP10" s="158"/>
      <c r="UJQ10" s="158"/>
      <c r="UJR10" s="158"/>
      <c r="UJS10" s="158"/>
      <c r="UJT10" s="158"/>
      <c r="UJU10" s="158"/>
      <c r="UJV10" s="158"/>
      <c r="UJW10" s="158"/>
      <c r="UJX10" s="158"/>
      <c r="UJY10" s="158"/>
      <c r="UJZ10" s="158"/>
      <c r="UKA10" s="158"/>
      <c r="UKB10" s="158"/>
      <c r="UKC10" s="158"/>
      <c r="UKD10" s="158"/>
      <c r="UKE10" s="158"/>
      <c r="UKF10" s="158"/>
      <c r="UKG10" s="158"/>
      <c r="UKH10" s="158"/>
      <c r="UKI10" s="158"/>
      <c r="UKJ10" s="158"/>
      <c r="UKK10" s="158"/>
      <c r="UKL10" s="158"/>
      <c r="UKM10" s="158"/>
      <c r="UKN10" s="158"/>
      <c r="UKO10" s="158"/>
      <c r="UKP10" s="158"/>
      <c r="UKQ10" s="158"/>
      <c r="UKR10" s="158"/>
      <c r="UKS10" s="158"/>
      <c r="UKT10" s="158"/>
      <c r="UKU10" s="158"/>
      <c r="UKV10" s="158"/>
      <c r="UKW10" s="158"/>
      <c r="UKX10" s="158"/>
      <c r="UKY10" s="158"/>
      <c r="UKZ10" s="158"/>
      <c r="ULA10" s="158"/>
      <c r="ULB10" s="158"/>
      <c r="ULC10" s="158"/>
      <c r="ULD10" s="158"/>
      <c r="ULE10" s="158"/>
      <c r="ULF10" s="158"/>
      <c r="ULG10" s="158"/>
      <c r="ULH10" s="158"/>
      <c r="ULI10" s="158"/>
      <c r="ULJ10" s="158"/>
      <c r="ULK10" s="158"/>
      <c r="ULL10" s="158"/>
      <c r="ULM10" s="158"/>
      <c r="ULN10" s="158"/>
      <c r="ULO10" s="158"/>
      <c r="ULP10" s="158"/>
      <c r="ULQ10" s="158"/>
      <c r="ULR10" s="158"/>
      <c r="ULS10" s="158"/>
      <c r="ULT10" s="158"/>
      <c r="ULU10" s="158"/>
      <c r="ULV10" s="158"/>
      <c r="ULW10" s="158"/>
      <c r="ULX10" s="158"/>
      <c r="ULY10" s="158"/>
      <c r="ULZ10" s="158"/>
      <c r="UMA10" s="158"/>
      <c r="UMB10" s="158"/>
      <c r="UMC10" s="158"/>
      <c r="UMD10" s="158"/>
      <c r="UME10" s="158"/>
      <c r="UMF10" s="158"/>
      <c r="UMG10" s="158"/>
      <c r="UMH10" s="158"/>
      <c r="UMI10" s="158"/>
      <c r="UMJ10" s="158"/>
      <c r="UMK10" s="158"/>
      <c r="UML10" s="158"/>
      <c r="UMM10" s="158"/>
      <c r="UMN10" s="158"/>
      <c r="UMO10" s="158"/>
      <c r="UMP10" s="158"/>
      <c r="UMQ10" s="158"/>
      <c r="UMR10" s="158"/>
      <c r="UMS10" s="158"/>
      <c r="UMT10" s="158"/>
      <c r="UMU10" s="158"/>
      <c r="UMV10" s="158"/>
      <c r="UMW10" s="158"/>
      <c r="UMX10" s="158"/>
      <c r="UMY10" s="158"/>
      <c r="UMZ10" s="158"/>
      <c r="UNA10" s="158"/>
      <c r="UNB10" s="158"/>
      <c r="UNC10" s="158"/>
      <c r="UND10" s="158"/>
      <c r="UNE10" s="158"/>
      <c r="UNF10" s="158"/>
      <c r="UNG10" s="158"/>
      <c r="UNH10" s="158"/>
      <c r="UNI10" s="158"/>
      <c r="UNJ10" s="158"/>
      <c r="UNK10" s="158"/>
      <c r="UNL10" s="158"/>
      <c r="UNM10" s="158"/>
      <c r="UNN10" s="158"/>
      <c r="UNO10" s="158"/>
      <c r="UNP10" s="158"/>
      <c r="UNQ10" s="158"/>
      <c r="UNR10" s="158"/>
      <c r="UNS10" s="158"/>
      <c r="UNT10" s="158"/>
      <c r="UNU10" s="158"/>
      <c r="UNV10" s="158"/>
      <c r="UNW10" s="158"/>
      <c r="UNX10" s="158"/>
      <c r="UNY10" s="158"/>
      <c r="UNZ10" s="158"/>
      <c r="UOA10" s="158"/>
      <c r="UOB10" s="158"/>
      <c r="UOC10" s="158"/>
      <c r="UOD10" s="158"/>
      <c r="UOE10" s="158"/>
      <c r="UOF10" s="158"/>
      <c r="UOG10" s="158"/>
      <c r="UOH10" s="158"/>
      <c r="UOI10" s="158"/>
      <c r="UOJ10" s="158"/>
      <c r="UOK10" s="158"/>
      <c r="UOL10" s="158"/>
      <c r="UOM10" s="158"/>
      <c r="UON10" s="158"/>
      <c r="UOO10" s="158"/>
      <c r="UOP10" s="158"/>
      <c r="UOQ10" s="158"/>
      <c r="UOR10" s="158"/>
      <c r="UOS10" s="158"/>
      <c r="UOT10" s="158"/>
      <c r="UOU10" s="158"/>
      <c r="UOV10" s="158"/>
      <c r="UOW10" s="158"/>
      <c r="UOX10" s="158"/>
      <c r="UOY10" s="158"/>
      <c r="UOZ10" s="158"/>
      <c r="UPA10" s="158"/>
      <c r="UPB10" s="158"/>
      <c r="UPC10" s="158"/>
      <c r="UPD10" s="158"/>
      <c r="UPE10" s="158"/>
      <c r="UPF10" s="158"/>
      <c r="UPG10" s="158"/>
      <c r="UPH10" s="158"/>
      <c r="UPI10" s="158"/>
      <c r="UPJ10" s="158"/>
      <c r="UPK10" s="158"/>
      <c r="UPL10" s="158"/>
      <c r="UPM10" s="158"/>
      <c r="UPN10" s="158"/>
      <c r="UPO10" s="158"/>
      <c r="UPP10" s="158"/>
      <c r="UPQ10" s="158"/>
      <c r="UPR10" s="158"/>
      <c r="UPS10" s="158"/>
      <c r="UPT10" s="158"/>
      <c r="UPU10" s="158"/>
      <c r="UPV10" s="158"/>
      <c r="UPW10" s="158"/>
      <c r="UPX10" s="158"/>
      <c r="UPY10" s="158"/>
      <c r="UPZ10" s="158"/>
      <c r="UQA10" s="158"/>
      <c r="UQB10" s="158"/>
      <c r="UQC10" s="158"/>
      <c r="UQD10" s="158"/>
      <c r="UQE10" s="158"/>
      <c r="UQF10" s="158"/>
      <c r="UQG10" s="158"/>
      <c r="UQH10" s="158"/>
      <c r="UQI10" s="158"/>
      <c r="UQJ10" s="158"/>
      <c r="UQK10" s="158"/>
      <c r="UQL10" s="158"/>
      <c r="UQM10" s="158"/>
      <c r="UQN10" s="158"/>
      <c r="UQO10" s="158"/>
      <c r="UQP10" s="158"/>
      <c r="UQQ10" s="158"/>
      <c r="UQR10" s="158"/>
      <c r="UQS10" s="158"/>
      <c r="UQT10" s="158"/>
      <c r="UQU10" s="158"/>
      <c r="UQV10" s="158"/>
      <c r="UQW10" s="158"/>
      <c r="UQX10" s="158"/>
      <c r="UQY10" s="158"/>
      <c r="UQZ10" s="158"/>
      <c r="URA10" s="158"/>
      <c r="URB10" s="158"/>
      <c r="URC10" s="158"/>
      <c r="URD10" s="158"/>
      <c r="URE10" s="158"/>
      <c r="URF10" s="158"/>
      <c r="URG10" s="158"/>
      <c r="URH10" s="158"/>
      <c r="URI10" s="158"/>
      <c r="URJ10" s="158"/>
      <c r="URK10" s="158"/>
      <c r="URL10" s="158"/>
      <c r="URM10" s="158"/>
      <c r="URN10" s="158"/>
      <c r="URO10" s="158"/>
      <c r="URP10" s="158"/>
      <c r="URQ10" s="158"/>
      <c r="URR10" s="158"/>
      <c r="URS10" s="158"/>
      <c r="URT10" s="158"/>
      <c r="URU10" s="158"/>
      <c r="URV10" s="158"/>
      <c r="URW10" s="158"/>
      <c r="URX10" s="158"/>
      <c r="URY10" s="158"/>
      <c r="URZ10" s="158"/>
      <c r="USA10" s="158"/>
      <c r="USB10" s="158"/>
      <c r="USC10" s="158"/>
      <c r="USD10" s="158"/>
      <c r="USE10" s="158"/>
      <c r="USF10" s="158"/>
      <c r="USG10" s="158"/>
      <c r="USH10" s="158"/>
      <c r="USI10" s="158"/>
      <c r="USJ10" s="158"/>
      <c r="USK10" s="158"/>
      <c r="USL10" s="158"/>
      <c r="USM10" s="158"/>
      <c r="USN10" s="158"/>
      <c r="USO10" s="158"/>
      <c r="USP10" s="158"/>
      <c r="USQ10" s="158"/>
      <c r="USR10" s="158"/>
      <c r="USS10" s="158"/>
      <c r="UST10" s="158"/>
      <c r="USU10" s="158"/>
      <c r="USV10" s="158"/>
      <c r="USW10" s="158"/>
      <c r="USX10" s="158"/>
      <c r="USY10" s="158"/>
      <c r="USZ10" s="158"/>
      <c r="UTA10" s="158"/>
      <c r="UTB10" s="158"/>
      <c r="UTC10" s="158"/>
      <c r="UTD10" s="158"/>
      <c r="UTE10" s="158"/>
      <c r="UTF10" s="158"/>
      <c r="UTG10" s="158"/>
      <c r="UTH10" s="158"/>
      <c r="UTI10" s="158"/>
      <c r="UTJ10" s="158"/>
      <c r="UTK10" s="158"/>
      <c r="UTL10" s="158"/>
      <c r="UTM10" s="158"/>
      <c r="UTN10" s="158"/>
      <c r="UTO10" s="158"/>
      <c r="UTP10" s="158"/>
      <c r="UTQ10" s="158"/>
      <c r="UTR10" s="158"/>
      <c r="UTS10" s="158"/>
      <c r="UTT10" s="158"/>
      <c r="UTU10" s="158"/>
      <c r="UTV10" s="158"/>
      <c r="UTW10" s="158"/>
      <c r="UTX10" s="158"/>
      <c r="UTY10" s="158"/>
      <c r="UTZ10" s="158"/>
      <c r="UUA10" s="158"/>
      <c r="UUB10" s="158"/>
      <c r="UUC10" s="158"/>
      <c r="UUD10" s="158"/>
      <c r="UUE10" s="158"/>
      <c r="UUF10" s="158"/>
      <c r="UUG10" s="158"/>
      <c r="UUH10" s="158"/>
      <c r="UUI10" s="158"/>
      <c r="UUJ10" s="158"/>
      <c r="UUK10" s="158"/>
      <c r="UUL10" s="158"/>
      <c r="UUM10" s="158"/>
      <c r="UUN10" s="158"/>
      <c r="UUO10" s="158"/>
      <c r="UUP10" s="158"/>
      <c r="UUQ10" s="158"/>
      <c r="UUR10" s="158"/>
      <c r="UUS10" s="158"/>
      <c r="UUT10" s="158"/>
      <c r="UUU10" s="158"/>
      <c r="UUV10" s="158"/>
      <c r="UUW10" s="158"/>
      <c r="UUX10" s="158"/>
      <c r="UUY10" s="158"/>
      <c r="UUZ10" s="158"/>
      <c r="UVA10" s="158"/>
      <c r="UVB10" s="158"/>
      <c r="UVC10" s="158"/>
      <c r="UVD10" s="158"/>
      <c r="UVE10" s="158"/>
      <c r="UVF10" s="158"/>
      <c r="UVG10" s="158"/>
      <c r="UVH10" s="158"/>
      <c r="UVI10" s="158"/>
      <c r="UVJ10" s="158"/>
      <c r="UVK10" s="158"/>
      <c r="UVL10" s="158"/>
      <c r="UVM10" s="158"/>
      <c r="UVN10" s="158"/>
      <c r="UVO10" s="158"/>
      <c r="UVP10" s="158"/>
      <c r="UVQ10" s="158"/>
      <c r="UVR10" s="158"/>
      <c r="UVS10" s="158"/>
      <c r="UVT10" s="158"/>
      <c r="UVU10" s="158"/>
      <c r="UVV10" s="158"/>
      <c r="UVW10" s="158"/>
      <c r="UVX10" s="158"/>
      <c r="UVY10" s="158"/>
      <c r="UVZ10" s="158"/>
      <c r="UWA10" s="158"/>
      <c r="UWB10" s="158"/>
      <c r="UWC10" s="158"/>
      <c r="UWD10" s="158"/>
      <c r="UWE10" s="158"/>
      <c r="UWF10" s="158"/>
      <c r="UWG10" s="158"/>
      <c r="UWH10" s="158"/>
      <c r="UWI10" s="158"/>
      <c r="UWJ10" s="158"/>
      <c r="UWK10" s="158"/>
      <c r="UWL10" s="158"/>
      <c r="UWM10" s="158"/>
      <c r="UWN10" s="158"/>
      <c r="UWO10" s="158"/>
      <c r="UWP10" s="158"/>
      <c r="UWQ10" s="158"/>
      <c r="UWR10" s="158"/>
      <c r="UWS10" s="158"/>
      <c r="UWT10" s="158"/>
      <c r="UWU10" s="158"/>
      <c r="UWV10" s="158"/>
      <c r="UWW10" s="158"/>
      <c r="UWX10" s="158"/>
      <c r="UWY10" s="158"/>
      <c r="UWZ10" s="158"/>
      <c r="UXA10" s="158"/>
      <c r="UXB10" s="158"/>
      <c r="UXC10" s="158"/>
      <c r="UXD10" s="158"/>
      <c r="UXE10" s="158"/>
      <c r="UXF10" s="158"/>
      <c r="UXG10" s="158"/>
      <c r="UXH10" s="158"/>
      <c r="UXI10" s="158"/>
      <c r="UXJ10" s="158"/>
      <c r="UXK10" s="158"/>
      <c r="UXL10" s="158"/>
      <c r="UXM10" s="158"/>
      <c r="UXN10" s="158"/>
      <c r="UXO10" s="158"/>
      <c r="UXP10" s="158"/>
      <c r="UXQ10" s="158"/>
      <c r="UXR10" s="158"/>
      <c r="UXS10" s="158"/>
      <c r="UXT10" s="158"/>
      <c r="UXU10" s="158"/>
      <c r="UXV10" s="158"/>
      <c r="UXW10" s="158"/>
      <c r="UXX10" s="158"/>
      <c r="UXY10" s="158"/>
      <c r="UXZ10" s="158"/>
      <c r="UYA10" s="158"/>
      <c r="UYB10" s="158"/>
      <c r="UYC10" s="158"/>
      <c r="UYD10" s="158"/>
      <c r="UYE10" s="158"/>
      <c r="UYF10" s="158"/>
      <c r="UYG10" s="158"/>
      <c r="UYH10" s="158"/>
      <c r="UYI10" s="158"/>
      <c r="UYJ10" s="158"/>
      <c r="UYK10" s="158"/>
      <c r="UYL10" s="158"/>
      <c r="UYM10" s="158"/>
      <c r="UYN10" s="158"/>
      <c r="UYO10" s="158"/>
      <c r="UYP10" s="158"/>
      <c r="UYQ10" s="158"/>
      <c r="UYR10" s="158"/>
      <c r="UYS10" s="158"/>
      <c r="UYT10" s="158"/>
      <c r="UYU10" s="158"/>
      <c r="UYV10" s="158"/>
      <c r="UYW10" s="158"/>
      <c r="UYX10" s="158"/>
      <c r="UYY10" s="158"/>
      <c r="UYZ10" s="158"/>
      <c r="UZA10" s="158"/>
      <c r="UZB10" s="158"/>
      <c r="UZC10" s="158"/>
      <c r="UZD10" s="158"/>
      <c r="UZE10" s="158"/>
      <c r="UZF10" s="158"/>
      <c r="UZG10" s="158"/>
      <c r="UZH10" s="158"/>
      <c r="UZI10" s="158"/>
      <c r="UZJ10" s="158"/>
      <c r="UZK10" s="158"/>
      <c r="UZL10" s="158"/>
      <c r="UZM10" s="158"/>
      <c r="UZN10" s="158"/>
      <c r="UZO10" s="158"/>
      <c r="UZP10" s="158"/>
      <c r="UZQ10" s="158"/>
      <c r="UZR10" s="158"/>
      <c r="UZS10" s="158"/>
      <c r="UZT10" s="158"/>
      <c r="UZU10" s="158"/>
      <c r="UZV10" s="158"/>
      <c r="UZW10" s="158"/>
      <c r="UZX10" s="158"/>
      <c r="UZY10" s="158"/>
      <c r="UZZ10" s="158"/>
      <c r="VAA10" s="158"/>
      <c r="VAB10" s="158"/>
      <c r="VAC10" s="158"/>
      <c r="VAD10" s="158"/>
      <c r="VAE10" s="158"/>
      <c r="VAF10" s="158"/>
      <c r="VAG10" s="158"/>
      <c r="VAH10" s="158"/>
      <c r="VAI10" s="158"/>
      <c r="VAJ10" s="158"/>
      <c r="VAK10" s="158"/>
      <c r="VAL10" s="158"/>
      <c r="VAM10" s="158"/>
      <c r="VAN10" s="158"/>
      <c r="VAO10" s="158"/>
      <c r="VAP10" s="158"/>
      <c r="VAQ10" s="158"/>
      <c r="VAR10" s="158"/>
      <c r="VAS10" s="158"/>
      <c r="VAT10" s="158"/>
      <c r="VAU10" s="158"/>
      <c r="VAV10" s="158"/>
      <c r="VAW10" s="158"/>
      <c r="VAX10" s="158"/>
      <c r="VAY10" s="158"/>
      <c r="VAZ10" s="158"/>
      <c r="VBA10" s="158"/>
      <c r="VBB10" s="158"/>
      <c r="VBC10" s="158"/>
      <c r="VBD10" s="158"/>
      <c r="VBE10" s="158"/>
      <c r="VBF10" s="158"/>
      <c r="VBG10" s="158"/>
      <c r="VBH10" s="158"/>
      <c r="VBI10" s="158"/>
      <c r="VBJ10" s="158"/>
      <c r="VBK10" s="158"/>
      <c r="VBL10" s="158"/>
      <c r="VBM10" s="158"/>
      <c r="VBN10" s="158"/>
      <c r="VBO10" s="158"/>
      <c r="VBP10" s="158"/>
      <c r="VBQ10" s="158"/>
      <c r="VBR10" s="158"/>
      <c r="VBS10" s="158"/>
      <c r="VBT10" s="158"/>
      <c r="VBU10" s="158"/>
      <c r="VBV10" s="158"/>
      <c r="VBW10" s="158"/>
      <c r="VBX10" s="158"/>
      <c r="VBY10" s="158"/>
      <c r="VBZ10" s="158"/>
      <c r="VCA10" s="158"/>
      <c r="VCB10" s="158"/>
      <c r="VCC10" s="158"/>
      <c r="VCD10" s="158"/>
      <c r="VCE10" s="158"/>
      <c r="VCF10" s="158"/>
      <c r="VCG10" s="158"/>
      <c r="VCH10" s="158"/>
      <c r="VCI10" s="158"/>
      <c r="VCJ10" s="158"/>
      <c r="VCK10" s="158"/>
      <c r="VCL10" s="158"/>
      <c r="VCM10" s="158"/>
      <c r="VCN10" s="158"/>
      <c r="VCO10" s="158"/>
      <c r="VCP10" s="158"/>
      <c r="VCQ10" s="158"/>
      <c r="VCR10" s="158"/>
      <c r="VCS10" s="158"/>
      <c r="VCT10" s="158"/>
      <c r="VCU10" s="158"/>
      <c r="VCV10" s="158"/>
      <c r="VCW10" s="158"/>
      <c r="VCX10" s="158"/>
      <c r="VCY10" s="158"/>
      <c r="VCZ10" s="158"/>
      <c r="VDA10" s="158"/>
      <c r="VDB10" s="158"/>
      <c r="VDC10" s="158"/>
      <c r="VDD10" s="158"/>
      <c r="VDE10" s="158"/>
      <c r="VDF10" s="158"/>
      <c r="VDG10" s="158"/>
      <c r="VDH10" s="158"/>
      <c r="VDI10" s="158"/>
      <c r="VDJ10" s="158"/>
      <c r="VDK10" s="158"/>
      <c r="VDL10" s="158"/>
      <c r="VDM10" s="158"/>
      <c r="VDN10" s="158"/>
      <c r="VDO10" s="158"/>
      <c r="VDP10" s="158"/>
      <c r="VDQ10" s="158"/>
      <c r="VDR10" s="158"/>
      <c r="VDS10" s="158"/>
      <c r="VDT10" s="158"/>
      <c r="VDU10" s="158"/>
      <c r="VDV10" s="158"/>
      <c r="VDW10" s="158"/>
      <c r="VDX10" s="158"/>
      <c r="VDY10" s="158"/>
      <c r="VDZ10" s="158"/>
      <c r="VEA10" s="158"/>
      <c r="VEB10" s="158"/>
      <c r="VEC10" s="158"/>
      <c r="VED10" s="158"/>
      <c r="VEE10" s="158"/>
      <c r="VEF10" s="158"/>
      <c r="VEG10" s="158"/>
      <c r="VEH10" s="158"/>
      <c r="VEI10" s="158"/>
      <c r="VEJ10" s="158"/>
      <c r="VEK10" s="158"/>
      <c r="VEL10" s="158"/>
      <c r="VEM10" s="158"/>
      <c r="VEN10" s="158"/>
      <c r="VEO10" s="158"/>
      <c r="VEP10" s="158"/>
      <c r="VEQ10" s="158"/>
      <c r="VER10" s="158"/>
      <c r="VES10" s="158"/>
      <c r="VET10" s="158"/>
      <c r="VEU10" s="158"/>
      <c r="VEV10" s="158"/>
      <c r="VEW10" s="158"/>
      <c r="VEX10" s="158"/>
      <c r="VEY10" s="158"/>
      <c r="VEZ10" s="158"/>
      <c r="VFA10" s="158"/>
      <c r="VFB10" s="158"/>
      <c r="VFC10" s="158"/>
      <c r="VFD10" s="158"/>
      <c r="VFE10" s="158"/>
      <c r="VFF10" s="158"/>
      <c r="VFG10" s="158"/>
      <c r="VFH10" s="158"/>
      <c r="VFI10" s="158"/>
      <c r="VFJ10" s="158"/>
      <c r="VFK10" s="158"/>
      <c r="VFL10" s="158"/>
      <c r="VFM10" s="158"/>
      <c r="VFN10" s="158"/>
      <c r="VFO10" s="158"/>
      <c r="VFP10" s="158"/>
      <c r="VFQ10" s="158"/>
      <c r="VFR10" s="158"/>
      <c r="VFS10" s="158"/>
      <c r="VFT10" s="158"/>
      <c r="VFU10" s="158"/>
      <c r="VFV10" s="158"/>
      <c r="VFW10" s="158"/>
      <c r="VFX10" s="158"/>
      <c r="VFY10" s="158"/>
      <c r="VFZ10" s="158"/>
      <c r="VGA10" s="158"/>
      <c r="VGB10" s="158"/>
      <c r="VGC10" s="158"/>
      <c r="VGD10" s="158"/>
      <c r="VGE10" s="158"/>
      <c r="VGF10" s="158"/>
      <c r="VGG10" s="158"/>
      <c r="VGH10" s="158"/>
      <c r="VGI10" s="158"/>
      <c r="VGJ10" s="158"/>
      <c r="VGK10" s="158"/>
      <c r="VGL10" s="158"/>
      <c r="VGM10" s="158"/>
      <c r="VGN10" s="158"/>
      <c r="VGO10" s="158"/>
      <c r="VGP10" s="158"/>
      <c r="VGQ10" s="158"/>
      <c r="VGR10" s="158"/>
      <c r="VGS10" s="158"/>
      <c r="VGT10" s="158"/>
      <c r="VGU10" s="158"/>
      <c r="VGV10" s="158"/>
      <c r="VGW10" s="158"/>
      <c r="VGX10" s="158"/>
      <c r="VGY10" s="158"/>
      <c r="VGZ10" s="158"/>
      <c r="VHA10" s="158"/>
      <c r="VHB10" s="158"/>
      <c r="VHC10" s="158"/>
      <c r="VHD10" s="158"/>
      <c r="VHE10" s="158"/>
      <c r="VHF10" s="158"/>
      <c r="VHG10" s="158"/>
      <c r="VHH10" s="158"/>
      <c r="VHI10" s="158"/>
      <c r="VHJ10" s="158"/>
      <c r="VHK10" s="158"/>
      <c r="VHL10" s="158"/>
      <c r="VHM10" s="158"/>
      <c r="VHN10" s="158"/>
      <c r="VHO10" s="158"/>
      <c r="VHP10" s="158"/>
      <c r="VHQ10" s="158"/>
      <c r="VHR10" s="158"/>
      <c r="VHS10" s="158"/>
      <c r="VHT10" s="158"/>
      <c r="VHU10" s="158"/>
      <c r="VHV10" s="158"/>
      <c r="VHW10" s="158"/>
      <c r="VHX10" s="158"/>
      <c r="VHY10" s="158"/>
      <c r="VHZ10" s="158"/>
      <c r="VIA10" s="158"/>
      <c r="VIB10" s="158"/>
      <c r="VIC10" s="158"/>
      <c r="VID10" s="158"/>
      <c r="VIE10" s="158"/>
      <c r="VIF10" s="158"/>
      <c r="VIG10" s="158"/>
      <c r="VIH10" s="158"/>
      <c r="VII10" s="158"/>
      <c r="VIJ10" s="158"/>
      <c r="VIK10" s="158"/>
      <c r="VIL10" s="158"/>
      <c r="VIM10" s="158"/>
      <c r="VIN10" s="158"/>
      <c r="VIO10" s="158"/>
      <c r="VIP10" s="158"/>
      <c r="VIQ10" s="158"/>
      <c r="VIR10" s="158"/>
      <c r="VIS10" s="158"/>
      <c r="VIT10" s="158"/>
      <c r="VIU10" s="158"/>
      <c r="VIV10" s="158"/>
      <c r="VIW10" s="158"/>
      <c r="VIX10" s="158"/>
      <c r="VIY10" s="158"/>
      <c r="VIZ10" s="158"/>
      <c r="VJA10" s="158"/>
      <c r="VJB10" s="158"/>
      <c r="VJC10" s="158"/>
      <c r="VJD10" s="158"/>
      <c r="VJE10" s="158"/>
      <c r="VJF10" s="158"/>
      <c r="VJG10" s="158"/>
      <c r="VJH10" s="158"/>
      <c r="VJI10" s="158"/>
      <c r="VJJ10" s="158"/>
      <c r="VJK10" s="158"/>
      <c r="VJL10" s="158"/>
      <c r="VJM10" s="158"/>
      <c r="VJN10" s="158"/>
      <c r="VJO10" s="158"/>
      <c r="VJP10" s="158"/>
      <c r="VJQ10" s="158"/>
      <c r="VJR10" s="158"/>
      <c r="VJS10" s="158"/>
      <c r="VJT10" s="158"/>
      <c r="VJU10" s="158"/>
      <c r="VJV10" s="158"/>
      <c r="VJW10" s="158"/>
      <c r="VJX10" s="158"/>
      <c r="VJY10" s="158"/>
      <c r="VJZ10" s="158"/>
      <c r="VKA10" s="158"/>
      <c r="VKB10" s="158"/>
      <c r="VKC10" s="158"/>
      <c r="VKD10" s="158"/>
      <c r="VKE10" s="158"/>
      <c r="VKF10" s="158"/>
      <c r="VKG10" s="158"/>
      <c r="VKH10" s="158"/>
      <c r="VKI10" s="158"/>
      <c r="VKJ10" s="158"/>
      <c r="VKK10" s="158"/>
      <c r="VKL10" s="158"/>
      <c r="VKM10" s="158"/>
      <c r="VKN10" s="158"/>
      <c r="VKO10" s="158"/>
      <c r="VKP10" s="158"/>
      <c r="VKQ10" s="158"/>
      <c r="VKR10" s="158"/>
      <c r="VKS10" s="158"/>
      <c r="VKT10" s="158"/>
      <c r="VKU10" s="158"/>
      <c r="VKV10" s="158"/>
      <c r="VKW10" s="158"/>
      <c r="VKX10" s="158"/>
      <c r="VKY10" s="158"/>
      <c r="VKZ10" s="158"/>
      <c r="VLA10" s="158"/>
      <c r="VLB10" s="158"/>
      <c r="VLC10" s="158"/>
      <c r="VLD10" s="158"/>
      <c r="VLE10" s="158"/>
      <c r="VLF10" s="158"/>
      <c r="VLG10" s="158"/>
      <c r="VLH10" s="158"/>
      <c r="VLI10" s="158"/>
      <c r="VLJ10" s="158"/>
      <c r="VLK10" s="158"/>
      <c r="VLL10" s="158"/>
      <c r="VLM10" s="158"/>
      <c r="VLN10" s="158"/>
      <c r="VLO10" s="158"/>
      <c r="VLP10" s="158"/>
      <c r="VLQ10" s="158"/>
      <c r="VLR10" s="158"/>
      <c r="VLS10" s="158"/>
      <c r="VLT10" s="158"/>
      <c r="VLU10" s="158"/>
      <c r="VLV10" s="158"/>
      <c r="VLW10" s="158"/>
      <c r="VLX10" s="158"/>
      <c r="VLY10" s="158"/>
      <c r="VLZ10" s="158"/>
      <c r="VMA10" s="158"/>
      <c r="VMB10" s="158"/>
      <c r="VMC10" s="158"/>
      <c r="VMD10" s="158"/>
      <c r="VME10" s="158"/>
      <c r="VMF10" s="158"/>
      <c r="VMG10" s="158"/>
      <c r="VMH10" s="158"/>
      <c r="VMI10" s="158"/>
      <c r="VMJ10" s="158"/>
      <c r="VMK10" s="158"/>
      <c r="VML10" s="158"/>
      <c r="VMM10" s="158"/>
      <c r="VMN10" s="158"/>
      <c r="VMO10" s="158"/>
      <c r="VMP10" s="158"/>
      <c r="VMQ10" s="158"/>
      <c r="VMR10" s="158"/>
      <c r="VMS10" s="158"/>
      <c r="VMT10" s="158"/>
      <c r="VMU10" s="158"/>
      <c r="VMV10" s="158"/>
      <c r="VMW10" s="158"/>
      <c r="VMX10" s="158"/>
      <c r="VMY10" s="158"/>
      <c r="VMZ10" s="158"/>
      <c r="VNA10" s="158"/>
      <c r="VNB10" s="158"/>
      <c r="VNC10" s="158"/>
      <c r="VND10" s="158"/>
      <c r="VNE10" s="158"/>
      <c r="VNF10" s="158"/>
      <c r="VNG10" s="158"/>
      <c r="VNH10" s="158"/>
      <c r="VNI10" s="158"/>
      <c r="VNJ10" s="158"/>
      <c r="VNK10" s="158"/>
      <c r="VNL10" s="158"/>
      <c r="VNM10" s="158"/>
      <c r="VNN10" s="158"/>
      <c r="VNO10" s="158"/>
      <c r="VNP10" s="158"/>
      <c r="VNQ10" s="158"/>
      <c r="VNR10" s="158"/>
      <c r="VNS10" s="158"/>
      <c r="VNT10" s="158"/>
      <c r="VNU10" s="158"/>
      <c r="VNV10" s="158"/>
      <c r="VNW10" s="158"/>
      <c r="VNX10" s="158"/>
      <c r="VNY10" s="158"/>
      <c r="VNZ10" s="158"/>
      <c r="VOA10" s="158"/>
      <c r="VOB10" s="158"/>
      <c r="VOC10" s="158"/>
      <c r="VOD10" s="158"/>
      <c r="VOE10" s="158"/>
      <c r="VOF10" s="158"/>
      <c r="VOG10" s="158"/>
      <c r="VOH10" s="158"/>
      <c r="VOI10" s="158"/>
      <c r="VOJ10" s="158"/>
      <c r="VOK10" s="158"/>
      <c r="VOL10" s="158"/>
      <c r="VOM10" s="158"/>
      <c r="VON10" s="158"/>
      <c r="VOO10" s="158"/>
      <c r="VOP10" s="158"/>
      <c r="VOQ10" s="158"/>
      <c r="VOR10" s="158"/>
      <c r="VOS10" s="158"/>
      <c r="VOT10" s="158"/>
      <c r="VOU10" s="158"/>
      <c r="VOV10" s="158"/>
      <c r="VOW10" s="158"/>
      <c r="VOX10" s="158"/>
      <c r="VOY10" s="158"/>
      <c r="VOZ10" s="158"/>
      <c r="VPA10" s="158"/>
      <c r="VPB10" s="158"/>
      <c r="VPC10" s="158"/>
      <c r="VPD10" s="158"/>
      <c r="VPE10" s="158"/>
      <c r="VPF10" s="158"/>
      <c r="VPG10" s="158"/>
      <c r="VPH10" s="158"/>
      <c r="VPI10" s="158"/>
      <c r="VPJ10" s="158"/>
      <c r="VPK10" s="158"/>
      <c r="VPL10" s="158"/>
      <c r="VPM10" s="158"/>
      <c r="VPN10" s="158"/>
      <c r="VPO10" s="158"/>
      <c r="VPP10" s="158"/>
      <c r="VPQ10" s="158"/>
      <c r="VPR10" s="158"/>
      <c r="VPS10" s="158"/>
      <c r="VPT10" s="158"/>
      <c r="VPU10" s="158"/>
      <c r="VPV10" s="158"/>
      <c r="VPW10" s="158"/>
      <c r="VPX10" s="158"/>
      <c r="VPY10" s="158"/>
      <c r="VPZ10" s="158"/>
      <c r="VQA10" s="158"/>
      <c r="VQB10" s="158"/>
      <c r="VQC10" s="158"/>
      <c r="VQD10" s="158"/>
      <c r="VQE10" s="158"/>
      <c r="VQF10" s="158"/>
      <c r="VQG10" s="158"/>
      <c r="VQH10" s="158"/>
      <c r="VQI10" s="158"/>
      <c r="VQJ10" s="158"/>
      <c r="VQK10" s="158"/>
      <c r="VQL10" s="158"/>
      <c r="VQM10" s="158"/>
      <c r="VQN10" s="158"/>
      <c r="VQO10" s="158"/>
      <c r="VQP10" s="158"/>
      <c r="VQQ10" s="158"/>
      <c r="VQR10" s="158"/>
      <c r="VQS10" s="158"/>
      <c r="VQT10" s="158"/>
      <c r="VQU10" s="158"/>
      <c r="VQV10" s="158"/>
      <c r="VQW10" s="158"/>
      <c r="VQX10" s="158"/>
      <c r="VQY10" s="158"/>
      <c r="VQZ10" s="158"/>
      <c r="VRA10" s="158"/>
      <c r="VRB10" s="158"/>
      <c r="VRC10" s="158"/>
      <c r="VRD10" s="158"/>
      <c r="VRE10" s="158"/>
      <c r="VRF10" s="158"/>
      <c r="VRG10" s="158"/>
      <c r="VRH10" s="158"/>
      <c r="VRI10" s="158"/>
      <c r="VRJ10" s="158"/>
      <c r="VRK10" s="158"/>
      <c r="VRL10" s="158"/>
      <c r="VRM10" s="158"/>
      <c r="VRN10" s="158"/>
      <c r="VRO10" s="158"/>
      <c r="VRP10" s="158"/>
      <c r="VRQ10" s="158"/>
      <c r="VRR10" s="158"/>
      <c r="VRS10" s="158"/>
      <c r="VRT10" s="158"/>
      <c r="VRU10" s="158"/>
      <c r="VRV10" s="158"/>
      <c r="VRW10" s="158"/>
      <c r="VRX10" s="158"/>
      <c r="VRY10" s="158"/>
      <c r="VRZ10" s="158"/>
      <c r="VSA10" s="158"/>
      <c r="VSB10" s="158"/>
      <c r="VSC10" s="158"/>
      <c r="VSD10" s="158"/>
      <c r="VSE10" s="158"/>
      <c r="VSF10" s="158"/>
      <c r="VSG10" s="158"/>
      <c r="VSH10" s="158"/>
      <c r="VSI10" s="158"/>
      <c r="VSJ10" s="158"/>
      <c r="VSK10" s="158"/>
      <c r="VSL10" s="158"/>
      <c r="VSM10" s="158"/>
      <c r="VSN10" s="158"/>
      <c r="VSO10" s="158"/>
      <c r="VSP10" s="158"/>
      <c r="VSQ10" s="158"/>
      <c r="VSR10" s="158"/>
      <c r="VSS10" s="158"/>
      <c r="VST10" s="158"/>
      <c r="VSU10" s="158"/>
      <c r="VSV10" s="158"/>
      <c r="VSW10" s="158"/>
      <c r="VSX10" s="158"/>
      <c r="VSY10" s="158"/>
      <c r="VSZ10" s="158"/>
      <c r="VTA10" s="158"/>
      <c r="VTB10" s="158"/>
      <c r="VTC10" s="158"/>
      <c r="VTD10" s="158"/>
      <c r="VTE10" s="158"/>
      <c r="VTF10" s="158"/>
      <c r="VTG10" s="158"/>
      <c r="VTH10" s="158"/>
      <c r="VTI10" s="158"/>
      <c r="VTJ10" s="158"/>
      <c r="VTK10" s="158"/>
      <c r="VTL10" s="158"/>
      <c r="VTM10" s="158"/>
      <c r="VTN10" s="158"/>
      <c r="VTO10" s="158"/>
      <c r="VTP10" s="158"/>
      <c r="VTQ10" s="158"/>
      <c r="VTR10" s="158"/>
      <c r="VTS10" s="158"/>
      <c r="VTT10" s="158"/>
      <c r="VTU10" s="158"/>
      <c r="VTV10" s="158"/>
      <c r="VTW10" s="158"/>
      <c r="VTX10" s="158"/>
      <c r="VTY10" s="158"/>
      <c r="VTZ10" s="158"/>
      <c r="VUA10" s="158"/>
      <c r="VUB10" s="158"/>
      <c r="VUC10" s="158"/>
      <c r="VUD10" s="158"/>
      <c r="VUE10" s="158"/>
      <c r="VUF10" s="158"/>
      <c r="VUG10" s="158"/>
      <c r="VUH10" s="158"/>
      <c r="VUI10" s="158"/>
      <c r="VUJ10" s="158"/>
      <c r="VUK10" s="158"/>
      <c r="VUL10" s="158"/>
      <c r="VUM10" s="158"/>
      <c r="VUN10" s="158"/>
      <c r="VUO10" s="158"/>
      <c r="VUP10" s="158"/>
      <c r="VUQ10" s="158"/>
      <c r="VUR10" s="158"/>
      <c r="VUS10" s="158"/>
      <c r="VUT10" s="158"/>
      <c r="VUU10" s="158"/>
      <c r="VUV10" s="158"/>
      <c r="VUW10" s="158"/>
      <c r="VUX10" s="158"/>
      <c r="VUY10" s="158"/>
      <c r="VUZ10" s="158"/>
      <c r="VVA10" s="158"/>
      <c r="VVB10" s="158"/>
      <c r="VVC10" s="158"/>
      <c r="VVD10" s="158"/>
      <c r="VVE10" s="158"/>
      <c r="VVF10" s="158"/>
      <c r="VVG10" s="158"/>
      <c r="VVH10" s="158"/>
      <c r="VVI10" s="158"/>
      <c r="VVJ10" s="158"/>
      <c r="VVK10" s="158"/>
      <c r="VVL10" s="158"/>
      <c r="VVM10" s="158"/>
      <c r="VVN10" s="158"/>
      <c r="VVO10" s="158"/>
      <c r="VVP10" s="158"/>
      <c r="VVQ10" s="158"/>
      <c r="VVR10" s="158"/>
      <c r="VVS10" s="158"/>
      <c r="VVT10" s="158"/>
      <c r="VVU10" s="158"/>
      <c r="VVV10" s="158"/>
      <c r="VVW10" s="158"/>
      <c r="VVX10" s="158"/>
      <c r="VVY10" s="158"/>
      <c r="VVZ10" s="158"/>
      <c r="VWA10" s="158"/>
      <c r="VWB10" s="158"/>
      <c r="VWC10" s="158"/>
      <c r="VWD10" s="158"/>
      <c r="VWE10" s="158"/>
      <c r="VWF10" s="158"/>
      <c r="VWG10" s="158"/>
      <c r="VWH10" s="158"/>
      <c r="VWI10" s="158"/>
      <c r="VWJ10" s="158"/>
      <c r="VWK10" s="158"/>
      <c r="VWL10" s="158"/>
      <c r="VWM10" s="158"/>
      <c r="VWN10" s="158"/>
      <c r="VWO10" s="158"/>
      <c r="VWP10" s="158"/>
      <c r="VWQ10" s="158"/>
      <c r="VWR10" s="158"/>
      <c r="VWS10" s="158"/>
      <c r="VWT10" s="158"/>
      <c r="VWU10" s="158"/>
      <c r="VWV10" s="158"/>
      <c r="VWW10" s="158"/>
      <c r="VWX10" s="158"/>
      <c r="VWY10" s="158"/>
      <c r="VWZ10" s="158"/>
      <c r="VXA10" s="158"/>
      <c r="VXB10" s="158"/>
      <c r="VXC10" s="158"/>
      <c r="VXD10" s="158"/>
      <c r="VXE10" s="158"/>
      <c r="VXF10" s="158"/>
      <c r="VXG10" s="158"/>
      <c r="VXH10" s="158"/>
      <c r="VXI10" s="158"/>
      <c r="VXJ10" s="158"/>
      <c r="VXK10" s="158"/>
      <c r="VXL10" s="158"/>
      <c r="VXM10" s="158"/>
      <c r="VXN10" s="158"/>
      <c r="VXO10" s="158"/>
      <c r="VXP10" s="158"/>
      <c r="VXQ10" s="158"/>
      <c r="VXR10" s="158"/>
      <c r="VXS10" s="158"/>
      <c r="VXT10" s="158"/>
      <c r="VXU10" s="158"/>
      <c r="VXV10" s="158"/>
      <c r="VXW10" s="158"/>
      <c r="VXX10" s="158"/>
      <c r="VXY10" s="158"/>
      <c r="VXZ10" s="158"/>
      <c r="VYA10" s="158"/>
      <c r="VYB10" s="158"/>
      <c r="VYC10" s="158"/>
      <c r="VYD10" s="158"/>
      <c r="VYE10" s="158"/>
      <c r="VYF10" s="158"/>
      <c r="VYG10" s="158"/>
      <c r="VYH10" s="158"/>
      <c r="VYI10" s="158"/>
      <c r="VYJ10" s="158"/>
      <c r="VYK10" s="158"/>
      <c r="VYL10" s="158"/>
      <c r="VYM10" s="158"/>
      <c r="VYN10" s="158"/>
      <c r="VYO10" s="158"/>
      <c r="VYP10" s="158"/>
      <c r="VYQ10" s="158"/>
      <c r="VYR10" s="158"/>
      <c r="VYS10" s="158"/>
      <c r="VYT10" s="158"/>
      <c r="VYU10" s="158"/>
      <c r="VYV10" s="158"/>
      <c r="VYW10" s="158"/>
      <c r="VYX10" s="158"/>
      <c r="VYY10" s="158"/>
      <c r="VYZ10" s="158"/>
      <c r="VZA10" s="158"/>
      <c r="VZB10" s="158"/>
      <c r="VZC10" s="158"/>
      <c r="VZD10" s="158"/>
      <c r="VZE10" s="158"/>
      <c r="VZF10" s="158"/>
      <c r="VZG10" s="158"/>
      <c r="VZH10" s="158"/>
      <c r="VZI10" s="158"/>
      <c r="VZJ10" s="158"/>
      <c r="VZK10" s="158"/>
      <c r="VZL10" s="158"/>
      <c r="VZM10" s="158"/>
      <c r="VZN10" s="158"/>
      <c r="VZO10" s="158"/>
      <c r="VZP10" s="158"/>
      <c r="VZQ10" s="158"/>
      <c r="VZR10" s="158"/>
      <c r="VZS10" s="158"/>
      <c r="VZT10" s="158"/>
      <c r="VZU10" s="158"/>
      <c r="VZV10" s="158"/>
      <c r="VZW10" s="158"/>
      <c r="VZX10" s="158"/>
      <c r="VZY10" s="158"/>
      <c r="VZZ10" s="158"/>
      <c r="WAA10" s="158"/>
      <c r="WAB10" s="158"/>
      <c r="WAC10" s="158"/>
      <c r="WAD10" s="158"/>
      <c r="WAE10" s="158"/>
      <c r="WAF10" s="158"/>
      <c r="WAG10" s="158"/>
      <c r="WAH10" s="158"/>
      <c r="WAI10" s="158"/>
      <c r="WAJ10" s="158"/>
      <c r="WAK10" s="158"/>
      <c r="WAL10" s="158"/>
      <c r="WAM10" s="158"/>
      <c r="WAN10" s="158"/>
      <c r="WAO10" s="158"/>
      <c r="WAP10" s="158"/>
      <c r="WAQ10" s="158"/>
      <c r="WAR10" s="158"/>
      <c r="WAS10" s="158"/>
      <c r="WAT10" s="158"/>
      <c r="WAU10" s="158"/>
      <c r="WAV10" s="158"/>
      <c r="WAW10" s="158"/>
      <c r="WAX10" s="158"/>
      <c r="WAY10" s="158"/>
      <c r="WAZ10" s="158"/>
      <c r="WBA10" s="158"/>
      <c r="WBB10" s="158"/>
      <c r="WBC10" s="158"/>
      <c r="WBD10" s="158"/>
      <c r="WBE10" s="158"/>
      <c r="WBF10" s="158"/>
      <c r="WBG10" s="158"/>
      <c r="WBH10" s="158"/>
      <c r="WBI10" s="158"/>
      <c r="WBJ10" s="158"/>
      <c r="WBK10" s="158"/>
      <c r="WBL10" s="158"/>
      <c r="WBM10" s="158"/>
      <c r="WBN10" s="158"/>
      <c r="WBO10" s="158"/>
      <c r="WBP10" s="158"/>
      <c r="WBQ10" s="158"/>
      <c r="WBR10" s="158"/>
      <c r="WBS10" s="158"/>
      <c r="WBT10" s="158"/>
      <c r="WBU10" s="158"/>
      <c r="WBV10" s="158"/>
      <c r="WBW10" s="158"/>
      <c r="WBX10" s="158"/>
      <c r="WBY10" s="158"/>
      <c r="WBZ10" s="158"/>
      <c r="WCA10" s="158"/>
      <c r="WCB10" s="158"/>
      <c r="WCC10" s="158"/>
      <c r="WCD10" s="158"/>
      <c r="WCE10" s="158"/>
      <c r="WCF10" s="158"/>
      <c r="WCG10" s="158"/>
      <c r="WCH10" s="158"/>
      <c r="WCI10" s="158"/>
      <c r="WCJ10" s="158"/>
      <c r="WCK10" s="158"/>
      <c r="WCL10" s="158"/>
      <c r="WCM10" s="158"/>
      <c r="WCN10" s="158"/>
      <c r="WCO10" s="158"/>
      <c r="WCP10" s="158"/>
      <c r="WCQ10" s="158"/>
      <c r="WCR10" s="158"/>
      <c r="WCS10" s="158"/>
      <c r="WCT10" s="158"/>
      <c r="WCU10" s="158"/>
      <c r="WCV10" s="158"/>
      <c r="WCW10" s="158"/>
      <c r="WCX10" s="158"/>
      <c r="WCY10" s="158"/>
      <c r="WCZ10" s="158"/>
      <c r="WDA10" s="158"/>
      <c r="WDB10" s="158"/>
      <c r="WDC10" s="158"/>
      <c r="WDD10" s="158"/>
      <c r="WDE10" s="158"/>
      <c r="WDF10" s="158"/>
      <c r="WDG10" s="158"/>
      <c r="WDH10" s="158"/>
      <c r="WDI10" s="158"/>
      <c r="WDJ10" s="158"/>
      <c r="WDK10" s="158"/>
      <c r="WDL10" s="158"/>
      <c r="WDM10" s="158"/>
      <c r="WDN10" s="158"/>
      <c r="WDO10" s="158"/>
      <c r="WDP10" s="158"/>
      <c r="WDQ10" s="158"/>
      <c r="WDR10" s="158"/>
      <c r="WDS10" s="158"/>
      <c r="WDT10" s="158"/>
      <c r="WDU10" s="158"/>
      <c r="WDV10" s="158"/>
      <c r="WDW10" s="158"/>
      <c r="WDX10" s="158"/>
      <c r="WDY10" s="158"/>
      <c r="WDZ10" s="158"/>
      <c r="WEA10" s="158"/>
      <c r="WEB10" s="158"/>
      <c r="WEC10" s="158"/>
      <c r="WED10" s="158"/>
      <c r="WEE10" s="158"/>
      <c r="WEF10" s="158"/>
      <c r="WEG10" s="158"/>
      <c r="WEH10" s="158"/>
      <c r="WEI10" s="158"/>
      <c r="WEJ10" s="158"/>
      <c r="WEK10" s="158"/>
      <c r="WEL10" s="158"/>
      <c r="WEM10" s="158"/>
      <c r="WEN10" s="158"/>
      <c r="WEO10" s="158"/>
      <c r="WEP10" s="158"/>
      <c r="WEQ10" s="158"/>
      <c r="WER10" s="158"/>
      <c r="WES10" s="158"/>
      <c r="WET10" s="158"/>
      <c r="WEU10" s="158"/>
      <c r="WEV10" s="158"/>
      <c r="WEW10" s="158"/>
      <c r="WEX10" s="158"/>
      <c r="WEY10" s="158"/>
      <c r="WEZ10" s="158"/>
      <c r="WFA10" s="158"/>
      <c r="WFB10" s="158"/>
      <c r="WFC10" s="158"/>
      <c r="WFD10" s="158"/>
      <c r="WFE10" s="158"/>
      <c r="WFF10" s="158"/>
      <c r="WFG10" s="158"/>
      <c r="WFH10" s="158"/>
      <c r="WFI10" s="158"/>
      <c r="WFJ10" s="158"/>
      <c r="WFK10" s="158"/>
      <c r="WFL10" s="158"/>
      <c r="WFM10" s="158"/>
      <c r="WFN10" s="158"/>
      <c r="WFO10" s="158"/>
      <c r="WFP10" s="158"/>
      <c r="WFQ10" s="158"/>
      <c r="WFR10" s="158"/>
      <c r="WFS10" s="158"/>
      <c r="WFT10" s="158"/>
      <c r="WFU10" s="158"/>
      <c r="WFV10" s="158"/>
      <c r="WFW10" s="158"/>
      <c r="WFX10" s="158"/>
      <c r="WFY10" s="158"/>
      <c r="WFZ10" s="158"/>
      <c r="WGA10" s="158"/>
      <c r="WGB10" s="158"/>
      <c r="WGC10" s="158"/>
      <c r="WGD10" s="158"/>
      <c r="WGE10" s="158"/>
      <c r="WGF10" s="158"/>
      <c r="WGG10" s="158"/>
      <c r="WGH10" s="158"/>
      <c r="WGI10" s="158"/>
      <c r="WGJ10" s="158"/>
      <c r="WGK10" s="158"/>
      <c r="WGL10" s="158"/>
      <c r="WGM10" s="158"/>
      <c r="WGN10" s="158"/>
      <c r="WGO10" s="158"/>
      <c r="WGP10" s="158"/>
      <c r="WGQ10" s="158"/>
      <c r="WGR10" s="158"/>
      <c r="WGS10" s="158"/>
      <c r="WGT10" s="158"/>
      <c r="WGU10" s="158"/>
      <c r="WGV10" s="158"/>
      <c r="WGW10" s="158"/>
      <c r="WGX10" s="158"/>
      <c r="WGY10" s="158"/>
      <c r="WGZ10" s="158"/>
      <c r="WHA10" s="158"/>
      <c r="WHB10" s="158"/>
      <c r="WHC10" s="158"/>
      <c r="WHD10" s="158"/>
      <c r="WHE10" s="158"/>
      <c r="WHF10" s="158"/>
      <c r="WHG10" s="158"/>
      <c r="WHH10" s="158"/>
      <c r="WHI10" s="158"/>
      <c r="WHJ10" s="158"/>
      <c r="WHK10" s="158"/>
      <c r="WHL10" s="158"/>
      <c r="WHM10" s="158"/>
      <c r="WHN10" s="158"/>
      <c r="WHO10" s="158"/>
      <c r="WHP10" s="158"/>
      <c r="WHQ10" s="158"/>
      <c r="WHR10" s="158"/>
      <c r="WHS10" s="158"/>
      <c r="WHT10" s="158"/>
      <c r="WHU10" s="158"/>
      <c r="WHV10" s="158"/>
      <c r="WHW10" s="158"/>
      <c r="WHX10" s="158"/>
      <c r="WHY10" s="158"/>
      <c r="WHZ10" s="158"/>
      <c r="WIA10" s="158"/>
      <c r="WIB10" s="158"/>
      <c r="WIC10" s="158"/>
      <c r="WID10" s="158"/>
      <c r="WIE10" s="158"/>
      <c r="WIF10" s="158"/>
      <c r="WIG10" s="158"/>
      <c r="WIH10" s="158"/>
      <c r="WII10" s="158"/>
      <c r="WIJ10" s="158"/>
      <c r="WIK10" s="158"/>
      <c r="WIL10" s="158"/>
      <c r="WIM10" s="158"/>
      <c r="WIN10" s="158"/>
      <c r="WIO10" s="158"/>
      <c r="WIP10" s="158"/>
      <c r="WIQ10" s="158"/>
      <c r="WIR10" s="158"/>
      <c r="WIS10" s="158"/>
      <c r="WIT10" s="158"/>
      <c r="WIU10" s="158"/>
      <c r="WIV10" s="158"/>
      <c r="WIW10" s="158"/>
      <c r="WIX10" s="158"/>
      <c r="WIY10" s="158"/>
      <c r="WIZ10" s="158"/>
      <c r="WJA10" s="158"/>
      <c r="WJB10" s="158"/>
      <c r="WJC10" s="158"/>
      <c r="WJD10" s="158"/>
      <c r="WJE10" s="158"/>
      <c r="WJF10" s="158"/>
      <c r="WJG10" s="158"/>
      <c r="WJH10" s="158"/>
      <c r="WJI10" s="158"/>
      <c r="WJJ10" s="158"/>
      <c r="WJK10" s="158"/>
      <c r="WJL10" s="158"/>
      <c r="WJM10" s="158"/>
      <c r="WJN10" s="158"/>
      <c r="WJO10" s="158"/>
      <c r="WJP10" s="158"/>
      <c r="WJQ10" s="158"/>
      <c r="WJR10" s="158"/>
      <c r="WJS10" s="158"/>
      <c r="WJT10" s="158"/>
      <c r="WJU10" s="158"/>
      <c r="WJV10" s="158"/>
      <c r="WJW10" s="158"/>
      <c r="WJX10" s="158"/>
      <c r="WJY10" s="158"/>
      <c r="WJZ10" s="158"/>
      <c r="WKA10" s="158"/>
      <c r="WKB10" s="158"/>
      <c r="WKC10" s="158"/>
      <c r="WKD10" s="158"/>
      <c r="WKE10" s="158"/>
      <c r="WKF10" s="158"/>
      <c r="WKG10" s="158"/>
      <c r="WKH10" s="158"/>
      <c r="WKI10" s="158"/>
      <c r="WKJ10" s="158"/>
      <c r="WKK10" s="158"/>
      <c r="WKL10" s="158"/>
      <c r="WKM10" s="158"/>
      <c r="WKN10" s="158"/>
      <c r="WKO10" s="158"/>
      <c r="WKP10" s="158"/>
      <c r="WKQ10" s="158"/>
      <c r="WKR10" s="158"/>
      <c r="WKS10" s="158"/>
      <c r="WKT10" s="158"/>
      <c r="WKU10" s="158"/>
      <c r="WKV10" s="158"/>
      <c r="WKW10" s="158"/>
      <c r="WKX10" s="158"/>
      <c r="WKY10" s="158"/>
      <c r="WKZ10" s="158"/>
      <c r="WLA10" s="158"/>
      <c r="WLB10" s="158"/>
      <c r="WLC10" s="158"/>
      <c r="WLD10" s="158"/>
      <c r="WLE10" s="158"/>
      <c r="WLF10" s="158"/>
      <c r="WLG10" s="158"/>
      <c r="WLH10" s="158"/>
      <c r="WLI10" s="158"/>
      <c r="WLJ10" s="158"/>
      <c r="WLK10" s="158"/>
      <c r="WLL10" s="158"/>
      <c r="WLM10" s="158"/>
      <c r="WLN10" s="158"/>
      <c r="WLO10" s="158"/>
      <c r="WLP10" s="158"/>
      <c r="WLQ10" s="158"/>
      <c r="WLR10" s="158"/>
      <c r="WLS10" s="158"/>
      <c r="WLT10" s="158"/>
      <c r="WLU10" s="158"/>
      <c r="WLV10" s="158"/>
      <c r="WLW10" s="158"/>
      <c r="WLX10" s="158"/>
      <c r="WLY10" s="158"/>
      <c r="WLZ10" s="158"/>
      <c r="WMA10" s="158"/>
      <c r="WMB10" s="158"/>
      <c r="WMC10" s="158"/>
      <c r="WMD10" s="158"/>
      <c r="WME10" s="158"/>
      <c r="WMF10" s="158"/>
      <c r="WMG10" s="158"/>
      <c r="WMH10" s="158"/>
      <c r="WMI10" s="158"/>
      <c r="WMJ10" s="158"/>
      <c r="WMK10" s="158"/>
      <c r="WML10" s="158"/>
      <c r="WMM10" s="158"/>
      <c r="WMN10" s="158"/>
      <c r="WMO10" s="158"/>
      <c r="WMP10" s="158"/>
      <c r="WMQ10" s="158"/>
      <c r="WMR10" s="158"/>
      <c r="WMS10" s="158"/>
      <c r="WMT10" s="158"/>
      <c r="WMU10" s="158"/>
      <c r="WMV10" s="158"/>
      <c r="WMW10" s="158"/>
      <c r="WMX10" s="158"/>
      <c r="WMY10" s="158"/>
      <c r="WMZ10" s="158"/>
      <c r="WNA10" s="158"/>
      <c r="WNB10" s="158"/>
      <c r="WNC10" s="158"/>
      <c r="WND10" s="158"/>
      <c r="WNE10" s="158"/>
      <c r="WNF10" s="158"/>
      <c r="WNG10" s="158"/>
      <c r="WNH10" s="158"/>
      <c r="WNI10" s="158"/>
      <c r="WNJ10" s="158"/>
      <c r="WNK10" s="158"/>
      <c r="WNL10" s="158"/>
      <c r="WNM10" s="158"/>
      <c r="WNN10" s="158"/>
      <c r="WNO10" s="158"/>
      <c r="WNP10" s="158"/>
      <c r="WNQ10" s="158"/>
      <c r="WNR10" s="158"/>
      <c r="WNS10" s="158"/>
      <c r="WNT10" s="158"/>
      <c r="WNU10" s="158"/>
      <c r="WNV10" s="158"/>
      <c r="WNW10" s="158"/>
      <c r="WNX10" s="158"/>
      <c r="WNY10" s="158"/>
      <c r="WNZ10" s="158"/>
      <c r="WOA10" s="158"/>
      <c r="WOB10" s="158"/>
      <c r="WOC10" s="158"/>
      <c r="WOD10" s="158"/>
      <c r="WOE10" s="158"/>
      <c r="WOF10" s="158"/>
      <c r="WOG10" s="158"/>
      <c r="WOH10" s="158"/>
      <c r="WOI10" s="158"/>
      <c r="WOJ10" s="158"/>
      <c r="WOK10" s="158"/>
      <c r="WOL10" s="158"/>
      <c r="WOM10" s="158"/>
      <c r="WON10" s="158"/>
      <c r="WOO10" s="158"/>
      <c r="WOP10" s="158"/>
      <c r="WOQ10" s="158"/>
      <c r="WOR10" s="158"/>
      <c r="WOS10" s="158"/>
      <c r="WOT10" s="158"/>
      <c r="WOU10" s="158"/>
      <c r="WOV10" s="158"/>
      <c r="WOW10" s="158"/>
      <c r="WOX10" s="158"/>
      <c r="WOY10" s="158"/>
      <c r="WOZ10" s="158"/>
      <c r="WPA10" s="158"/>
      <c r="WPB10" s="158"/>
      <c r="WPC10" s="158"/>
      <c r="WPD10" s="158"/>
      <c r="WPE10" s="158"/>
      <c r="WPF10" s="158"/>
      <c r="WPG10" s="158"/>
      <c r="WPH10" s="158"/>
      <c r="WPI10" s="158"/>
      <c r="WPJ10" s="158"/>
      <c r="WPK10" s="158"/>
      <c r="WPL10" s="158"/>
      <c r="WPM10" s="158"/>
      <c r="WPN10" s="158"/>
      <c r="WPO10" s="158"/>
      <c r="WPP10" s="158"/>
      <c r="WPQ10" s="158"/>
      <c r="WPR10" s="158"/>
      <c r="WPS10" s="158"/>
      <c r="WPT10" s="158"/>
      <c r="WPU10" s="158"/>
      <c r="WPV10" s="158"/>
      <c r="WPW10" s="158"/>
      <c r="WPX10" s="158"/>
      <c r="WPY10" s="158"/>
      <c r="WPZ10" s="158"/>
      <c r="WQA10" s="158"/>
      <c r="WQB10" s="158"/>
      <c r="WQC10" s="158"/>
      <c r="WQD10" s="158"/>
      <c r="WQE10" s="158"/>
      <c r="WQF10" s="158"/>
      <c r="WQG10" s="158"/>
      <c r="WQH10" s="158"/>
      <c r="WQI10" s="158"/>
      <c r="WQJ10" s="158"/>
      <c r="WQK10" s="158"/>
      <c r="WQL10" s="158"/>
      <c r="WQM10" s="158"/>
      <c r="WQN10" s="158"/>
      <c r="WQO10" s="158"/>
      <c r="WQP10" s="158"/>
      <c r="WQQ10" s="158"/>
      <c r="WQR10" s="158"/>
      <c r="WQS10" s="158"/>
      <c r="WQT10" s="158"/>
      <c r="WQU10" s="158"/>
      <c r="WQV10" s="158"/>
      <c r="WQW10" s="158"/>
      <c r="WQX10" s="158"/>
      <c r="WQY10" s="158"/>
      <c r="WQZ10" s="158"/>
      <c r="WRA10" s="158"/>
      <c r="WRB10" s="158"/>
      <c r="WRC10" s="158"/>
      <c r="WRD10" s="158"/>
      <c r="WRE10" s="158"/>
      <c r="WRF10" s="158"/>
      <c r="WRG10" s="158"/>
      <c r="WRH10" s="158"/>
      <c r="WRI10" s="158"/>
      <c r="WRJ10" s="158"/>
      <c r="WRK10" s="158"/>
      <c r="WRL10" s="158"/>
      <c r="WRM10" s="158"/>
      <c r="WRN10" s="158"/>
      <c r="WRO10" s="158"/>
      <c r="WRP10" s="158"/>
      <c r="WRQ10" s="158"/>
      <c r="WRR10" s="158"/>
      <c r="WRS10" s="158"/>
      <c r="WRT10" s="158"/>
      <c r="WRU10" s="158"/>
      <c r="WRV10" s="158"/>
      <c r="WRW10" s="158"/>
      <c r="WRX10" s="158"/>
      <c r="WRY10" s="158"/>
      <c r="WRZ10" s="158"/>
      <c r="WSA10" s="158"/>
      <c r="WSB10" s="158"/>
      <c r="WSC10" s="158"/>
      <c r="WSD10" s="158"/>
      <c r="WSE10" s="158"/>
      <c r="WSF10" s="158"/>
      <c r="WSG10" s="158"/>
      <c r="WSH10" s="158"/>
      <c r="WSI10" s="158"/>
      <c r="WSJ10" s="158"/>
      <c r="WSK10" s="158"/>
      <c r="WSL10" s="158"/>
      <c r="WSM10" s="158"/>
      <c r="WSN10" s="158"/>
      <c r="WSO10" s="158"/>
      <c r="WSP10" s="158"/>
      <c r="WSQ10" s="158"/>
      <c r="WSR10" s="158"/>
      <c r="WSS10" s="158"/>
      <c r="WST10" s="158"/>
      <c r="WSU10" s="158"/>
      <c r="WSV10" s="158"/>
      <c r="WSW10" s="158"/>
      <c r="WSX10" s="158"/>
      <c r="WSY10" s="158"/>
      <c r="WSZ10" s="158"/>
      <c r="WTA10" s="158"/>
      <c r="WTB10" s="158"/>
      <c r="WTC10" s="158"/>
      <c r="WTD10" s="158"/>
      <c r="WTE10" s="158"/>
      <c r="WTF10" s="158"/>
      <c r="WTG10" s="158"/>
      <c r="WTH10" s="158"/>
      <c r="WTI10" s="158"/>
      <c r="WTJ10" s="158"/>
      <c r="WTK10" s="158"/>
      <c r="WTL10" s="158"/>
      <c r="WTM10" s="158"/>
      <c r="WTN10" s="158"/>
      <c r="WTO10" s="158"/>
      <c r="WTP10" s="158"/>
      <c r="WTQ10" s="158"/>
      <c r="WTR10" s="158"/>
      <c r="WTS10" s="158"/>
      <c r="WTT10" s="158"/>
      <c r="WTU10" s="158"/>
      <c r="WTV10" s="158"/>
      <c r="WTW10" s="158"/>
      <c r="WTX10" s="158"/>
      <c r="WTY10" s="158"/>
      <c r="WTZ10" s="158"/>
      <c r="WUA10" s="158"/>
      <c r="WUB10" s="158"/>
      <c r="WUC10" s="158"/>
      <c r="WUD10" s="158"/>
      <c r="WUE10" s="158"/>
      <c r="WUF10" s="158"/>
      <c r="WUG10" s="158"/>
      <c r="WUH10" s="158"/>
      <c r="WUI10" s="158"/>
      <c r="WUJ10" s="158"/>
      <c r="WUK10" s="158"/>
      <c r="WUL10" s="158"/>
      <c r="WUM10" s="158"/>
      <c r="WUN10" s="158"/>
      <c r="WUO10" s="158"/>
      <c r="WUP10" s="158"/>
      <c r="WUQ10" s="158"/>
      <c r="WUR10" s="158"/>
      <c r="WUS10" s="158"/>
      <c r="WUT10" s="158"/>
      <c r="WUU10" s="158"/>
      <c r="WUV10" s="158"/>
      <c r="WUW10" s="158"/>
      <c r="WUX10" s="158"/>
      <c r="WUY10" s="158"/>
      <c r="WUZ10" s="158"/>
      <c r="WVA10" s="158"/>
      <c r="WVB10" s="158"/>
      <c r="WVC10" s="158"/>
      <c r="WVD10" s="158"/>
      <c r="WVE10" s="158"/>
      <c r="WVF10" s="158"/>
      <c r="WVG10" s="158"/>
      <c r="WVH10" s="158"/>
      <c r="WVI10" s="158"/>
      <c r="WVJ10" s="158"/>
      <c r="WVK10" s="158"/>
      <c r="WVL10" s="158"/>
      <c r="WVM10" s="158"/>
      <c r="WVN10" s="158"/>
      <c r="WVO10" s="158"/>
      <c r="WVP10" s="158"/>
      <c r="WVQ10" s="158"/>
      <c r="WVR10" s="158"/>
      <c r="WVS10" s="158"/>
      <c r="WVT10" s="158"/>
      <c r="WVU10" s="158"/>
      <c r="WVV10" s="158"/>
      <c r="WVW10" s="158"/>
      <c r="WVX10" s="158"/>
      <c r="WVY10" s="158"/>
      <c r="WVZ10" s="158"/>
      <c r="WWA10" s="158"/>
      <c r="WWB10" s="158"/>
      <c r="WWC10" s="158"/>
      <c r="WWD10" s="158"/>
      <c r="WWE10" s="158"/>
      <c r="WWF10" s="158"/>
      <c r="WWG10" s="158"/>
      <c r="WWH10" s="158"/>
      <c r="WWI10" s="158"/>
      <c r="WWJ10" s="158"/>
      <c r="WWK10" s="158"/>
      <c r="WWL10" s="158"/>
      <c r="WWM10" s="158"/>
      <c r="WWN10" s="158"/>
      <c r="WWO10" s="158"/>
      <c r="WWP10" s="158"/>
      <c r="WWQ10" s="158"/>
      <c r="WWR10" s="158"/>
      <c r="WWS10" s="158"/>
      <c r="WWT10" s="158"/>
      <c r="WWU10" s="158"/>
      <c r="WWV10" s="158"/>
      <c r="WWW10" s="158"/>
      <c r="WWX10" s="158"/>
      <c r="WWY10" s="158"/>
      <c r="WWZ10" s="158"/>
      <c r="WXA10" s="158"/>
      <c r="WXB10" s="158"/>
      <c r="WXC10" s="158"/>
      <c r="WXD10" s="158"/>
      <c r="WXE10" s="158"/>
      <c r="WXF10" s="158"/>
      <c r="WXG10" s="158"/>
      <c r="WXH10" s="158"/>
      <c r="WXI10" s="158"/>
      <c r="WXJ10" s="158"/>
      <c r="WXK10" s="158"/>
      <c r="WXL10" s="158"/>
      <c r="WXM10" s="158"/>
      <c r="WXN10" s="158"/>
      <c r="WXO10" s="158"/>
      <c r="WXP10" s="158"/>
      <c r="WXQ10" s="158"/>
      <c r="WXR10" s="158"/>
      <c r="WXS10" s="158"/>
      <c r="WXT10" s="158"/>
      <c r="WXU10" s="158"/>
      <c r="WXV10" s="158"/>
      <c r="WXW10" s="158"/>
      <c r="WXX10" s="158"/>
      <c r="WXY10" s="158"/>
      <c r="WXZ10" s="158"/>
      <c r="WYA10" s="158"/>
      <c r="WYB10" s="158"/>
      <c r="WYC10" s="158"/>
      <c r="WYD10" s="158"/>
      <c r="WYE10" s="158"/>
      <c r="WYF10" s="158"/>
      <c r="WYG10" s="158"/>
      <c r="WYH10" s="158"/>
      <c r="WYI10" s="158"/>
      <c r="WYJ10" s="158"/>
      <c r="WYK10" s="158"/>
      <c r="WYL10" s="158"/>
      <c r="WYM10" s="158"/>
      <c r="WYN10" s="158"/>
      <c r="WYO10" s="158"/>
      <c r="WYP10" s="158"/>
      <c r="WYQ10" s="158"/>
      <c r="WYR10" s="158"/>
      <c r="WYS10" s="158"/>
      <c r="WYT10" s="158"/>
      <c r="WYU10" s="158"/>
      <c r="WYV10" s="158"/>
      <c r="WYW10" s="158"/>
      <c r="WYX10" s="158"/>
      <c r="WYY10" s="158"/>
      <c r="WYZ10" s="158"/>
      <c r="WZA10" s="158"/>
      <c r="WZB10" s="158"/>
      <c r="WZC10" s="158"/>
      <c r="WZD10" s="158"/>
      <c r="WZE10" s="158"/>
      <c r="WZF10" s="158"/>
      <c r="WZG10" s="158"/>
      <c r="WZH10" s="158"/>
      <c r="WZI10" s="158"/>
      <c r="WZJ10" s="158"/>
      <c r="WZK10" s="158"/>
      <c r="WZL10" s="158"/>
      <c r="WZM10" s="158"/>
      <c r="WZN10" s="158"/>
      <c r="WZO10" s="158"/>
      <c r="WZP10" s="158"/>
      <c r="WZQ10" s="158"/>
      <c r="WZR10" s="158"/>
      <c r="WZS10" s="158"/>
      <c r="WZT10" s="158"/>
      <c r="WZU10" s="158"/>
      <c r="WZV10" s="158"/>
      <c r="WZW10" s="158"/>
      <c r="WZX10" s="158"/>
      <c r="WZY10" s="158"/>
      <c r="WZZ10" s="158"/>
      <c r="XAA10" s="158"/>
      <c r="XAB10" s="158"/>
      <c r="XAC10" s="158"/>
      <c r="XAD10" s="158"/>
      <c r="XAE10" s="158"/>
      <c r="XAF10" s="158"/>
      <c r="XAG10" s="158"/>
      <c r="XAH10" s="158"/>
      <c r="XAI10" s="158"/>
      <c r="XAJ10" s="158"/>
      <c r="XAK10" s="158"/>
      <c r="XAL10" s="158"/>
      <c r="XAM10" s="158"/>
      <c r="XAN10" s="158"/>
      <c r="XAO10" s="158"/>
      <c r="XAP10" s="158"/>
      <c r="XAQ10" s="158"/>
      <c r="XAR10" s="158"/>
      <c r="XAS10" s="158"/>
      <c r="XAT10" s="158"/>
      <c r="XAU10" s="158"/>
      <c r="XAV10" s="158"/>
      <c r="XAW10" s="158"/>
      <c r="XAX10" s="158"/>
      <c r="XAY10" s="158"/>
      <c r="XAZ10" s="158"/>
      <c r="XBA10" s="158"/>
      <c r="XBB10" s="158"/>
      <c r="XBC10" s="158"/>
      <c r="XBD10" s="158"/>
      <c r="XBE10" s="158"/>
      <c r="XBF10" s="158"/>
      <c r="XBG10" s="158"/>
      <c r="XBH10" s="158"/>
      <c r="XBI10" s="158"/>
      <c r="XBJ10" s="158"/>
      <c r="XBK10" s="158"/>
      <c r="XBL10" s="158"/>
      <c r="XBM10" s="158"/>
      <c r="XBN10" s="158"/>
      <c r="XBO10" s="158"/>
      <c r="XBP10" s="158"/>
      <c r="XBQ10" s="158"/>
      <c r="XBR10" s="158"/>
      <c r="XBS10" s="158"/>
      <c r="XBT10" s="158"/>
      <c r="XBU10" s="158"/>
      <c r="XBV10" s="158"/>
      <c r="XBW10" s="158"/>
      <c r="XBX10" s="158"/>
      <c r="XBY10" s="158"/>
      <c r="XBZ10" s="158"/>
      <c r="XCA10" s="158"/>
      <c r="XCB10" s="158"/>
      <c r="XCC10" s="158"/>
      <c r="XCD10" s="158"/>
      <c r="XCE10" s="158"/>
      <c r="XCF10" s="158"/>
      <c r="XCG10" s="158"/>
      <c r="XCH10" s="158"/>
      <c r="XCI10" s="158"/>
      <c r="XCJ10" s="158"/>
      <c r="XCK10" s="158"/>
      <c r="XCL10" s="158"/>
      <c r="XCM10" s="158"/>
      <c r="XCN10" s="158"/>
      <c r="XCO10" s="158"/>
      <c r="XCP10" s="158"/>
      <c r="XCQ10" s="158"/>
      <c r="XCR10" s="158"/>
      <c r="XCS10" s="158"/>
      <c r="XCT10" s="158"/>
      <c r="XCU10" s="158"/>
      <c r="XCV10" s="158"/>
      <c r="XCW10" s="158"/>
      <c r="XCX10" s="158"/>
      <c r="XCY10" s="158"/>
      <c r="XCZ10" s="158"/>
      <c r="XDA10" s="158"/>
      <c r="XDB10" s="158"/>
      <c r="XDC10" s="158"/>
      <c r="XDD10" s="158"/>
      <c r="XDE10" s="158"/>
      <c r="XDF10" s="158"/>
      <c r="XDG10" s="158"/>
      <c r="XDH10" s="158"/>
      <c r="XDI10" s="158"/>
      <c r="XDJ10" s="158"/>
      <c r="XDK10" s="158"/>
      <c r="XDL10" s="158"/>
      <c r="XDM10" s="158"/>
      <c r="XDN10" s="158"/>
      <c r="XDO10" s="158"/>
      <c r="XDP10" s="158"/>
      <c r="XDQ10" s="158"/>
      <c r="XDR10" s="158"/>
      <c r="XDS10" s="158"/>
      <c r="XDT10" s="158"/>
      <c r="XDU10" s="158"/>
      <c r="XDV10" s="158"/>
      <c r="XDW10" s="158"/>
      <c r="XDX10" s="158"/>
      <c r="XDY10" s="158"/>
      <c r="XDZ10" s="158"/>
      <c r="XEA10" s="158"/>
      <c r="XEB10" s="158"/>
      <c r="XEC10" s="158"/>
      <c r="XED10" s="158"/>
      <c r="XEE10" s="158"/>
      <c r="XEF10" s="158"/>
      <c r="XEG10" s="158"/>
      <c r="XEH10" s="158"/>
      <c r="XEI10" s="158"/>
      <c r="XEJ10" s="158"/>
      <c r="XEK10" s="158"/>
      <c r="XEL10" s="158"/>
      <c r="XEM10" s="158"/>
      <c r="XEN10" s="158"/>
      <c r="XEO10" s="158"/>
      <c r="XEP10" s="158"/>
      <c r="XEQ10" s="158"/>
      <c r="XER10" s="158"/>
      <c r="XES10" s="158"/>
      <c r="XET10" s="158"/>
      <c r="XEU10" s="158"/>
      <c r="XEV10" s="158"/>
      <c r="XEW10" s="158"/>
      <c r="XEX10" s="158"/>
      <c r="XEY10" s="158"/>
      <c r="XEZ10" s="158"/>
      <c r="XFA10" s="158"/>
    </row>
    <row r="11" spans="1:16381" s="224" customFormat="1" ht="13.5" customHeight="1">
      <c r="A11" s="225">
        <v>3</v>
      </c>
      <c r="B11" s="241" t="s">
        <v>2363</v>
      </c>
      <c r="C11" s="217"/>
      <c r="D11" s="241"/>
      <c r="E11" s="241"/>
      <c r="F11" s="241"/>
      <c r="G11" s="241"/>
      <c r="H11" s="698" t="s">
        <v>2405</v>
      </c>
      <c r="I11" s="699" t="s">
        <v>929</v>
      </c>
      <c r="J11" s="699" t="s">
        <v>878</v>
      </c>
      <c r="K11" s="698" t="s">
        <v>820</v>
      </c>
      <c r="L11" s="700"/>
      <c r="M11" s="698" t="s">
        <v>878</v>
      </c>
      <c r="N11" s="701"/>
      <c r="O11" s="698" t="s">
        <v>931</v>
      </c>
      <c r="P11" s="702" t="s">
        <v>863</v>
      </c>
      <c r="Q11" s="702" t="s">
        <v>863</v>
      </c>
      <c r="R11" s="703"/>
      <c r="S11" s="704"/>
      <c r="T11" s="698"/>
      <c r="U11" s="701"/>
    </row>
    <row r="12" spans="1:16381" s="224" customFormat="1" ht="13.5" customHeight="1">
      <c r="A12" s="225">
        <v>4</v>
      </c>
      <c r="B12" s="241" t="s">
        <v>2365</v>
      </c>
      <c r="C12" s="217"/>
      <c r="D12" s="241"/>
      <c r="E12" s="241"/>
      <c r="F12" s="241"/>
      <c r="G12" s="241"/>
      <c r="H12" s="698" t="s">
        <v>2406</v>
      </c>
      <c r="I12" s="694" t="s">
        <v>2367</v>
      </c>
      <c r="J12" s="699" t="s">
        <v>887</v>
      </c>
      <c r="K12" s="698" t="s">
        <v>820</v>
      </c>
      <c r="L12" s="700"/>
      <c r="M12" s="698" t="s">
        <v>862</v>
      </c>
      <c r="N12" s="701" t="s">
        <v>863</v>
      </c>
      <c r="O12" s="698" t="s">
        <v>2368</v>
      </c>
      <c r="P12" s="702" t="s">
        <v>863</v>
      </c>
      <c r="Q12" s="702" t="s">
        <v>863</v>
      </c>
      <c r="R12" s="703" t="s">
        <v>2369</v>
      </c>
      <c r="S12" s="704"/>
      <c r="T12" s="698"/>
      <c r="U12" s="701"/>
    </row>
    <row r="13" spans="1:16381" s="224" customFormat="1" ht="13.5" customHeight="1">
      <c r="A13" s="225">
        <v>5</v>
      </c>
      <c r="B13" s="241" t="s">
        <v>2370</v>
      </c>
      <c r="C13" s="217"/>
      <c r="D13" s="241"/>
      <c r="E13" s="241"/>
      <c r="F13" s="241"/>
      <c r="G13" s="241"/>
      <c r="H13" s="698" t="s">
        <v>2371</v>
      </c>
      <c r="I13" s="699" t="s">
        <v>2372</v>
      </c>
      <c r="J13" s="699" t="s">
        <v>2373</v>
      </c>
      <c r="K13" s="698" t="s">
        <v>817</v>
      </c>
      <c r="L13" s="700"/>
      <c r="M13" s="698" t="s">
        <v>1717</v>
      </c>
      <c r="N13" s="701"/>
      <c r="O13" s="698"/>
      <c r="P13" s="715" t="s">
        <v>863</v>
      </c>
      <c r="Q13" s="702" t="s">
        <v>863</v>
      </c>
      <c r="R13" s="703"/>
      <c r="S13" s="704"/>
      <c r="T13" s="698"/>
      <c r="U13" s="701"/>
    </row>
    <row r="14" spans="1:16381" s="224" customFormat="1" ht="12" customHeight="1">
      <c r="A14" s="225"/>
      <c r="C14" s="225"/>
      <c r="D14" s="225"/>
      <c r="E14" s="225"/>
      <c r="F14" s="225"/>
      <c r="G14" s="225"/>
      <c r="H14" s="225"/>
      <c r="I14" s="225"/>
      <c r="J14" s="239"/>
      <c r="K14" s="225"/>
      <c r="L14" s="271"/>
      <c r="M14" s="225"/>
      <c r="N14" s="271"/>
      <c r="O14" s="225"/>
      <c r="P14" s="225"/>
      <c r="Q14" s="225"/>
      <c r="S14" s="268"/>
      <c r="T14" s="225"/>
      <c r="U14" s="239"/>
      <c r="V14" s="225"/>
      <c r="W14" s="225"/>
      <c r="X14" s="225"/>
    </row>
    <row r="15" spans="1:16381" s="128" customFormat="1" ht="12" customHeight="1">
      <c r="A15" s="3"/>
      <c r="B15" s="3"/>
      <c r="C15" s="131"/>
      <c r="D15" s="131"/>
      <c r="E15" s="131"/>
      <c r="F15" s="131"/>
      <c r="G15" s="5"/>
      <c r="H15" s="155"/>
      <c r="I15" s="225"/>
      <c r="J15" s="155"/>
      <c r="K15" s="5"/>
      <c r="L15" s="56"/>
      <c r="M15" s="5"/>
      <c r="N15" s="56"/>
      <c r="O15" s="56"/>
      <c r="P15" s="56"/>
      <c r="Q15" s="56"/>
      <c r="R15"/>
      <c r="S15" s="178"/>
      <c r="T15" s="5"/>
      <c r="U15" s="159"/>
      <c r="V15" s="56"/>
      <c r="X15" s="56"/>
      <c r="ALU15"/>
      <c r="ALV15"/>
      <c r="ALW15"/>
    </row>
    <row r="16" spans="1:16381" s="128" customFormat="1" ht="12" customHeight="1">
      <c r="A16" s="129"/>
      <c r="B16" s="129"/>
      <c r="C16" s="129"/>
      <c r="D16" s="129"/>
      <c r="E16" s="129"/>
      <c r="F16" s="129"/>
      <c r="G16" s="96"/>
      <c r="H16" s="96"/>
      <c r="I16" s="225"/>
      <c r="J16" s="159"/>
      <c r="K16" s="96"/>
      <c r="L16" s="274"/>
      <c r="M16" s="96"/>
      <c r="N16" s="274"/>
      <c r="O16" s="96"/>
      <c r="P16" s="96"/>
      <c r="Q16" s="96"/>
      <c r="R16"/>
      <c r="S16" s="179"/>
      <c r="T16" s="96"/>
      <c r="U16" s="159"/>
      <c r="V16" s="96"/>
      <c r="X16" s="96"/>
      <c r="ALU16"/>
      <c r="ALV16"/>
      <c r="ALW16"/>
    </row>
    <row r="17" spans="1:1011" s="128" customFormat="1" ht="12" customHeight="1">
      <c r="I17" s="224"/>
      <c r="L17" s="274"/>
      <c r="M17" s="96"/>
      <c r="N17" s="274"/>
      <c r="O17" s="96"/>
      <c r="P17" s="96"/>
      <c r="Q17" s="96"/>
      <c r="R17"/>
      <c r="S17" s="179"/>
      <c r="T17" s="96"/>
      <c r="U17" s="159"/>
      <c r="V17" s="96"/>
      <c r="X17" s="96"/>
      <c r="ALU17"/>
      <c r="ALV17"/>
      <c r="ALW17"/>
    </row>
    <row r="18" spans="1:1011" s="128" customFormat="1" ht="12" customHeight="1">
      <c r="I18" s="224"/>
      <c r="L18" s="274"/>
      <c r="M18" s="96"/>
      <c r="N18" s="274"/>
      <c r="O18" s="96"/>
      <c r="P18" s="96"/>
      <c r="Q18" s="96"/>
      <c r="R18"/>
      <c r="S18" s="179"/>
      <c r="T18" s="96"/>
      <c r="U18" s="159"/>
      <c r="V18" s="96"/>
      <c r="X18" s="96"/>
      <c r="ALU18"/>
      <c r="ALV18"/>
      <c r="ALW18"/>
    </row>
    <row r="19" spans="1:1011" s="128" customFormat="1" ht="12" customHeight="1">
      <c r="I19" s="224"/>
      <c r="L19" s="274"/>
      <c r="M19" s="96"/>
      <c r="N19" s="274"/>
      <c r="O19" s="96"/>
      <c r="P19" s="96"/>
      <c r="Q19" s="96"/>
      <c r="R19"/>
      <c r="S19" s="179"/>
      <c r="T19" s="96"/>
      <c r="U19" s="159"/>
      <c r="V19" s="96"/>
      <c r="X19" s="96"/>
      <c r="ALU19"/>
      <c r="ALV19"/>
      <c r="ALW19"/>
    </row>
    <row r="20" spans="1:1011" s="128" customFormat="1" ht="12" customHeight="1">
      <c r="I20" s="224"/>
      <c r="L20" s="274"/>
      <c r="M20" s="96"/>
      <c r="N20" s="274"/>
      <c r="O20" s="96"/>
      <c r="P20" s="96"/>
      <c r="Q20" s="96"/>
      <c r="R20"/>
      <c r="S20" s="179"/>
      <c r="T20" s="96"/>
      <c r="U20" s="159"/>
      <c r="V20" s="96"/>
      <c r="X20" s="96"/>
      <c r="ALU20"/>
      <c r="ALV20"/>
      <c r="ALW20"/>
    </row>
    <row r="21" spans="1:1011" ht="12" customHeight="1">
      <c r="G21" s="128"/>
      <c r="H21" s="128"/>
      <c r="I21" s="224"/>
      <c r="J21" s="128"/>
      <c r="K21" s="128"/>
    </row>
    <row r="22" spans="1:1011" s="117" customFormat="1" ht="12" customHeight="1">
      <c r="A22" s="128"/>
      <c r="B22" s="128"/>
      <c r="C22" s="128"/>
      <c r="D22" s="128"/>
      <c r="E22" s="128"/>
      <c r="F22" s="128"/>
      <c r="G22" s="96"/>
      <c r="H22" s="96"/>
      <c r="I22" s="225"/>
      <c r="J22" s="159"/>
      <c r="K22" s="96"/>
      <c r="L22" s="274"/>
      <c r="M22" s="96"/>
      <c r="N22" s="274"/>
      <c r="O22" s="96"/>
      <c r="P22" s="96"/>
      <c r="Q22" s="96"/>
      <c r="R22"/>
      <c r="S22" s="179"/>
      <c r="T22" s="96"/>
      <c r="U22" s="161"/>
      <c r="V22" s="96"/>
      <c r="X22" s="96"/>
      <c r="ALV22"/>
    </row>
    <row r="23" spans="1:1011" ht="12" customHeight="1">
      <c r="A23" s="117"/>
      <c r="B23" s="117"/>
      <c r="C23" s="117"/>
      <c r="D23" s="117"/>
      <c r="E23" s="117"/>
      <c r="F23" s="117"/>
      <c r="G23" s="117"/>
      <c r="H23" s="117"/>
      <c r="I23" s="249"/>
      <c r="J23" s="117"/>
      <c r="K23" s="117"/>
    </row>
    <row r="24" spans="1:1011" ht="12" customHeight="1">
      <c r="L24" s="125"/>
      <c r="M24" s="112"/>
      <c r="N24" s="125"/>
      <c r="O24" s="112"/>
      <c r="P24" s="112"/>
      <c r="Q24" s="112"/>
      <c r="S24" s="180"/>
      <c r="T24" s="112"/>
      <c r="V24" s="112"/>
      <c r="X24" s="112"/>
    </row>
    <row r="36" spans="1:6" ht="12" customHeight="1">
      <c r="A36" s="130"/>
      <c r="B36" s="130"/>
      <c r="C36" s="130"/>
      <c r="D36" s="130"/>
      <c r="E36" s="130"/>
      <c r="F36" s="130"/>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29"/>
      <c r="B44" s="129"/>
      <c r="C44" s="129"/>
      <c r="D44" s="129"/>
      <c r="E44" s="129"/>
      <c r="F44" s="129"/>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0" ht="12" customHeight="1">
      <c r="A49" s="129"/>
      <c r="B49" s="129"/>
      <c r="C49" s="129"/>
      <c r="D49" s="129"/>
      <c r="E49" s="129"/>
      <c r="F49" s="129"/>
    </row>
    <row r="50" spans="1:1010" ht="12" customHeight="1">
      <c r="A50" s="129"/>
      <c r="B50" s="129"/>
      <c r="C50" s="129"/>
      <c r="D50" s="129"/>
      <c r="E50" s="129"/>
      <c r="F50" s="129"/>
    </row>
    <row r="51" spans="1:1010" s="117" customFormat="1" ht="12" customHeight="1">
      <c r="A51" s="129"/>
      <c r="B51" s="129"/>
      <c r="C51" s="129"/>
      <c r="D51" s="129"/>
      <c r="E51" s="129"/>
      <c r="F51" s="129"/>
      <c r="G51" s="96"/>
      <c r="H51" s="96"/>
      <c r="I51" s="225"/>
      <c r="J51" s="159"/>
      <c r="K51" s="96"/>
      <c r="L51" s="274"/>
      <c r="M51" s="96"/>
      <c r="N51" s="274"/>
      <c r="O51" s="96"/>
      <c r="P51" s="96"/>
      <c r="Q51" s="96"/>
      <c r="R51"/>
      <c r="S51" s="179"/>
      <c r="T51" s="96"/>
      <c r="U51" s="161"/>
      <c r="V51" s="96"/>
      <c r="X51" s="96"/>
      <c r="ALV51"/>
    </row>
    <row r="52" spans="1:1010" s="117" customFormat="1" ht="12" customHeight="1">
      <c r="A52" s="130"/>
      <c r="B52" s="130"/>
      <c r="C52" s="130"/>
      <c r="D52" s="130"/>
      <c r="E52" s="130"/>
      <c r="F52" s="130"/>
      <c r="G52" s="96"/>
      <c r="H52" s="96"/>
      <c r="I52" s="225"/>
      <c r="J52" s="159"/>
      <c r="K52" s="96"/>
      <c r="L52" s="274"/>
      <c r="M52" s="96"/>
      <c r="N52" s="274"/>
      <c r="O52" s="96"/>
      <c r="P52" s="96"/>
      <c r="Q52" s="96"/>
      <c r="R52"/>
      <c r="S52" s="179"/>
      <c r="T52" s="96"/>
      <c r="U52" s="161"/>
      <c r="V52" s="96"/>
      <c r="X52" s="96"/>
      <c r="ALV52"/>
    </row>
    <row r="53" spans="1:1010" s="117" customFormat="1" ht="12" customHeight="1">
      <c r="A53" s="123"/>
      <c r="B53" s="123"/>
      <c r="C53" s="123"/>
      <c r="D53" s="123"/>
      <c r="E53" s="123"/>
      <c r="F53" s="123"/>
      <c r="G53" s="112"/>
      <c r="H53" s="112"/>
      <c r="I53" s="273"/>
      <c r="J53" s="161"/>
      <c r="K53" s="112"/>
      <c r="L53" s="125"/>
      <c r="M53" s="112"/>
      <c r="N53" s="125"/>
      <c r="O53" s="112"/>
      <c r="P53" s="112"/>
      <c r="Q53" s="112"/>
      <c r="R53"/>
      <c r="S53" s="180"/>
      <c r="T53" s="112"/>
      <c r="U53" s="161"/>
      <c r="V53" s="112"/>
      <c r="X53" s="112"/>
      <c r="ALV53"/>
    </row>
    <row r="54" spans="1:1010" s="117" customFormat="1" ht="12" customHeight="1">
      <c r="A54" s="123"/>
      <c r="B54" s="123"/>
      <c r="C54" s="123"/>
      <c r="D54" s="123"/>
      <c r="E54" s="123"/>
      <c r="F54" s="123"/>
      <c r="G54" s="112"/>
      <c r="H54" s="112"/>
      <c r="I54" s="273"/>
      <c r="J54" s="161"/>
      <c r="K54" s="112"/>
      <c r="L54" s="125"/>
      <c r="M54" s="112"/>
      <c r="N54" s="125"/>
      <c r="O54" s="112"/>
      <c r="P54" s="112"/>
      <c r="Q54" s="112"/>
      <c r="R54"/>
      <c r="S54" s="180"/>
      <c r="T54" s="112"/>
      <c r="U54" s="161"/>
      <c r="V54" s="112"/>
      <c r="X54" s="112"/>
      <c r="ALV54"/>
    </row>
    <row r="55" spans="1:1010" s="117" customFormat="1" ht="12" customHeight="1">
      <c r="A55" s="123"/>
      <c r="B55" s="123"/>
      <c r="C55" s="123"/>
      <c r="D55" s="123"/>
      <c r="E55" s="123"/>
      <c r="F55" s="123"/>
      <c r="G55" s="112"/>
      <c r="H55" s="112"/>
      <c r="I55" s="273"/>
      <c r="J55" s="161"/>
      <c r="K55" s="112"/>
      <c r="L55" s="125"/>
      <c r="M55" s="112"/>
      <c r="N55" s="125"/>
      <c r="O55" s="112"/>
      <c r="P55" s="112"/>
      <c r="Q55" s="112"/>
      <c r="R55"/>
      <c r="S55" s="180"/>
      <c r="T55" s="112"/>
      <c r="U55" s="161"/>
      <c r="V55" s="112"/>
      <c r="X55" s="112"/>
      <c r="ALV55"/>
    </row>
    <row r="56" spans="1:1010" s="117" customFormat="1" ht="12" customHeight="1">
      <c r="A56" s="123"/>
      <c r="B56" s="123"/>
      <c r="C56" s="123"/>
      <c r="D56" s="123"/>
      <c r="E56" s="123"/>
      <c r="F56" s="123"/>
      <c r="G56" s="112"/>
      <c r="H56" s="112"/>
      <c r="I56" s="273"/>
      <c r="J56" s="161"/>
      <c r="K56" s="112"/>
      <c r="L56" s="125"/>
      <c r="M56" s="112"/>
      <c r="N56" s="125"/>
      <c r="O56" s="112"/>
      <c r="P56" s="112"/>
      <c r="Q56" s="112"/>
      <c r="R56"/>
      <c r="S56" s="180"/>
      <c r="T56" s="112"/>
      <c r="U56" s="161"/>
      <c r="V56" s="112"/>
      <c r="X56" s="112"/>
      <c r="ALV56"/>
    </row>
    <row r="57" spans="1:1010" s="117" customFormat="1" ht="12" customHeight="1">
      <c r="A57" s="123"/>
      <c r="B57" s="123"/>
      <c r="C57" s="123"/>
      <c r="D57" s="123"/>
      <c r="E57" s="123"/>
      <c r="F57" s="123"/>
      <c r="G57" s="112"/>
      <c r="H57" s="112"/>
      <c r="I57" s="273"/>
      <c r="J57" s="161"/>
      <c r="K57" s="112"/>
      <c r="L57" s="125"/>
      <c r="M57" s="112"/>
      <c r="N57" s="125"/>
      <c r="O57" s="112"/>
      <c r="P57" s="112"/>
      <c r="Q57" s="112"/>
      <c r="R57"/>
      <c r="S57" s="180"/>
      <c r="T57" s="112"/>
      <c r="U57" s="161"/>
      <c r="V57" s="112"/>
      <c r="X57" s="112"/>
      <c r="ALV57"/>
    </row>
    <row r="58" spans="1:1010" ht="12" customHeight="1">
      <c r="A58" s="123"/>
      <c r="B58" s="123"/>
      <c r="C58" s="123"/>
      <c r="D58" s="123"/>
      <c r="E58" s="123"/>
      <c r="F58" s="123"/>
      <c r="G58" s="112"/>
      <c r="H58" s="112"/>
      <c r="I58" s="273"/>
      <c r="J58" s="161"/>
      <c r="K58" s="112"/>
      <c r="L58" s="125"/>
      <c r="M58" s="112"/>
      <c r="N58" s="125"/>
      <c r="O58" s="112"/>
      <c r="P58" s="112"/>
      <c r="Q58" s="112"/>
      <c r="S58" s="180"/>
      <c r="T58" s="112"/>
      <c r="V58" s="112"/>
      <c r="X58" s="112"/>
    </row>
    <row r="59" spans="1:1010" ht="12" customHeight="1">
      <c r="A59" s="123"/>
      <c r="B59" s="123"/>
      <c r="C59" s="123"/>
      <c r="D59" s="123"/>
      <c r="E59" s="123"/>
      <c r="F59" s="123"/>
      <c r="G59" s="112"/>
      <c r="H59" s="112"/>
      <c r="I59" s="273"/>
      <c r="J59" s="161"/>
      <c r="K59" s="112"/>
      <c r="L59" s="125"/>
      <c r="M59" s="112"/>
      <c r="N59" s="125"/>
      <c r="O59" s="112"/>
      <c r="P59" s="112"/>
      <c r="Q59" s="112"/>
      <c r="S59" s="180"/>
      <c r="T59" s="112"/>
      <c r="V59" s="112"/>
      <c r="X59" s="112"/>
    </row>
    <row r="60" spans="1:1010" ht="12" customHeight="1">
      <c r="A60" s="130"/>
      <c r="B60" s="130"/>
      <c r="C60" s="130"/>
      <c r="D60" s="130"/>
      <c r="E60" s="130"/>
      <c r="F60" s="130"/>
    </row>
    <row r="61" spans="1:1010" ht="12" customHeight="1">
      <c r="A61" s="130"/>
      <c r="B61" s="130"/>
      <c r="C61" s="130"/>
      <c r="D61" s="130"/>
      <c r="E61" s="130"/>
      <c r="F61" s="130"/>
    </row>
    <row r="62" spans="1:1010" ht="12" customHeight="1">
      <c r="A62" s="130"/>
      <c r="B62" s="130"/>
      <c r="C62" s="130"/>
      <c r="D62" s="130"/>
      <c r="E62" s="130"/>
      <c r="F62" s="130"/>
    </row>
    <row r="63" spans="1:1010" ht="12" customHeight="1">
      <c r="A63" s="136"/>
      <c r="B63" s="136"/>
      <c r="C63" s="136"/>
      <c r="D63" s="136"/>
      <c r="E63" s="136"/>
      <c r="F63" s="136"/>
    </row>
    <row r="64" spans="1:1010" ht="12" customHeight="1">
      <c r="A64" s="136"/>
      <c r="B64" s="136"/>
      <c r="C64" s="136"/>
      <c r="D64" s="136"/>
      <c r="E64" s="136"/>
      <c r="F64" s="136"/>
    </row>
  </sheetData>
  <mergeCells count="2">
    <mergeCell ref="P7:Q7"/>
    <mergeCell ref="W7:X7"/>
  </mergeCells>
  <conditionalFormatting sqref="A11:A13">
    <cfRule type="expression" dxfId="340" priority="4737">
      <formula>AND($W11=1,#REF!=1)</formula>
    </cfRule>
    <cfRule type="expression" dxfId="339" priority="4738">
      <formula>AND(NOT(ISBLANK($R11)),ISBLANK(#REF!),ISBLANK($W11))</formula>
    </cfRule>
    <cfRule type="expression" dxfId="338" priority="4739">
      <formula>OR($W11="X",#REF!="X")</formula>
    </cfRule>
  </conditionalFormatting>
  <conditionalFormatting sqref="A10:B13 E11:G13 A9:G9">
    <cfRule type="expression" dxfId="337" priority="69">
      <formula>$W9=1</formula>
    </cfRule>
  </conditionalFormatting>
  <conditionalFormatting sqref="A15:F16 A36:F876">
    <cfRule type="expression" dxfId="336" priority="150">
      <formula>OR($X15="X",$V15="X")</formula>
    </cfRule>
    <cfRule type="expression" dxfId="335" priority="151">
      <formula>AND($X15=1,$V15=1)</formula>
    </cfRule>
    <cfRule type="expression" dxfId="334" priority="152">
      <formula>$X15=1</formula>
    </cfRule>
    <cfRule type="expression" dxfId="333" priority="153">
      <formula>$V15=1</formula>
    </cfRule>
  </conditionalFormatting>
  <conditionalFormatting sqref="A9:G9 A10:A13">
    <cfRule type="expression" dxfId="332" priority="70">
      <formula>#REF!=1</formula>
    </cfRule>
    <cfRule type="expression" dxfId="331" priority="71">
      <formula>AND($W9=1,#REF!=1)</formula>
    </cfRule>
    <cfRule type="expression" dxfId="330" priority="72">
      <formula>AND(NOT(ISBLANK($Q9)),ISBLANK(#REF!),ISBLANK($W9))</formula>
    </cfRule>
    <cfRule type="expression" dxfId="329" priority="73">
      <formula>OR($W9="X",#REF!="X")</formula>
    </cfRule>
  </conditionalFormatting>
  <conditionalFormatting sqref="B10 D10:G10">
    <cfRule type="expression" dxfId="328" priority="51">
      <formula>AND(NOT(ISBLANK($Q10)),ISBLANK(#REF!),ISBLANK($W10))</formula>
    </cfRule>
  </conditionalFormatting>
  <conditionalFormatting sqref="B10">
    <cfRule type="expression" dxfId="327" priority="4705">
      <formula>AND($M10="X",#REF!&lt;&gt;"")</formula>
    </cfRule>
  </conditionalFormatting>
  <conditionalFormatting sqref="B11:B13 E11:G13">
    <cfRule type="expression" dxfId="326" priority="4740">
      <formula>AND(NOT(ISBLANK($R11)),ISBLANK(#REF!),ISBLANK($W11))</formula>
    </cfRule>
  </conditionalFormatting>
  <conditionalFormatting sqref="B11:B13">
    <cfRule type="expression" dxfId="325" priority="62">
      <formula>AND($W11=1,#REF!=1)</formula>
    </cfRule>
    <cfRule type="expression" dxfId="324" priority="4744">
      <formula>$W11=1</formula>
    </cfRule>
    <cfRule type="expression" dxfId="323" priority="4745">
      <formula>AND(NOT(ISBLANK($R11)),ISBLANK(#REF!),ISBLANK($W11))</formula>
    </cfRule>
    <cfRule type="expression" dxfId="322" priority="4746">
      <formula>OR($W11="X",#REF!="X")</formula>
    </cfRule>
    <cfRule type="expression" dxfId="321" priority="4747">
      <formula>#REF!=1</formula>
    </cfRule>
    <cfRule type="expression" dxfId="320" priority="4748">
      <formula>AND($M11="X",#REF!&lt;&gt;"")</formula>
    </cfRule>
    <cfRule type="expression" dxfId="319" priority="4762">
      <formula>AND($M11="X",OR(#REF!&lt;&gt;"",#REF!&lt;&gt;""))</formula>
    </cfRule>
  </conditionalFormatting>
  <conditionalFormatting sqref="C9">
    <cfRule type="expression" dxfId="318" priority="5460">
      <formula>AND($L9="X",$B9&lt;&gt;"")</formula>
    </cfRule>
  </conditionalFormatting>
  <conditionalFormatting sqref="D9">
    <cfRule type="expression" dxfId="317" priority="5462">
      <formula>AND($L9="X",OR($B9&lt;&gt;"",$C9&lt;&gt;""))</formula>
    </cfRule>
  </conditionalFormatting>
  <conditionalFormatting sqref="D10">
    <cfRule type="expression" dxfId="316" priority="5463">
      <formula>AND($M10="X",OR(#REF!&lt;&gt;"",$B10&lt;&gt;""))</formula>
    </cfRule>
  </conditionalFormatting>
  <conditionalFormatting sqref="D10:G10 B10:B13 E11:G13">
    <cfRule type="expression" dxfId="315" priority="50">
      <formula>AND($W10=1,#REF!=1)</formula>
    </cfRule>
    <cfRule type="expression" dxfId="314" priority="53">
      <formula>OR($W10="X",#REF!="X")</formula>
    </cfRule>
    <cfRule type="expression" dxfId="313" priority="54">
      <formula>#REF!=1</formula>
    </cfRule>
  </conditionalFormatting>
  <conditionalFormatting sqref="D10:G10">
    <cfRule type="expression" dxfId="312" priority="68">
      <formula>$W10=1</formula>
    </cfRule>
  </conditionalFormatting>
  <conditionalFormatting sqref="E9">
    <cfRule type="expression" dxfId="311" priority="5464">
      <formula>AND($L9="X",OR($B9&lt;&gt;"",$C9&lt;&gt;"",$D9&lt;&gt;""))</formula>
    </cfRule>
  </conditionalFormatting>
  <conditionalFormatting sqref="E10">
    <cfRule type="expression" dxfId="310" priority="5465">
      <formula>AND($M10="X",OR(#REF!&lt;&gt;"",$B10&lt;&gt;"",$D10&lt;&gt;""))</formula>
    </cfRule>
  </conditionalFormatting>
  <conditionalFormatting sqref="E11:E13">
    <cfRule type="expression" dxfId="309" priority="5471">
      <formula>AND($M11="X",OR(#REF!&lt;&gt;"",#REF!&lt;&gt;"",$B11&lt;&gt;""))</formula>
    </cfRule>
  </conditionalFormatting>
  <conditionalFormatting sqref="F1:F2">
    <cfRule type="dataBar" priority="14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9">
    <cfRule type="expression" dxfId="308" priority="5466">
      <formula>AND($L9="X",OR($B9&lt;&gt;"",$C9&lt;&gt;"",$D9&lt;&gt;"",$E9&lt;&gt;""))</formula>
    </cfRule>
  </conditionalFormatting>
  <conditionalFormatting sqref="F10">
    <cfRule type="expression" dxfId="307" priority="5467">
      <formula>AND($M10="X",OR(#REF!&lt;&gt;"",$B10&lt;&gt;"",$D10&lt;&gt;"",$E10&lt;&gt;""))</formula>
    </cfRule>
  </conditionalFormatting>
  <conditionalFormatting sqref="F11:F13">
    <cfRule type="expression" dxfId="306" priority="5472">
      <formula>AND($M11="X",OR(#REF!&lt;&gt;"",#REF!&lt;&gt;"",$B11&lt;&gt;"",$E11&lt;&gt;""))</formula>
    </cfRule>
  </conditionalFormatting>
  <conditionalFormatting sqref="G9">
    <cfRule type="expression" dxfId="305" priority="5468">
      <formula>AND($L9="X",OR($B9&lt;&gt;"",$C9&lt;&gt;"",$D9&lt;&gt;"",$E9&lt;&gt;"",$F9&lt;&gt;""))</formula>
    </cfRule>
  </conditionalFormatting>
  <conditionalFormatting sqref="G10">
    <cfRule type="expression" dxfId="304" priority="5469">
      <formula>AND($M10="X",OR(#REF!&lt;&gt;"",$B10&lt;&gt;"",$D10&lt;&gt;"",$E10&lt;&gt;"",$F10&lt;&gt;""))</formula>
    </cfRule>
  </conditionalFormatting>
  <conditionalFormatting sqref="G11:G13">
    <cfRule type="expression" dxfId="303" priority="5473">
      <formula>AND($M11="X",OR(#REF!&lt;&gt;"",#REF!&lt;&gt;"",$B11&lt;&gt;"",$E11&lt;&gt;"",$F11&lt;&gt;""))</formula>
    </cfRule>
  </conditionalFormatting>
  <conditionalFormatting sqref="H15:H16 H36:H876">
    <cfRule type="expression" dxfId="302" priority="149">
      <formula>$K15="X"</formula>
    </cfRule>
  </conditionalFormatting>
  <conditionalFormatting sqref="I10:I13">
    <cfRule type="expression" dxfId="301" priority="1">
      <formula>$L10="X"</formula>
    </cfRule>
  </conditionalFormatting>
  <conditionalFormatting sqref="K9:K13">
    <cfRule type="cellIs" dxfId="300" priority="3" operator="equal">
      <formula>"1..1"</formula>
    </cfRule>
    <cfRule type="cellIs" dxfId="299" priority="4" operator="equal">
      <formula>"0..n"</formula>
    </cfRule>
    <cfRule type="cellIs" dxfId="298"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4"/>
  <sheetViews>
    <sheetView zoomScale="120" zoomScaleNormal="120" workbookViewId="0">
      <pane xSplit="7" ySplit="8" topLeftCell="N9" activePane="bottomRight" state="frozen"/>
      <selection pane="topRight" activeCell="H1" sqref="H1"/>
      <selection pane="bottomLeft" activeCell="A9" sqref="A9"/>
      <selection pane="bottomRight" activeCell="O9" sqref="O9:O17"/>
    </sheetView>
  </sheetViews>
  <sheetFormatPr baseColWidth="10"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25.5" style="96" customWidth="1"/>
    <col min="11" max="11" width="6" style="173" customWidth="1"/>
    <col min="12" max="12" width="7" style="96" customWidth="1"/>
    <col min="13" max="13" width="12.625" style="274" customWidth="1"/>
    <col min="14" max="14" width="28.125" style="96" customWidth="1"/>
    <col min="15" max="15" width="8.875" style="96" customWidth="1"/>
    <col min="16" max="16" width="9.5" style="96" hidden="1" customWidth="1"/>
    <col min="17" max="17" width="11" customWidth="1"/>
    <col min="18" max="18" width="7.1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2407</v>
      </c>
      <c r="C1" s="129"/>
      <c r="G1" s="128"/>
      <c r="H1" s="128"/>
      <c r="I1" s="128"/>
      <c r="W1" s="128"/>
      <c r="ALQ1"/>
    </row>
    <row r="2" spans="1:1005" ht="13.5" customHeight="1">
      <c r="A2" s="128" t="s">
        <v>850</v>
      </c>
      <c r="B2" s="128" t="s">
        <v>2408</v>
      </c>
      <c r="C2" s="142"/>
      <c r="E2" s="157"/>
      <c r="G2" s="128"/>
      <c r="W2" s="128"/>
      <c r="ALQ2"/>
    </row>
    <row r="3" spans="1:1005" ht="13.5" customHeight="1">
      <c r="C3" s="128" t="s">
        <v>2409</v>
      </c>
      <c r="G3" s="137"/>
      <c r="W3" s="128"/>
      <c r="ALQ3"/>
    </row>
    <row r="4" spans="1:1005" s="149" customFormat="1" ht="13.5" customHeight="1">
      <c r="A4" s="128"/>
      <c r="B4" s="128"/>
      <c r="C4" s="816" t="s">
        <v>2410</v>
      </c>
      <c r="D4" s="146"/>
      <c r="E4" s="128"/>
      <c r="F4" s="146"/>
      <c r="G4" s="148"/>
      <c r="H4" s="148"/>
      <c r="I4" s="272"/>
      <c r="J4" s="148"/>
      <c r="K4" s="186"/>
      <c r="L4" s="148"/>
      <c r="M4" s="276"/>
      <c r="N4" s="148"/>
      <c r="O4" s="148"/>
      <c r="P4" s="148"/>
      <c r="Q4"/>
      <c r="R4" s="181"/>
      <c r="S4" s="148"/>
      <c r="T4" s="160"/>
      <c r="U4" s="148"/>
      <c r="V4" s="148"/>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row>
    <row r="5" spans="1:1005" ht="13.5" customHeight="1">
      <c r="C5" s="816" t="s">
        <v>2411</v>
      </c>
      <c r="D5" s="138"/>
      <c r="E5" s="146"/>
      <c r="F5" s="138"/>
      <c r="W5" s="128"/>
      <c r="ALQ5"/>
    </row>
    <row r="6" spans="1:1005" ht="13.5" customHeight="1">
      <c r="C6" s="144"/>
      <c r="D6" s="138"/>
      <c r="G6" s="128"/>
      <c r="H6" s="128"/>
      <c r="I6" s="128"/>
      <c r="W6" s="128"/>
      <c r="ALQ6"/>
    </row>
    <row r="7" spans="1:1005" ht="13.5" customHeight="1">
      <c r="A7"/>
      <c r="B7"/>
      <c r="C7" s="138"/>
      <c r="D7" s="374"/>
      <c r="E7" s="138"/>
      <c r="F7" s="138"/>
      <c r="O7" s="675"/>
      <c r="P7" s="674" t="s">
        <v>829</v>
      </c>
      <c r="Q7" s="674" t="s">
        <v>829</v>
      </c>
      <c r="V7" s="637" t="s">
        <v>685</v>
      </c>
      <c r="W7" s="128"/>
      <c r="ALQ7"/>
    </row>
    <row r="8" spans="1:1005" s="238" customFormat="1" ht="55.5" customHeight="1">
      <c r="A8" s="233" t="s">
        <v>831</v>
      </c>
      <c r="B8" s="378" t="s">
        <v>832</v>
      </c>
      <c r="C8" s="275" t="s">
        <v>833</v>
      </c>
      <c r="D8" s="275" t="s">
        <v>834</v>
      </c>
      <c r="E8" s="275" t="s">
        <v>835</v>
      </c>
      <c r="F8" s="275" t="s">
        <v>836</v>
      </c>
      <c r="G8" s="275" t="s">
        <v>837</v>
      </c>
      <c r="H8" s="234" t="s">
        <v>9</v>
      </c>
      <c r="I8" s="234" t="s">
        <v>838</v>
      </c>
      <c r="J8" s="234" t="s">
        <v>841</v>
      </c>
      <c r="K8" s="234" t="s">
        <v>677</v>
      </c>
      <c r="L8" s="234" t="s">
        <v>3</v>
      </c>
      <c r="M8" s="234" t="s">
        <v>912</v>
      </c>
      <c r="N8" s="280"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697"/>
      <c r="E9" s="697"/>
      <c r="F9" s="697"/>
      <c r="G9" s="697"/>
      <c r="H9" s="698" t="s">
        <v>2303</v>
      </c>
      <c r="I9" s="313" t="s">
        <v>1614</v>
      </c>
      <c r="J9" s="699" t="s">
        <v>918</v>
      </c>
      <c r="K9" s="698" t="s">
        <v>820</v>
      </c>
      <c r="L9" s="700"/>
      <c r="M9" s="698" t="s">
        <v>862</v>
      </c>
      <c r="N9" s="701"/>
      <c r="O9" s="698" t="s">
        <v>2918</v>
      </c>
      <c r="P9" s="702"/>
      <c r="Q9" s="702" t="s">
        <v>863</v>
      </c>
      <c r="R9" s="232"/>
      <c r="S9" s="703"/>
      <c r="T9" s="698"/>
      <c r="U9" s="704"/>
      <c r="V9" s="698"/>
      <c r="W9" s="701">
        <v>1</v>
      </c>
    </row>
    <row r="10" spans="1:1005" s="224" customFormat="1" ht="13.5" customHeight="1">
      <c r="A10" s="225">
        <v>2</v>
      </c>
      <c r="B10" s="217" t="s">
        <v>2412</v>
      </c>
      <c r="C10" s="240"/>
      <c r="D10" s="241"/>
      <c r="E10" s="241"/>
      <c r="F10" s="241"/>
      <c r="G10" s="241"/>
      <c r="H10" s="698" t="s">
        <v>2413</v>
      </c>
      <c r="I10" s="491"/>
      <c r="J10" s="698" t="s">
        <v>2414</v>
      </c>
      <c r="K10" s="698" t="s">
        <v>820</v>
      </c>
      <c r="L10" s="700" t="s">
        <v>863</v>
      </c>
      <c r="M10" s="698" t="s">
        <v>2414</v>
      </c>
      <c r="N10" s="701"/>
      <c r="O10" s="698" t="s">
        <v>931</v>
      </c>
      <c r="P10" s="702"/>
      <c r="Q10" s="702" t="s">
        <v>863</v>
      </c>
      <c r="R10" s="232"/>
      <c r="S10" s="703"/>
      <c r="T10" s="698"/>
      <c r="U10" s="704"/>
      <c r="V10" s="698"/>
      <c r="W10" s="701"/>
    </row>
    <row r="11" spans="1:1005" s="224" customFormat="1" ht="13.5" customHeight="1">
      <c r="A11" s="225">
        <v>3</v>
      </c>
      <c r="B11" s="217"/>
      <c r="C11" s="217" t="s">
        <v>2311</v>
      </c>
      <c r="D11" s="241"/>
      <c r="E11" s="241"/>
      <c r="F11" s="241"/>
      <c r="G11" s="241"/>
      <c r="H11" s="698" t="s">
        <v>2415</v>
      </c>
      <c r="I11" s="313" t="s">
        <v>2313</v>
      </c>
      <c r="J11" s="699" t="s">
        <v>2314</v>
      </c>
      <c r="K11" s="698" t="s">
        <v>820</v>
      </c>
      <c r="L11" s="700"/>
      <c r="M11" s="698" t="s">
        <v>862</v>
      </c>
      <c r="N11" s="701"/>
      <c r="O11" s="698" t="s">
        <v>3008</v>
      </c>
      <c r="P11" s="702"/>
      <c r="Q11" s="702" t="s">
        <v>863</v>
      </c>
      <c r="R11" s="232"/>
      <c r="S11" s="703"/>
      <c r="T11" s="698"/>
      <c r="U11" s="704"/>
      <c r="V11" s="698"/>
      <c r="W11" s="701"/>
    </row>
    <row r="12" spans="1:1005" s="224" customFormat="1" ht="13.5" customHeight="1">
      <c r="A12" s="225">
        <v>4</v>
      </c>
      <c r="B12" s="217"/>
      <c r="C12" s="217" t="s">
        <v>2416</v>
      </c>
      <c r="D12" s="241"/>
      <c r="E12" s="241"/>
      <c r="F12" s="241"/>
      <c r="G12" s="241"/>
      <c r="H12" s="698" t="s">
        <v>2417</v>
      </c>
      <c r="I12" s="699" t="s">
        <v>929</v>
      </c>
      <c r="J12" s="699" t="s">
        <v>878</v>
      </c>
      <c r="K12" s="698" t="s">
        <v>820</v>
      </c>
      <c r="L12" s="700"/>
      <c r="M12" s="698" t="s">
        <v>878</v>
      </c>
      <c r="N12" s="701"/>
      <c r="O12" s="698" t="s">
        <v>931</v>
      </c>
      <c r="P12" s="702"/>
      <c r="Q12" s="702" t="s">
        <v>863</v>
      </c>
      <c r="R12" s="232"/>
      <c r="S12" s="703" t="s">
        <v>2418</v>
      </c>
      <c r="T12" s="698"/>
      <c r="U12" s="704"/>
      <c r="V12" s="698"/>
      <c r="W12" s="701"/>
    </row>
    <row r="13" spans="1:1005" s="224" customFormat="1" ht="13.5" customHeight="1">
      <c r="A13" s="225">
        <v>5</v>
      </c>
      <c r="B13" s="217"/>
      <c r="C13" s="241" t="s">
        <v>2419</v>
      </c>
      <c r="D13" s="241"/>
      <c r="E13" s="241"/>
      <c r="F13" s="241"/>
      <c r="G13" s="241"/>
      <c r="H13" s="698" t="s">
        <v>2420</v>
      </c>
      <c r="I13" s="698" t="s">
        <v>2421</v>
      </c>
      <c r="J13" s="699" t="s">
        <v>2422</v>
      </c>
      <c r="K13" s="698" t="s">
        <v>817</v>
      </c>
      <c r="L13" s="700"/>
      <c r="M13" s="698" t="s">
        <v>862</v>
      </c>
      <c r="N13" s="701" t="s">
        <v>863</v>
      </c>
      <c r="O13" s="698" t="s">
        <v>2423</v>
      </c>
      <c r="P13" s="702"/>
      <c r="Q13" s="702" t="s">
        <v>863</v>
      </c>
      <c r="R13" s="232"/>
      <c r="S13" s="703" t="s">
        <v>2418</v>
      </c>
      <c r="T13" s="698"/>
      <c r="U13" s="704"/>
      <c r="V13" s="698"/>
      <c r="W13" s="701"/>
    </row>
    <row r="14" spans="1:1005" s="224" customFormat="1" ht="13.5" customHeight="1">
      <c r="A14" s="225">
        <v>6</v>
      </c>
      <c r="B14" s="217"/>
      <c r="C14" s="241" t="s">
        <v>2424</v>
      </c>
      <c r="D14" s="221"/>
      <c r="E14" s="221"/>
      <c r="F14" s="221"/>
      <c r="G14" s="221"/>
      <c r="H14" s="698" t="s">
        <v>2425</v>
      </c>
      <c r="I14" s="698" t="s">
        <v>2327</v>
      </c>
      <c r="J14" s="699" t="s">
        <v>2426</v>
      </c>
      <c r="K14" s="698" t="s">
        <v>820</v>
      </c>
      <c r="L14" s="700"/>
      <c r="M14" s="698" t="s">
        <v>862</v>
      </c>
      <c r="N14" s="701" t="s">
        <v>863</v>
      </c>
      <c r="O14" s="698" t="s">
        <v>2427</v>
      </c>
      <c r="P14" s="702" t="s">
        <v>863</v>
      </c>
      <c r="Q14" s="702" t="s">
        <v>863</v>
      </c>
      <c r="R14" s="232"/>
      <c r="S14" s="703" t="s">
        <v>2428</v>
      </c>
      <c r="T14" s="704"/>
      <c r="U14" s="698"/>
      <c r="V14" s="701"/>
      <c r="W14" s="701"/>
    </row>
    <row r="15" spans="1:1005" s="224" customFormat="1" ht="13.5" customHeight="1">
      <c r="A15" s="225">
        <v>7</v>
      </c>
      <c r="B15" s="217"/>
      <c r="C15" s="241" t="s">
        <v>2429</v>
      </c>
      <c r="D15" s="241"/>
      <c r="E15" s="241"/>
      <c r="F15" s="241"/>
      <c r="G15" s="241"/>
      <c r="H15" s="698" t="s">
        <v>2430</v>
      </c>
      <c r="I15" s="699">
        <v>10</v>
      </c>
      <c r="J15" s="699" t="s">
        <v>2431</v>
      </c>
      <c r="K15" s="698" t="s">
        <v>817</v>
      </c>
      <c r="L15" s="700"/>
      <c r="M15" s="698" t="s">
        <v>862</v>
      </c>
      <c r="N15" s="701" t="s">
        <v>863</v>
      </c>
      <c r="O15" s="698" t="s">
        <v>2432</v>
      </c>
      <c r="P15" s="702"/>
      <c r="Q15" s="702" t="s">
        <v>863</v>
      </c>
      <c r="R15" s="232"/>
      <c r="S15" s="703" t="s">
        <v>2418</v>
      </c>
      <c r="T15" s="698"/>
      <c r="U15" s="704"/>
      <c r="V15" s="698"/>
      <c r="W15" s="701"/>
    </row>
    <row r="16" spans="1:1005" s="224" customFormat="1" ht="13.5" customHeight="1">
      <c r="A16" s="225">
        <v>8</v>
      </c>
      <c r="B16" s="217"/>
      <c r="C16" s="217" t="s">
        <v>2433</v>
      </c>
      <c r="D16" s="241"/>
      <c r="E16" s="241"/>
      <c r="F16" s="241"/>
      <c r="G16" s="241"/>
      <c r="H16" s="698" t="s">
        <v>2434</v>
      </c>
      <c r="I16" s="699" t="s">
        <v>2435</v>
      </c>
      <c r="J16" s="699" t="s">
        <v>938</v>
      </c>
      <c r="K16" s="698" t="s">
        <v>817</v>
      </c>
      <c r="L16" s="700"/>
      <c r="M16" s="698" t="s">
        <v>862</v>
      </c>
      <c r="N16" s="698"/>
      <c r="O16" s="698"/>
      <c r="P16" s="698"/>
      <c r="Q16" s="701" t="s">
        <v>863</v>
      </c>
      <c r="R16" s="232"/>
      <c r="S16" s="698"/>
      <c r="T16" s="701"/>
      <c r="U16" s="701"/>
      <c r="V16" s="701"/>
      <c r="W16" s="701"/>
      <c r="X16" s="232"/>
      <c r="Y16" s="703"/>
      <c r="Z16" s="698"/>
      <c r="AA16" s="704"/>
      <c r="AB16" s="698"/>
      <c r="AC16" s="701"/>
      <c r="AD16" s="701"/>
      <c r="AE16" s="702"/>
    </row>
    <row r="17" spans="1:31" s="224" customFormat="1" ht="13.5" customHeight="1">
      <c r="A17" s="225">
        <v>9</v>
      </c>
      <c r="B17" s="217" t="s">
        <v>3004</v>
      </c>
      <c r="C17" s="815"/>
      <c r="D17" s="804"/>
      <c r="E17" s="804"/>
      <c r="F17" s="804"/>
      <c r="G17" s="804"/>
      <c r="H17" s="805" t="s">
        <v>3003</v>
      </c>
      <c r="I17" s="805" t="s">
        <v>3002</v>
      </c>
      <c r="J17" s="806" t="s">
        <v>887</v>
      </c>
      <c r="K17" s="698" t="s">
        <v>817</v>
      </c>
      <c r="L17" s="807"/>
      <c r="M17" s="698" t="s">
        <v>862</v>
      </c>
      <c r="N17" s="807" t="s">
        <v>863</v>
      </c>
      <c r="O17" s="698" t="s">
        <v>3005</v>
      </c>
      <c r="P17" s="808"/>
      <c r="Q17" s="808" t="s">
        <v>863</v>
      </c>
      <c r="R17" s="232"/>
      <c r="S17" s="809"/>
      <c r="T17" s="805"/>
      <c r="U17" s="810"/>
      <c r="V17" s="805"/>
      <c r="W17" s="807"/>
      <c r="X17" s="232"/>
      <c r="Y17" s="703"/>
      <c r="Z17" s="698"/>
      <c r="AA17" s="813"/>
      <c r="AB17" s="698"/>
      <c r="AC17" s="701"/>
      <c r="AD17" s="701"/>
      <c r="AE17" s="814"/>
    </row>
    <row r="18" spans="1:31" s="224" customFormat="1" ht="13.5" hidden="1" customHeight="1">
      <c r="A18" s="225">
        <f t="shared" ref="A18:A62" si="0">ROW()-8</f>
        <v>10</v>
      </c>
      <c r="B18" s="217" t="s">
        <v>2389</v>
      </c>
      <c r="C18" s="216"/>
      <c r="D18" s="217"/>
      <c r="E18" s="217"/>
      <c r="F18" s="217"/>
      <c r="G18" s="217"/>
      <c r="H18" s="253" t="s">
        <v>2436</v>
      </c>
      <c r="I18" s="699"/>
      <c r="J18" s="253" t="s">
        <v>2391</v>
      </c>
      <c r="K18" s="698" t="s">
        <v>817</v>
      </c>
      <c r="L18" s="701" t="s">
        <v>863</v>
      </c>
      <c r="M18" s="243" t="s">
        <v>1055</v>
      </c>
      <c r="N18" s="277"/>
      <c r="O18" s="698"/>
      <c r="P18" s="700"/>
      <c r="Q18" s="701"/>
      <c r="R18" s="232"/>
      <c r="S18" s="703"/>
      <c r="T18" s="698"/>
      <c r="U18" s="704"/>
      <c r="V18" s="702"/>
      <c r="W18" s="702"/>
      <c r="X18" s="701"/>
      <c r="Z18" s="703"/>
      <c r="AA18" s="698"/>
      <c r="AB18" s="699"/>
      <c r="AC18" s="698"/>
      <c r="AD18" s="701"/>
      <c r="AE18" s="701"/>
    </row>
    <row r="19" spans="1:31" s="224" customFormat="1" ht="13.5" hidden="1" customHeight="1">
      <c r="A19" s="225">
        <f t="shared" si="0"/>
        <v>11</v>
      </c>
      <c r="B19" s="217"/>
      <c r="C19" s="217" t="s">
        <v>2392</v>
      </c>
      <c r="D19" s="241"/>
      <c r="E19" s="241"/>
      <c r="F19" s="241"/>
      <c r="G19" s="241"/>
      <c r="H19" s="267" t="s">
        <v>2393</v>
      </c>
      <c r="I19" s="699" t="s">
        <v>2437</v>
      </c>
      <c r="J19" s="699" t="s">
        <v>971</v>
      </c>
      <c r="K19" s="698" t="s">
        <v>817</v>
      </c>
      <c r="L19" s="700"/>
      <c r="M19" s="698" t="s">
        <v>862</v>
      </c>
      <c r="N19" s="266" t="s">
        <v>863</v>
      </c>
      <c r="O19" s="253" t="s">
        <v>1833</v>
      </c>
      <c r="P19" s="702"/>
      <c r="Q19" s="701"/>
      <c r="R19" s="232"/>
      <c r="S19" s="703"/>
      <c r="T19" s="698"/>
      <c r="U19" s="704"/>
      <c r="V19" s="713"/>
      <c r="W19" s="702"/>
      <c r="X19" s="701"/>
      <c r="Z19" s="703"/>
      <c r="AA19" s="698"/>
      <c r="AB19" s="699"/>
      <c r="AC19" s="698"/>
      <c r="AD19" s="701"/>
      <c r="AE19" s="701"/>
    </row>
    <row r="20" spans="1:31" s="248" customFormat="1" ht="13.5" hidden="1" customHeight="1">
      <c r="A20" s="225">
        <f t="shared" si="0"/>
        <v>12</v>
      </c>
      <c r="B20" s="217"/>
      <c r="C20" s="219" t="s">
        <v>1060</v>
      </c>
      <c r="D20" s="219"/>
      <c r="E20" s="220"/>
      <c r="F20" s="220"/>
      <c r="G20" s="220"/>
      <c r="H20" s="698" t="s">
        <v>1660</v>
      </c>
      <c r="I20" s="699" t="s">
        <v>1062</v>
      </c>
      <c r="J20" s="698" t="s">
        <v>1063</v>
      </c>
      <c r="K20" s="698" t="s">
        <v>817</v>
      </c>
      <c r="L20" s="701"/>
      <c r="M20" s="698" t="s">
        <v>862</v>
      </c>
      <c r="N20" s="701"/>
      <c r="O20" s="698"/>
      <c r="P20" s="250"/>
      <c r="Q20" s="701"/>
      <c r="R20" s="492"/>
      <c r="S20" s="703"/>
      <c r="T20" s="698"/>
      <c r="U20" s="704"/>
      <c r="V20" s="702"/>
      <c r="W20" s="702"/>
      <c r="X20" s="701"/>
      <c r="Y20" s="224"/>
      <c r="Z20" s="703"/>
      <c r="AA20" s="698"/>
      <c r="AB20" s="699"/>
      <c r="AC20" s="698"/>
      <c r="AD20" s="701"/>
      <c r="AE20" s="701"/>
    </row>
    <row r="21" spans="1:31" s="224" customFormat="1" ht="13.5" hidden="1" customHeight="1">
      <c r="A21" s="225">
        <f t="shared" si="0"/>
        <v>13</v>
      </c>
      <c r="B21" s="217"/>
      <c r="C21" s="217" t="s">
        <v>1064</v>
      </c>
      <c r="D21" s="217"/>
      <c r="E21" s="217"/>
      <c r="F21" s="217"/>
      <c r="G21" s="217"/>
      <c r="H21" s="261" t="s">
        <v>1065</v>
      </c>
      <c r="I21" s="699" t="s">
        <v>1066</v>
      </c>
      <c r="J21" s="698" t="s">
        <v>870</v>
      </c>
      <c r="K21" s="698" t="s">
        <v>817</v>
      </c>
      <c r="L21" s="701"/>
      <c r="M21" s="698" t="s">
        <v>862</v>
      </c>
      <c r="N21" s="701"/>
      <c r="O21" s="698"/>
      <c r="P21" s="250"/>
      <c r="Q21" s="701"/>
      <c r="R21" s="232"/>
      <c r="S21" s="703"/>
      <c r="T21" s="698"/>
      <c r="U21" s="704"/>
      <c r="V21" s="702"/>
      <c r="W21" s="702"/>
      <c r="X21" s="701"/>
      <c r="Z21" s="703"/>
      <c r="AA21" s="698"/>
      <c r="AB21" s="699"/>
      <c r="AC21" s="698"/>
      <c r="AD21" s="701"/>
      <c r="AE21" s="701"/>
    </row>
    <row r="22" spans="1:31" s="158" customFormat="1" ht="13.5" hidden="1" customHeight="1">
      <c r="A22" s="225">
        <f t="shared" si="0"/>
        <v>14</v>
      </c>
      <c r="B22" s="219"/>
      <c r="C22" s="219" t="s">
        <v>1069</v>
      </c>
      <c r="D22" s="260"/>
      <c r="E22" s="260"/>
      <c r="F22" s="260"/>
      <c r="G22" s="260"/>
      <c r="H22" s="261" t="s">
        <v>1070</v>
      </c>
      <c r="I22" s="262"/>
      <c r="J22" s="262" t="s">
        <v>1071</v>
      </c>
      <c r="K22" s="261" t="s">
        <v>823</v>
      </c>
      <c r="L22" s="266" t="s">
        <v>863</v>
      </c>
      <c r="M22" s="506" t="s">
        <v>1071</v>
      </c>
      <c r="N22" s="266"/>
      <c r="O22" s="266"/>
      <c r="P22" s="263"/>
      <c r="Q22" s="266"/>
      <c r="R22" s="648"/>
      <c r="S22" s="264"/>
      <c r="T22" s="261"/>
      <c r="U22" s="259"/>
      <c r="V22" s="258"/>
      <c r="W22" s="258"/>
      <c r="X22" s="266"/>
      <c r="Z22" s="264"/>
      <c r="AA22" s="261"/>
      <c r="AB22" s="262"/>
      <c r="AC22" s="261"/>
      <c r="AD22" s="266"/>
      <c r="AE22" s="266"/>
    </row>
    <row r="23" spans="1:31" s="224" customFormat="1" ht="13.5" hidden="1" customHeight="1">
      <c r="A23" s="225">
        <f t="shared" si="0"/>
        <v>15</v>
      </c>
      <c r="B23" s="217"/>
      <c r="C23" s="241"/>
      <c r="D23" s="241" t="s">
        <v>1072</v>
      </c>
      <c r="E23" s="241"/>
      <c r="F23" s="241"/>
      <c r="G23" s="241"/>
      <c r="H23" s="698" t="s">
        <v>1073</v>
      </c>
      <c r="I23" s="706" t="s">
        <v>1074</v>
      </c>
      <c r="J23" s="699" t="s">
        <v>907</v>
      </c>
      <c r="K23" s="698" t="s">
        <v>820</v>
      </c>
      <c r="L23" s="701"/>
      <c r="M23" s="698" t="s">
        <v>862</v>
      </c>
      <c r="N23" s="701" t="s">
        <v>863</v>
      </c>
      <c r="O23" s="696" t="s">
        <v>1664</v>
      </c>
      <c r="P23" s="700"/>
      <c r="Q23" s="701"/>
      <c r="R23" s="232"/>
      <c r="S23" s="703"/>
      <c r="T23" s="698"/>
      <c r="U23" s="704"/>
      <c r="V23" s="371"/>
      <c r="W23" s="258"/>
      <c r="X23" s="701"/>
      <c r="Z23" s="264"/>
      <c r="AA23" s="698"/>
      <c r="AB23" s="491"/>
      <c r="AC23" s="698"/>
      <c r="AD23" s="701"/>
      <c r="AE23" s="701"/>
    </row>
    <row r="24" spans="1:31" s="224" customFormat="1" ht="13.5" hidden="1" customHeight="1">
      <c r="A24" s="225">
        <f t="shared" si="0"/>
        <v>16</v>
      </c>
      <c r="B24" s="217"/>
      <c r="C24" s="241"/>
      <c r="D24" s="241" t="s">
        <v>1078</v>
      </c>
      <c r="E24" s="241"/>
      <c r="F24" s="241"/>
      <c r="G24" s="241"/>
      <c r="H24" s="698" t="s">
        <v>1079</v>
      </c>
      <c r="I24" s="706" t="s">
        <v>1080</v>
      </c>
      <c r="J24" s="699" t="s">
        <v>1081</v>
      </c>
      <c r="K24" s="698" t="s">
        <v>820</v>
      </c>
      <c r="L24" s="701"/>
      <c r="M24" s="698" t="s">
        <v>862</v>
      </c>
      <c r="N24" s="701"/>
      <c r="O24" s="701"/>
      <c r="P24" s="700"/>
      <c r="Q24" s="701"/>
      <c r="R24" s="232"/>
      <c r="S24" s="703"/>
      <c r="T24" s="698"/>
      <c r="U24" s="704"/>
      <c r="V24" s="371"/>
      <c r="W24" s="258"/>
      <c r="X24" s="701"/>
      <c r="Z24" s="703"/>
      <c r="AA24" s="698"/>
      <c r="AB24" s="491"/>
      <c r="AC24" s="698"/>
      <c r="AD24" s="701"/>
      <c r="AE24" s="701"/>
    </row>
    <row r="25" spans="1:31" s="224" customFormat="1" ht="13.5" hidden="1" customHeight="1">
      <c r="A25" s="225">
        <f t="shared" si="0"/>
        <v>17</v>
      </c>
      <c r="B25" s="217"/>
      <c r="C25" s="217" t="s">
        <v>1082</v>
      </c>
      <c r="D25" s="221"/>
      <c r="E25" s="221"/>
      <c r="F25" s="221"/>
      <c r="G25" s="221"/>
      <c r="H25" s="698"/>
      <c r="I25" s="699"/>
      <c r="J25" s="699" t="s">
        <v>1083</v>
      </c>
      <c r="K25" s="698" t="s">
        <v>817</v>
      </c>
      <c r="L25" s="701" t="s">
        <v>863</v>
      </c>
      <c r="M25" s="243" t="s">
        <v>1083</v>
      </c>
      <c r="N25" s="701"/>
      <c r="O25" s="698"/>
      <c r="P25" s="700"/>
      <c r="Q25" s="701"/>
      <c r="R25" s="232"/>
      <c r="S25" s="703"/>
      <c r="T25" s="698"/>
      <c r="U25" s="704"/>
      <c r="V25" s="702"/>
      <c r="W25" s="702"/>
      <c r="X25" s="701"/>
      <c r="Z25" s="703"/>
      <c r="AA25" s="698"/>
      <c r="AB25" s="699"/>
      <c r="AC25" s="698"/>
      <c r="AD25" s="701"/>
      <c r="AE25" s="701"/>
    </row>
    <row r="26" spans="1:31" s="224" customFormat="1" ht="13.5" hidden="1" customHeight="1">
      <c r="A26" s="225">
        <f t="shared" si="0"/>
        <v>18</v>
      </c>
      <c r="B26" s="217"/>
      <c r="C26" s="217"/>
      <c r="D26" s="697" t="s">
        <v>1084</v>
      </c>
      <c r="E26" s="251"/>
      <c r="F26" s="239"/>
      <c r="G26" s="239"/>
      <c r="H26" s="698" t="s">
        <v>2396</v>
      </c>
      <c r="I26" s="699" t="s">
        <v>1086</v>
      </c>
      <c r="J26" s="699" t="s">
        <v>1088</v>
      </c>
      <c r="K26" s="698" t="s">
        <v>820</v>
      </c>
      <c r="L26" s="701"/>
      <c r="M26" s="698" t="s">
        <v>862</v>
      </c>
      <c r="N26" s="701"/>
      <c r="O26" s="698" t="s">
        <v>1089</v>
      </c>
      <c r="P26" s="700"/>
      <c r="Q26" s="701"/>
      <c r="R26" s="232"/>
      <c r="S26" s="703"/>
      <c r="T26" s="698"/>
      <c r="U26" s="704"/>
      <c r="V26" s="702"/>
      <c r="W26" s="702"/>
      <c r="X26" s="701"/>
      <c r="Z26" s="703"/>
      <c r="AA26" s="698"/>
      <c r="AB26" s="699"/>
      <c r="AC26" s="698"/>
      <c r="AD26" s="701"/>
      <c r="AE26" s="701"/>
    </row>
    <row r="27" spans="1:31" s="252" customFormat="1" ht="13.5" hidden="1" customHeight="1">
      <c r="A27" s="225">
        <f t="shared" si="0"/>
        <v>19</v>
      </c>
      <c r="B27" s="217"/>
      <c r="C27" s="222"/>
      <c r="D27" s="697" t="s">
        <v>1090</v>
      </c>
      <c r="E27" s="221"/>
      <c r="F27" s="221"/>
      <c r="G27" s="221"/>
      <c r="H27" s="698" t="s">
        <v>1091</v>
      </c>
      <c r="I27" s="699" t="s">
        <v>1092</v>
      </c>
      <c r="J27" s="699" t="s">
        <v>1093</v>
      </c>
      <c r="K27" s="698" t="s">
        <v>817</v>
      </c>
      <c r="L27" s="701"/>
      <c r="M27" s="698" t="s">
        <v>862</v>
      </c>
      <c r="N27" s="701"/>
      <c r="O27" s="698"/>
      <c r="P27" s="700"/>
      <c r="Q27" s="701"/>
      <c r="R27" s="652"/>
      <c r="S27" s="703"/>
      <c r="T27" s="698"/>
      <c r="U27" s="704"/>
      <c r="V27" s="702"/>
      <c r="W27" s="702"/>
      <c r="X27" s="701"/>
      <c r="Y27" s="224"/>
      <c r="Z27" s="703"/>
      <c r="AA27" s="698"/>
      <c r="AB27" s="699"/>
      <c r="AC27" s="698"/>
      <c r="AD27" s="701"/>
      <c r="AE27" s="701"/>
    </row>
    <row r="28" spans="1:31" s="252" customFormat="1" ht="13.5" hidden="1" customHeight="1">
      <c r="A28" s="225">
        <f t="shared" si="0"/>
        <v>20</v>
      </c>
      <c r="B28" s="217"/>
      <c r="C28" s="222"/>
      <c r="D28" s="697" t="s">
        <v>1095</v>
      </c>
      <c r="E28" s="221"/>
      <c r="F28" s="221"/>
      <c r="G28" s="221"/>
      <c r="H28" s="698"/>
      <c r="I28" s="699"/>
      <c r="J28" s="699" t="s">
        <v>1096</v>
      </c>
      <c r="K28" s="698" t="s">
        <v>817</v>
      </c>
      <c r="L28" s="701" t="s">
        <v>863</v>
      </c>
      <c r="M28" s="243" t="s">
        <v>1096</v>
      </c>
      <c r="N28" s="701"/>
      <c r="O28" s="698"/>
      <c r="P28" s="700"/>
      <c r="Q28" s="701"/>
      <c r="R28" s="652"/>
      <c r="S28" s="703"/>
      <c r="T28" s="698"/>
      <c r="U28" s="704"/>
      <c r="V28" s="702"/>
      <c r="W28" s="702"/>
      <c r="X28" s="701"/>
      <c r="Y28" s="224"/>
      <c r="Z28" s="703"/>
      <c r="AA28" s="698"/>
      <c r="AB28" s="699"/>
      <c r="AC28" s="698"/>
      <c r="AD28" s="701"/>
      <c r="AE28" s="701"/>
    </row>
    <row r="29" spans="1:31" s="252" customFormat="1" ht="13.5" hidden="1" customHeight="1">
      <c r="A29" s="225">
        <f t="shared" si="0"/>
        <v>21</v>
      </c>
      <c r="B29" s="217"/>
      <c r="C29" s="222"/>
      <c r="D29" s="241"/>
      <c r="E29" s="241" t="s">
        <v>1099</v>
      </c>
      <c r="F29" s="241"/>
      <c r="G29" s="241"/>
      <c r="H29" s="698" t="s">
        <v>1100</v>
      </c>
      <c r="I29" s="699" t="s">
        <v>1101</v>
      </c>
      <c r="J29" s="699" t="s">
        <v>1088</v>
      </c>
      <c r="K29" s="698" t="s">
        <v>820</v>
      </c>
      <c r="L29" s="701"/>
      <c r="M29" s="698" t="s">
        <v>862</v>
      </c>
      <c r="N29" s="701"/>
      <c r="O29" s="698" t="s">
        <v>1102</v>
      </c>
      <c r="P29" s="700"/>
      <c r="Q29" s="701"/>
      <c r="R29" s="652"/>
      <c r="S29" s="703"/>
      <c r="T29" s="698"/>
      <c r="U29" s="704"/>
      <c r="V29" s="702"/>
      <c r="W29" s="702"/>
      <c r="X29" s="701"/>
      <c r="Y29" s="224"/>
      <c r="Z29" s="703"/>
      <c r="AA29" s="698"/>
      <c r="AB29" s="699"/>
      <c r="AC29" s="698"/>
      <c r="AD29" s="701"/>
      <c r="AE29" s="701"/>
    </row>
    <row r="30" spans="1:31" s="224" customFormat="1" ht="13.5" hidden="1" customHeight="1">
      <c r="A30" s="225">
        <f t="shared" si="0"/>
        <v>22</v>
      </c>
      <c r="B30" s="217"/>
      <c r="C30" s="217"/>
      <c r="D30" s="241"/>
      <c r="E30" s="241" t="s">
        <v>1103</v>
      </c>
      <c r="F30" s="241"/>
      <c r="G30" s="241"/>
      <c r="H30" s="698" t="s">
        <v>2397</v>
      </c>
      <c r="I30" s="699" t="s">
        <v>1104</v>
      </c>
      <c r="J30" s="699" t="s">
        <v>971</v>
      </c>
      <c r="K30" s="698" t="s">
        <v>817</v>
      </c>
      <c r="L30" s="701"/>
      <c r="M30" s="698" t="s">
        <v>862</v>
      </c>
      <c r="N30" s="701"/>
      <c r="O30" s="698"/>
      <c r="P30" s="700"/>
      <c r="Q30" s="701"/>
      <c r="R30" s="232"/>
      <c r="S30" s="703"/>
      <c r="T30" s="698"/>
      <c r="U30" s="704"/>
      <c r="V30" s="702"/>
      <c r="W30" s="702"/>
      <c r="X30" s="701"/>
      <c r="Z30" s="703"/>
      <c r="AA30" s="698"/>
      <c r="AB30" s="699"/>
      <c r="AC30" s="698"/>
      <c r="AD30" s="701"/>
      <c r="AE30" s="701"/>
    </row>
    <row r="31" spans="1:31" s="224" customFormat="1" ht="13.5" hidden="1" customHeight="1">
      <c r="A31" s="225">
        <f t="shared" si="0"/>
        <v>23</v>
      </c>
      <c r="B31" s="217"/>
      <c r="C31" s="217"/>
      <c r="D31" s="241"/>
      <c r="E31" s="241" t="s">
        <v>1105</v>
      </c>
      <c r="F31" s="241"/>
      <c r="G31" s="241"/>
      <c r="H31" s="698" t="s">
        <v>2398</v>
      </c>
      <c r="I31" s="699" t="s">
        <v>1106</v>
      </c>
      <c r="J31" s="699" t="s">
        <v>870</v>
      </c>
      <c r="K31" s="698" t="s">
        <v>817</v>
      </c>
      <c r="L31" s="701"/>
      <c r="M31" s="698" t="s">
        <v>862</v>
      </c>
      <c r="N31" s="701"/>
      <c r="O31" s="698"/>
      <c r="P31" s="700"/>
      <c r="Q31" s="701"/>
      <c r="R31" s="232"/>
      <c r="S31" s="703"/>
      <c r="T31" s="698"/>
      <c r="U31" s="704"/>
      <c r="V31" s="702"/>
      <c r="W31" s="702"/>
      <c r="X31" s="701"/>
      <c r="Z31" s="703"/>
      <c r="AA31" s="698"/>
      <c r="AB31" s="699"/>
      <c r="AC31" s="698"/>
      <c r="AD31" s="701"/>
      <c r="AE31" s="701"/>
    </row>
    <row r="32" spans="1:31" s="224" customFormat="1" ht="13.5" hidden="1" customHeight="1">
      <c r="A32" s="225">
        <f t="shared" si="0"/>
        <v>24</v>
      </c>
      <c r="B32" s="217"/>
      <c r="C32" s="217" t="s">
        <v>1107</v>
      </c>
      <c r="D32" s="221"/>
      <c r="E32" s="221"/>
      <c r="F32" s="221"/>
      <c r="G32" s="221"/>
      <c r="H32" s="698"/>
      <c r="I32" s="699"/>
      <c r="J32" s="699" t="s">
        <v>1108</v>
      </c>
      <c r="K32" s="698" t="s">
        <v>817</v>
      </c>
      <c r="L32" s="701" t="s">
        <v>863</v>
      </c>
      <c r="M32" s="243" t="s">
        <v>1108</v>
      </c>
      <c r="N32" s="701"/>
      <c r="O32" s="698"/>
      <c r="P32" s="700"/>
      <c r="Q32" s="701"/>
      <c r="R32" s="232"/>
      <c r="S32" s="703"/>
      <c r="T32" s="698"/>
      <c r="U32" s="704"/>
      <c r="V32" s="702"/>
      <c r="W32" s="702"/>
      <c r="X32" s="701"/>
      <c r="Z32" s="703"/>
      <c r="AA32" s="698"/>
      <c r="AB32" s="699"/>
      <c r="AC32" s="698"/>
      <c r="AD32" s="701"/>
      <c r="AE32" s="701"/>
    </row>
    <row r="33" spans="1:1009" s="651" customFormat="1" ht="13.5" hidden="1" customHeight="1">
      <c r="A33" s="225">
        <f t="shared" si="0"/>
        <v>25</v>
      </c>
      <c r="B33" s="217"/>
      <c r="C33" s="217"/>
      <c r="D33" s="241" t="s">
        <v>388</v>
      </c>
      <c r="E33" s="217"/>
      <c r="F33" s="217"/>
      <c r="G33" s="217"/>
      <c r="H33" s="698" t="s">
        <v>1109</v>
      </c>
      <c r="I33" s="699" t="s">
        <v>1110</v>
      </c>
      <c r="J33" s="699" t="s">
        <v>870</v>
      </c>
      <c r="K33" s="698" t="s">
        <v>817</v>
      </c>
      <c r="L33" s="701"/>
      <c r="M33" s="698" t="s">
        <v>862</v>
      </c>
      <c r="N33" s="701"/>
      <c r="O33" s="698"/>
      <c r="P33" s="250"/>
      <c r="Q33" s="701"/>
      <c r="R33" s="714"/>
      <c r="S33" s="703"/>
      <c r="T33" s="698"/>
      <c r="U33" s="704"/>
      <c r="V33" s="702"/>
      <c r="W33" s="702"/>
      <c r="X33" s="701"/>
      <c r="Y33" s="224"/>
      <c r="Z33" s="703"/>
      <c r="AA33" s="253"/>
      <c r="AB33" s="491"/>
      <c r="AC33" s="698"/>
      <c r="AD33" s="701"/>
      <c r="AE33" s="701"/>
      <c r="AF33" s="708"/>
      <c r="AG33" s="708"/>
      <c r="AH33" s="708"/>
      <c r="AI33" s="708"/>
      <c r="AJ33" s="708"/>
      <c r="AK33" s="708"/>
      <c r="AL33" s="708"/>
      <c r="AM33" s="708"/>
      <c r="AN33" s="708"/>
      <c r="AO33" s="708"/>
      <c r="AP33" s="708"/>
      <c r="AQ33" s="708"/>
      <c r="AR33" s="708"/>
      <c r="AS33" s="708"/>
      <c r="AT33" s="708"/>
      <c r="AU33" s="708"/>
      <c r="AV33" s="708"/>
      <c r="AW33" s="708"/>
      <c r="AX33" s="708"/>
      <c r="AY33" s="708"/>
      <c r="AZ33" s="708"/>
      <c r="BA33" s="708"/>
      <c r="BB33" s="708"/>
      <c r="BC33" s="708"/>
      <c r="BD33" s="708"/>
      <c r="BE33" s="708"/>
      <c r="BF33" s="708"/>
      <c r="BG33" s="708"/>
      <c r="BH33" s="708"/>
      <c r="BI33" s="708"/>
      <c r="BJ33" s="708"/>
      <c r="BK33" s="708"/>
      <c r="BL33" s="708"/>
      <c r="BM33" s="708"/>
      <c r="BN33" s="708"/>
      <c r="BO33" s="708"/>
      <c r="BP33" s="708"/>
      <c r="BQ33" s="708"/>
      <c r="BR33" s="708"/>
      <c r="BS33" s="708"/>
      <c r="BT33" s="708"/>
      <c r="BU33" s="708"/>
      <c r="BV33" s="708"/>
      <c r="BW33" s="708"/>
      <c r="BX33" s="708"/>
      <c r="BY33" s="708"/>
      <c r="BZ33" s="708"/>
      <c r="CA33" s="708"/>
      <c r="CB33" s="708"/>
      <c r="CC33" s="708"/>
      <c r="CD33" s="708"/>
      <c r="CE33" s="708"/>
      <c r="CF33" s="708"/>
      <c r="CG33" s="708"/>
      <c r="CH33" s="708"/>
      <c r="CI33" s="708"/>
      <c r="CJ33" s="708"/>
      <c r="CK33" s="708"/>
      <c r="CL33" s="708"/>
      <c r="CM33" s="708"/>
      <c r="CN33" s="708"/>
      <c r="CO33" s="708"/>
      <c r="CP33" s="708"/>
      <c r="CQ33" s="708"/>
      <c r="CR33" s="708"/>
      <c r="CS33" s="708"/>
      <c r="CT33" s="708"/>
      <c r="CU33" s="708"/>
      <c r="CV33" s="708"/>
      <c r="CW33" s="708"/>
      <c r="CX33" s="708"/>
      <c r="CY33" s="708"/>
      <c r="CZ33" s="708"/>
      <c r="DA33" s="708"/>
      <c r="DB33" s="708"/>
      <c r="DC33" s="708"/>
      <c r="DD33" s="708"/>
      <c r="DE33" s="708"/>
      <c r="DF33" s="708"/>
      <c r="DG33" s="708"/>
      <c r="DH33" s="708"/>
      <c r="DI33" s="708"/>
      <c r="DJ33" s="708"/>
      <c r="DK33" s="708"/>
      <c r="DL33" s="708"/>
      <c r="DM33" s="708"/>
      <c r="DN33" s="708"/>
      <c r="DO33" s="708"/>
      <c r="DP33" s="708"/>
      <c r="DQ33" s="708"/>
      <c r="DR33" s="708"/>
      <c r="DS33" s="708"/>
      <c r="DT33" s="708"/>
      <c r="DU33" s="708"/>
      <c r="DV33" s="708"/>
      <c r="DW33" s="708"/>
      <c r="DX33" s="708"/>
      <c r="DY33" s="708"/>
      <c r="DZ33" s="708"/>
      <c r="EA33" s="708"/>
      <c r="EB33" s="708"/>
      <c r="EC33" s="708"/>
      <c r="ED33" s="708"/>
      <c r="EE33" s="708"/>
      <c r="EF33" s="708"/>
      <c r="EG33" s="708"/>
      <c r="EH33" s="708"/>
      <c r="EI33" s="708"/>
      <c r="EJ33" s="708"/>
      <c r="EK33" s="708"/>
      <c r="EL33" s="708"/>
      <c r="EM33" s="708"/>
      <c r="EN33" s="708"/>
      <c r="EO33" s="708"/>
      <c r="EP33" s="708"/>
      <c r="EQ33" s="708"/>
      <c r="ER33" s="708"/>
      <c r="ES33" s="708"/>
      <c r="ET33" s="708"/>
      <c r="EU33" s="708"/>
      <c r="EV33" s="708"/>
      <c r="EW33" s="708"/>
      <c r="EX33" s="708"/>
      <c r="EY33" s="708"/>
      <c r="EZ33" s="708"/>
      <c r="FA33" s="708"/>
      <c r="FB33" s="708"/>
      <c r="FC33" s="708"/>
      <c r="FD33" s="708"/>
      <c r="FE33" s="708"/>
      <c r="FF33" s="708"/>
      <c r="FG33" s="708"/>
      <c r="FH33" s="708"/>
      <c r="FI33" s="708"/>
      <c r="FJ33" s="708"/>
      <c r="FK33" s="708"/>
      <c r="FL33" s="708"/>
      <c r="FM33" s="708"/>
      <c r="FN33" s="708"/>
      <c r="FO33" s="708"/>
      <c r="FP33" s="708"/>
      <c r="FQ33" s="708"/>
      <c r="FR33" s="708"/>
      <c r="FS33" s="708"/>
      <c r="FT33" s="708"/>
      <c r="FU33" s="708"/>
      <c r="FV33" s="708"/>
      <c r="FW33" s="708"/>
      <c r="FX33" s="708"/>
      <c r="FY33" s="708"/>
      <c r="FZ33" s="708"/>
      <c r="GA33" s="708"/>
      <c r="GB33" s="708"/>
      <c r="GC33" s="708"/>
      <c r="GD33" s="708"/>
      <c r="GE33" s="708"/>
      <c r="GF33" s="708"/>
      <c r="GG33" s="708"/>
      <c r="GH33" s="708"/>
      <c r="GI33" s="708"/>
      <c r="GJ33" s="708"/>
      <c r="GK33" s="708"/>
      <c r="GL33" s="708"/>
      <c r="GM33" s="708"/>
      <c r="GN33" s="708"/>
      <c r="GO33" s="708"/>
      <c r="GP33" s="708"/>
      <c r="GQ33" s="708"/>
      <c r="GR33" s="708"/>
      <c r="GS33" s="708"/>
      <c r="GT33" s="708"/>
      <c r="GU33" s="708"/>
      <c r="GV33" s="708"/>
      <c r="GW33" s="708"/>
      <c r="GX33" s="708"/>
      <c r="GY33" s="708"/>
      <c r="GZ33" s="708"/>
      <c r="HA33" s="708"/>
      <c r="HB33" s="708"/>
      <c r="HC33" s="708"/>
      <c r="HD33" s="708"/>
      <c r="HE33" s="708"/>
      <c r="HF33" s="708"/>
      <c r="HG33" s="708"/>
      <c r="HH33" s="708"/>
      <c r="HI33" s="708"/>
      <c r="HJ33" s="708"/>
      <c r="HK33" s="708"/>
      <c r="HL33" s="708"/>
      <c r="HM33" s="708"/>
      <c r="HN33" s="708"/>
      <c r="HO33" s="708"/>
      <c r="HP33" s="708"/>
      <c r="HQ33" s="708"/>
      <c r="HR33" s="708"/>
      <c r="HS33" s="708"/>
      <c r="HT33" s="708"/>
      <c r="HU33" s="708"/>
      <c r="HV33" s="708"/>
      <c r="HW33" s="708"/>
      <c r="HX33" s="708"/>
      <c r="HY33" s="708"/>
      <c r="HZ33" s="708"/>
      <c r="IA33" s="708"/>
      <c r="IB33" s="708"/>
      <c r="IC33" s="708"/>
      <c r="ID33" s="708"/>
      <c r="IE33" s="708"/>
      <c r="IF33" s="708"/>
      <c r="IG33" s="708"/>
      <c r="IH33" s="708"/>
      <c r="II33" s="708"/>
      <c r="IJ33" s="708"/>
      <c r="IK33" s="708"/>
      <c r="IL33" s="708"/>
      <c r="IM33" s="708"/>
      <c r="IN33" s="708"/>
      <c r="IO33" s="708"/>
      <c r="IP33" s="708"/>
      <c r="IQ33" s="708"/>
      <c r="IR33" s="708"/>
      <c r="IS33" s="708"/>
      <c r="IT33" s="708"/>
      <c r="IU33" s="708"/>
      <c r="IV33" s="708"/>
      <c r="IW33" s="708"/>
      <c r="IX33" s="708"/>
      <c r="IY33" s="708"/>
      <c r="IZ33" s="708"/>
      <c r="JA33" s="708"/>
      <c r="JB33" s="708"/>
      <c r="JC33" s="708"/>
      <c r="JD33" s="708"/>
      <c r="JE33" s="708"/>
      <c r="JF33" s="708"/>
      <c r="JG33" s="708"/>
      <c r="JH33" s="708"/>
      <c r="JI33" s="708"/>
      <c r="JJ33" s="708"/>
      <c r="JK33" s="708"/>
      <c r="JL33" s="708"/>
      <c r="JM33" s="708"/>
      <c r="JN33" s="708"/>
      <c r="JO33" s="708"/>
      <c r="JP33" s="708"/>
      <c r="JQ33" s="708"/>
      <c r="JR33" s="708"/>
      <c r="JS33" s="708"/>
      <c r="JT33" s="708"/>
      <c r="JU33" s="708"/>
      <c r="JV33" s="708"/>
      <c r="JW33" s="708"/>
      <c r="JX33" s="708"/>
      <c r="JY33" s="708"/>
      <c r="JZ33" s="708"/>
      <c r="KA33" s="708"/>
      <c r="KB33" s="708"/>
      <c r="KC33" s="708"/>
      <c r="KD33" s="708"/>
      <c r="KE33" s="708"/>
      <c r="KF33" s="708"/>
      <c r="KG33" s="708"/>
      <c r="KH33" s="708"/>
      <c r="KI33" s="708"/>
      <c r="KJ33" s="708"/>
      <c r="KK33" s="708"/>
      <c r="KL33" s="708"/>
      <c r="KM33" s="708"/>
      <c r="KN33" s="708"/>
      <c r="KO33" s="708"/>
      <c r="KP33" s="708"/>
      <c r="KQ33" s="708"/>
      <c r="KR33" s="708"/>
      <c r="KS33" s="708"/>
      <c r="KT33" s="708"/>
      <c r="KU33" s="708"/>
      <c r="KV33" s="708"/>
      <c r="KW33" s="708"/>
      <c r="KX33" s="708"/>
      <c r="KY33" s="708"/>
      <c r="KZ33" s="708"/>
      <c r="LA33" s="708"/>
      <c r="LB33" s="708"/>
      <c r="LC33" s="708"/>
      <c r="LD33" s="708"/>
      <c r="LE33" s="708"/>
      <c r="LF33" s="708"/>
      <c r="LG33" s="708"/>
      <c r="LH33" s="708"/>
      <c r="LI33" s="708"/>
      <c r="LJ33" s="708"/>
      <c r="LK33" s="708"/>
      <c r="LL33" s="708"/>
      <c r="LM33" s="708"/>
      <c r="LN33" s="708"/>
      <c r="LO33" s="708"/>
      <c r="LP33" s="708"/>
      <c r="LQ33" s="708"/>
      <c r="LR33" s="708"/>
      <c r="LS33" s="708"/>
      <c r="LT33" s="708"/>
      <c r="LU33" s="708"/>
      <c r="LV33" s="708"/>
      <c r="LW33" s="708"/>
      <c r="LX33" s="708"/>
      <c r="LY33" s="708"/>
      <c r="LZ33" s="708"/>
      <c r="MA33" s="708"/>
      <c r="MB33" s="708"/>
      <c r="MC33" s="708"/>
      <c r="MD33" s="708"/>
      <c r="ME33" s="708"/>
      <c r="MF33" s="708"/>
      <c r="MG33" s="708"/>
      <c r="MH33" s="708"/>
      <c r="MI33" s="708"/>
      <c r="MJ33" s="708"/>
      <c r="MK33" s="708"/>
      <c r="ML33" s="708"/>
      <c r="MM33" s="708"/>
      <c r="MN33" s="708"/>
      <c r="MO33" s="708"/>
      <c r="MP33" s="708"/>
      <c r="MQ33" s="708"/>
      <c r="MR33" s="708"/>
      <c r="MS33" s="708"/>
      <c r="MT33" s="708"/>
      <c r="MU33" s="708"/>
      <c r="MV33" s="708"/>
      <c r="MW33" s="708"/>
      <c r="MX33" s="708"/>
      <c r="MY33" s="708"/>
      <c r="MZ33" s="708"/>
      <c r="NA33" s="708"/>
      <c r="NB33" s="708"/>
      <c r="NC33" s="708"/>
      <c r="ND33" s="708"/>
      <c r="NE33" s="708"/>
      <c r="NF33" s="708"/>
      <c r="NG33" s="708"/>
      <c r="NH33" s="708"/>
      <c r="NI33" s="708"/>
      <c r="NJ33" s="708"/>
      <c r="NK33" s="708"/>
      <c r="NL33" s="708"/>
      <c r="NM33" s="708"/>
      <c r="NN33" s="708"/>
      <c r="NO33" s="708"/>
      <c r="NP33" s="708"/>
      <c r="NQ33" s="708"/>
      <c r="NR33" s="708"/>
      <c r="NS33" s="708"/>
      <c r="NT33" s="708"/>
      <c r="NU33" s="708"/>
      <c r="NV33" s="708"/>
      <c r="NW33" s="708"/>
      <c r="NX33" s="708"/>
      <c r="NY33" s="708"/>
      <c r="NZ33" s="708"/>
      <c r="OA33" s="708"/>
      <c r="OB33" s="708"/>
      <c r="OC33" s="708"/>
      <c r="OD33" s="708"/>
      <c r="OE33" s="708"/>
      <c r="OF33" s="708"/>
      <c r="OG33" s="708"/>
      <c r="OH33" s="708"/>
      <c r="OI33" s="708"/>
      <c r="OJ33" s="708"/>
      <c r="OK33" s="708"/>
      <c r="OL33" s="708"/>
      <c r="OM33" s="708"/>
      <c r="ON33" s="708"/>
      <c r="OO33" s="708"/>
      <c r="OP33" s="708"/>
      <c r="OQ33" s="708"/>
      <c r="OR33" s="708"/>
      <c r="OS33" s="708"/>
      <c r="OT33" s="708"/>
      <c r="OU33" s="708"/>
      <c r="OV33" s="708"/>
      <c r="OW33" s="708"/>
      <c r="OX33" s="708"/>
      <c r="OY33" s="708"/>
      <c r="OZ33" s="708"/>
      <c r="PA33" s="708"/>
      <c r="PB33" s="708"/>
      <c r="PC33" s="708"/>
      <c r="PD33" s="708"/>
      <c r="PE33" s="708"/>
      <c r="PF33" s="708"/>
      <c r="PG33" s="708"/>
      <c r="PH33" s="708"/>
      <c r="PI33" s="708"/>
      <c r="PJ33" s="708"/>
      <c r="PK33" s="708"/>
      <c r="PL33" s="708"/>
      <c r="PM33" s="708"/>
      <c r="PN33" s="708"/>
      <c r="PO33" s="708"/>
      <c r="PP33" s="708"/>
      <c r="PQ33" s="708"/>
      <c r="PR33" s="708"/>
      <c r="PS33" s="708"/>
      <c r="PT33" s="708"/>
      <c r="PU33" s="708"/>
      <c r="PV33" s="708"/>
      <c r="PW33" s="708"/>
      <c r="PX33" s="708"/>
      <c r="PY33" s="708"/>
      <c r="PZ33" s="708"/>
      <c r="QA33" s="708"/>
      <c r="QB33" s="708"/>
      <c r="QC33" s="708"/>
      <c r="QD33" s="708"/>
      <c r="QE33" s="708"/>
      <c r="QF33" s="708"/>
      <c r="QG33" s="708"/>
      <c r="QH33" s="708"/>
      <c r="QI33" s="708"/>
      <c r="QJ33" s="708"/>
      <c r="QK33" s="708"/>
      <c r="QL33" s="708"/>
      <c r="QM33" s="708"/>
      <c r="QN33" s="708"/>
      <c r="QO33" s="708"/>
      <c r="QP33" s="708"/>
      <c r="QQ33" s="708"/>
      <c r="QR33" s="708"/>
      <c r="QS33" s="708"/>
      <c r="QT33" s="708"/>
      <c r="QU33" s="708"/>
      <c r="QV33" s="708"/>
      <c r="QW33" s="708"/>
      <c r="QX33" s="708"/>
      <c r="QY33" s="708"/>
      <c r="QZ33" s="708"/>
      <c r="RA33" s="708"/>
      <c r="RB33" s="708"/>
      <c r="RC33" s="708"/>
      <c r="RD33" s="708"/>
      <c r="RE33" s="708"/>
      <c r="RF33" s="708"/>
      <c r="RG33" s="708"/>
      <c r="RH33" s="708"/>
      <c r="RI33" s="708"/>
      <c r="RJ33" s="708"/>
      <c r="RK33" s="708"/>
      <c r="RL33" s="708"/>
      <c r="RM33" s="708"/>
      <c r="RN33" s="708"/>
      <c r="RO33" s="708"/>
      <c r="RP33" s="708"/>
      <c r="RQ33" s="708"/>
      <c r="RR33" s="708"/>
      <c r="RS33" s="708"/>
      <c r="RT33" s="708"/>
      <c r="RU33" s="708"/>
      <c r="RV33" s="708"/>
      <c r="RW33" s="708"/>
      <c r="RX33" s="708"/>
      <c r="RY33" s="708"/>
      <c r="RZ33" s="708"/>
      <c r="SA33" s="708"/>
      <c r="SB33" s="708"/>
      <c r="SC33" s="708"/>
      <c r="SD33" s="708"/>
      <c r="SE33" s="708"/>
      <c r="SF33" s="708"/>
      <c r="SG33" s="708"/>
      <c r="SH33" s="708"/>
      <c r="SI33" s="708"/>
      <c r="SJ33" s="708"/>
      <c r="SK33" s="708"/>
      <c r="SL33" s="708"/>
      <c r="SM33" s="708"/>
      <c r="SN33" s="708"/>
      <c r="SO33" s="708"/>
      <c r="SP33" s="708"/>
      <c r="SQ33" s="708"/>
      <c r="SR33" s="708"/>
      <c r="SS33" s="708"/>
      <c r="ST33" s="708"/>
      <c r="SU33" s="708"/>
      <c r="SV33" s="708"/>
      <c r="SW33" s="708"/>
      <c r="SX33" s="708"/>
      <c r="SY33" s="708"/>
      <c r="SZ33" s="708"/>
      <c r="TA33" s="708"/>
      <c r="TB33" s="708"/>
      <c r="TC33" s="708"/>
      <c r="TD33" s="708"/>
      <c r="TE33" s="708"/>
      <c r="TF33" s="708"/>
      <c r="TG33" s="708"/>
      <c r="TH33" s="708"/>
      <c r="TI33" s="708"/>
      <c r="TJ33" s="708"/>
      <c r="TK33" s="708"/>
      <c r="TL33" s="708"/>
      <c r="TM33" s="708"/>
      <c r="TN33" s="708"/>
      <c r="TO33" s="708"/>
      <c r="TP33" s="708"/>
      <c r="TQ33" s="708"/>
      <c r="TR33" s="708"/>
      <c r="TS33" s="708"/>
      <c r="TT33" s="708"/>
      <c r="TU33" s="708"/>
      <c r="TV33" s="708"/>
      <c r="TW33" s="708"/>
      <c r="TX33" s="708"/>
      <c r="TY33" s="708"/>
      <c r="TZ33" s="708"/>
      <c r="UA33" s="708"/>
      <c r="UB33" s="708"/>
      <c r="UC33" s="708"/>
      <c r="UD33" s="708"/>
      <c r="UE33" s="708"/>
      <c r="UF33" s="708"/>
      <c r="UG33" s="708"/>
      <c r="UH33" s="708"/>
      <c r="UI33" s="708"/>
      <c r="UJ33" s="708"/>
      <c r="UK33" s="708"/>
      <c r="UL33" s="708"/>
      <c r="UM33" s="708"/>
      <c r="UN33" s="708"/>
      <c r="UO33" s="708"/>
      <c r="UP33" s="708"/>
      <c r="UQ33" s="708"/>
      <c r="UR33" s="708"/>
      <c r="US33" s="708"/>
      <c r="UT33" s="708"/>
      <c r="UU33" s="708"/>
      <c r="UV33" s="708"/>
      <c r="UW33" s="708"/>
      <c r="UX33" s="708"/>
      <c r="UY33" s="708"/>
      <c r="UZ33" s="708"/>
      <c r="VA33" s="708"/>
      <c r="VB33" s="708"/>
      <c r="VC33" s="708"/>
      <c r="VD33" s="708"/>
      <c r="VE33" s="708"/>
      <c r="VF33" s="708"/>
      <c r="VG33" s="708"/>
      <c r="VH33" s="708"/>
      <c r="VI33" s="708"/>
      <c r="VJ33" s="708"/>
      <c r="VK33" s="708"/>
      <c r="VL33" s="708"/>
      <c r="VM33" s="708"/>
      <c r="VN33" s="708"/>
      <c r="VO33" s="708"/>
      <c r="VP33" s="708"/>
      <c r="VQ33" s="708"/>
      <c r="VR33" s="708"/>
      <c r="VS33" s="708"/>
      <c r="VT33" s="708"/>
      <c r="VU33" s="708"/>
      <c r="VV33" s="708"/>
      <c r="VW33" s="708"/>
      <c r="VX33" s="708"/>
      <c r="VY33" s="708"/>
      <c r="VZ33" s="708"/>
      <c r="WA33" s="708"/>
      <c r="WB33" s="708"/>
      <c r="WC33" s="708"/>
      <c r="WD33" s="708"/>
      <c r="WE33" s="708"/>
      <c r="WF33" s="708"/>
      <c r="WG33" s="708"/>
      <c r="WH33" s="708"/>
      <c r="WI33" s="708"/>
      <c r="WJ33" s="708"/>
      <c r="WK33" s="708"/>
      <c r="WL33" s="708"/>
      <c r="WM33" s="708"/>
      <c r="WN33" s="708"/>
      <c r="WO33" s="708"/>
      <c r="WP33" s="708"/>
      <c r="WQ33" s="708"/>
      <c r="WR33" s="708"/>
      <c r="WS33" s="708"/>
      <c r="WT33" s="708"/>
      <c r="WU33" s="708"/>
      <c r="WV33" s="708"/>
      <c r="WW33" s="708"/>
      <c r="WX33" s="708"/>
      <c r="WY33" s="708"/>
      <c r="WZ33" s="708"/>
      <c r="XA33" s="708"/>
      <c r="XB33" s="708"/>
      <c r="XC33" s="708"/>
      <c r="XD33" s="708"/>
      <c r="XE33" s="708"/>
      <c r="XF33" s="708"/>
      <c r="XG33" s="708"/>
      <c r="XH33" s="708"/>
      <c r="XI33" s="708"/>
      <c r="XJ33" s="708"/>
      <c r="XK33" s="708"/>
      <c r="XL33" s="708"/>
      <c r="XM33" s="708"/>
      <c r="XN33" s="708"/>
      <c r="XO33" s="708"/>
      <c r="XP33" s="708"/>
      <c r="XQ33" s="708"/>
      <c r="XR33" s="708"/>
      <c r="XS33" s="708"/>
      <c r="XT33" s="708"/>
      <c r="XU33" s="708"/>
      <c r="XV33" s="708"/>
      <c r="XW33" s="708"/>
      <c r="XX33" s="708"/>
      <c r="XY33" s="708"/>
      <c r="XZ33" s="708"/>
      <c r="YA33" s="708"/>
      <c r="YB33" s="708"/>
      <c r="YC33" s="708"/>
      <c r="YD33" s="708"/>
      <c r="YE33" s="708"/>
      <c r="YF33" s="708"/>
      <c r="YG33" s="708"/>
      <c r="YH33" s="708"/>
      <c r="YI33" s="708"/>
      <c r="YJ33" s="708"/>
      <c r="YK33" s="708"/>
      <c r="YL33" s="708"/>
      <c r="YM33" s="708"/>
      <c r="YN33" s="708"/>
      <c r="YO33" s="708"/>
      <c r="YP33" s="708"/>
      <c r="YQ33" s="708"/>
      <c r="YR33" s="708"/>
      <c r="YS33" s="708"/>
      <c r="YT33" s="708"/>
      <c r="YU33" s="708"/>
      <c r="YV33" s="708"/>
      <c r="YW33" s="708"/>
      <c r="YX33" s="708"/>
      <c r="YY33" s="708"/>
      <c r="YZ33" s="708"/>
      <c r="ZA33" s="708"/>
      <c r="ZB33" s="708"/>
      <c r="ZC33" s="708"/>
      <c r="ZD33" s="708"/>
      <c r="ZE33" s="708"/>
      <c r="ZF33" s="708"/>
      <c r="ZG33" s="708"/>
      <c r="ZH33" s="708"/>
      <c r="ZI33" s="708"/>
      <c r="ZJ33" s="708"/>
      <c r="ZK33" s="708"/>
      <c r="ZL33" s="708"/>
      <c r="ZM33" s="708"/>
      <c r="ZN33" s="708"/>
      <c r="ZO33" s="708"/>
      <c r="ZP33" s="708"/>
      <c r="ZQ33" s="708"/>
      <c r="ZR33" s="708"/>
      <c r="ZS33" s="708"/>
      <c r="ZT33" s="708"/>
      <c r="ZU33" s="708"/>
      <c r="ZV33" s="708"/>
      <c r="ZW33" s="708"/>
      <c r="ZX33" s="708"/>
      <c r="ZY33" s="708"/>
      <c r="ZZ33" s="708"/>
      <c r="AAA33" s="708"/>
      <c r="AAB33" s="708"/>
      <c r="AAC33" s="708"/>
      <c r="AAD33" s="708"/>
      <c r="AAE33" s="708"/>
      <c r="AAF33" s="708"/>
      <c r="AAG33" s="708"/>
      <c r="AAH33" s="708"/>
      <c r="AAI33" s="708"/>
      <c r="AAJ33" s="708"/>
      <c r="AAK33" s="708"/>
      <c r="AAL33" s="708"/>
      <c r="AAM33" s="708"/>
      <c r="AAN33" s="708"/>
      <c r="AAO33" s="708"/>
      <c r="AAP33" s="708"/>
      <c r="AAQ33" s="708"/>
      <c r="AAR33" s="708"/>
      <c r="AAS33" s="708"/>
      <c r="AAT33" s="708"/>
      <c r="AAU33" s="708"/>
      <c r="AAV33" s="708"/>
      <c r="AAW33" s="708"/>
      <c r="AAX33" s="708"/>
      <c r="AAY33" s="708"/>
      <c r="AAZ33" s="708"/>
      <c r="ABA33" s="708"/>
      <c r="ABB33" s="708"/>
      <c r="ABC33" s="708"/>
      <c r="ABD33" s="708"/>
      <c r="ABE33" s="708"/>
      <c r="ABF33" s="708"/>
      <c r="ABG33" s="708"/>
      <c r="ABH33" s="708"/>
      <c r="ABI33" s="708"/>
      <c r="ABJ33" s="708"/>
      <c r="ABK33" s="708"/>
      <c r="ABL33" s="708"/>
      <c r="ABM33" s="708"/>
      <c r="ABN33" s="708"/>
      <c r="ABO33" s="708"/>
      <c r="ABP33" s="708"/>
      <c r="ABQ33" s="708"/>
      <c r="ABR33" s="708"/>
      <c r="ABS33" s="708"/>
      <c r="ABT33" s="708"/>
      <c r="ABU33" s="708"/>
      <c r="ABV33" s="708"/>
      <c r="ABW33" s="708"/>
      <c r="ABX33" s="708"/>
      <c r="ABY33" s="708"/>
      <c r="ABZ33" s="708"/>
      <c r="ACA33" s="708"/>
      <c r="ACB33" s="708"/>
      <c r="ACC33" s="708"/>
      <c r="ACD33" s="708"/>
      <c r="ACE33" s="708"/>
      <c r="ACF33" s="708"/>
      <c r="ACG33" s="708"/>
      <c r="ACH33" s="708"/>
      <c r="ACI33" s="708"/>
      <c r="ACJ33" s="708"/>
      <c r="ACK33" s="708"/>
      <c r="ACL33" s="708"/>
      <c r="ACM33" s="708"/>
      <c r="ACN33" s="708"/>
      <c r="ACO33" s="708"/>
      <c r="ACP33" s="708"/>
      <c r="ACQ33" s="708"/>
      <c r="ACR33" s="708"/>
      <c r="ACS33" s="708"/>
      <c r="ACT33" s="708"/>
      <c r="ACU33" s="708"/>
      <c r="ACV33" s="708"/>
      <c r="ACW33" s="708"/>
      <c r="ACX33" s="708"/>
      <c r="ACY33" s="708"/>
      <c r="ACZ33" s="708"/>
      <c r="ADA33" s="708"/>
      <c r="ADB33" s="708"/>
      <c r="ADC33" s="708"/>
      <c r="ADD33" s="708"/>
      <c r="ADE33" s="708"/>
      <c r="ADF33" s="708"/>
      <c r="ADG33" s="708"/>
      <c r="ADH33" s="708"/>
      <c r="ADI33" s="708"/>
      <c r="ADJ33" s="708"/>
      <c r="ADK33" s="708"/>
      <c r="ADL33" s="708"/>
      <c r="ADM33" s="708"/>
      <c r="ADN33" s="708"/>
      <c r="ADO33" s="708"/>
      <c r="ADP33" s="708"/>
      <c r="ADQ33" s="708"/>
      <c r="ADR33" s="708"/>
      <c r="ADS33" s="708"/>
      <c r="ADT33" s="708"/>
      <c r="ADU33" s="708"/>
      <c r="ADV33" s="708"/>
      <c r="ADW33" s="708"/>
      <c r="ADX33" s="708"/>
      <c r="ADY33" s="708"/>
      <c r="ADZ33" s="708"/>
      <c r="AEA33" s="708"/>
      <c r="AEB33" s="708"/>
      <c r="AEC33" s="708"/>
      <c r="AED33" s="708"/>
      <c r="AEE33" s="708"/>
      <c r="AEF33" s="708"/>
      <c r="AEG33" s="708"/>
      <c r="AEH33" s="708"/>
      <c r="AEI33" s="708"/>
      <c r="AEJ33" s="708"/>
      <c r="AEK33" s="708"/>
      <c r="AEL33" s="708"/>
      <c r="AEM33" s="708"/>
      <c r="AEN33" s="708"/>
      <c r="AEO33" s="708"/>
      <c r="AEP33" s="708"/>
      <c r="AEQ33" s="708"/>
      <c r="AER33" s="708"/>
      <c r="AES33" s="708"/>
      <c r="AET33" s="708"/>
      <c r="AEU33" s="708"/>
      <c r="AEV33" s="708"/>
      <c r="AEW33" s="708"/>
      <c r="AEX33" s="708"/>
      <c r="AEY33" s="708"/>
      <c r="AEZ33" s="708"/>
      <c r="AFA33" s="708"/>
      <c r="AFB33" s="708"/>
      <c r="AFC33" s="708"/>
      <c r="AFD33" s="708"/>
      <c r="AFE33" s="708"/>
      <c r="AFF33" s="708"/>
      <c r="AFG33" s="708"/>
      <c r="AFH33" s="708"/>
      <c r="AFI33" s="708"/>
      <c r="AFJ33" s="708"/>
      <c r="AFK33" s="708"/>
      <c r="AFL33" s="708"/>
      <c r="AFM33" s="708"/>
      <c r="AFN33" s="708"/>
      <c r="AFO33" s="708"/>
      <c r="AFP33" s="708"/>
      <c r="AFQ33" s="708"/>
      <c r="AFR33" s="708"/>
      <c r="AFS33" s="708"/>
      <c r="AFT33" s="708"/>
      <c r="AFU33" s="708"/>
      <c r="AFV33" s="708"/>
      <c r="AFW33" s="708"/>
      <c r="AFX33" s="708"/>
      <c r="AFY33" s="708"/>
      <c r="AFZ33" s="708"/>
      <c r="AGA33" s="708"/>
      <c r="AGB33" s="708"/>
      <c r="AGC33" s="708"/>
      <c r="AGD33" s="708"/>
      <c r="AGE33" s="708"/>
      <c r="AGF33" s="708"/>
      <c r="AGG33" s="708"/>
      <c r="AGH33" s="708"/>
      <c r="AGI33" s="708"/>
      <c r="AGJ33" s="708"/>
      <c r="AGK33" s="708"/>
      <c r="AGL33" s="708"/>
      <c r="AGM33" s="708"/>
      <c r="AGN33" s="708"/>
      <c r="AGO33" s="708"/>
      <c r="AGP33" s="708"/>
      <c r="AGQ33" s="708"/>
      <c r="AGR33" s="708"/>
      <c r="AGS33" s="708"/>
      <c r="AGT33" s="708"/>
      <c r="AGU33" s="708"/>
      <c r="AGV33" s="708"/>
      <c r="AGW33" s="708"/>
      <c r="AGX33" s="708"/>
      <c r="AGY33" s="708"/>
      <c r="AGZ33" s="708"/>
      <c r="AHA33" s="708"/>
      <c r="AHB33" s="708"/>
      <c r="AHC33" s="708"/>
      <c r="AHD33" s="708"/>
      <c r="AHE33" s="708"/>
      <c r="AHF33" s="708"/>
      <c r="AHG33" s="708"/>
      <c r="AHH33" s="708"/>
      <c r="AHI33" s="708"/>
      <c r="AHJ33" s="708"/>
      <c r="AHK33" s="708"/>
      <c r="AHL33" s="708"/>
      <c r="AHM33" s="708"/>
      <c r="AHN33" s="708"/>
      <c r="AHO33" s="708"/>
      <c r="AHP33" s="708"/>
      <c r="AHQ33" s="708"/>
      <c r="AHR33" s="708"/>
      <c r="AHS33" s="708"/>
      <c r="AHT33" s="708"/>
      <c r="AHU33" s="708"/>
      <c r="AHV33" s="708"/>
      <c r="AHW33" s="708"/>
      <c r="AHX33" s="708"/>
      <c r="AHY33" s="708"/>
      <c r="AHZ33" s="708"/>
      <c r="AIA33" s="708"/>
      <c r="AIB33" s="708"/>
      <c r="AIC33" s="708"/>
      <c r="AID33" s="708"/>
      <c r="AIE33" s="708"/>
      <c r="AIF33" s="708"/>
      <c r="AIG33" s="708"/>
      <c r="AIH33" s="708"/>
      <c r="AII33" s="708"/>
      <c r="AIJ33" s="708"/>
      <c r="AIK33" s="708"/>
      <c r="AIL33" s="708"/>
      <c r="AIM33" s="708"/>
      <c r="AIN33" s="708"/>
      <c r="AIO33" s="708"/>
      <c r="AIP33" s="708"/>
      <c r="AIQ33" s="708"/>
      <c r="AIR33" s="708"/>
      <c r="AIS33" s="708"/>
      <c r="AIT33" s="708"/>
      <c r="AIU33" s="708"/>
      <c r="AIV33" s="708"/>
      <c r="AIW33" s="708"/>
      <c r="AIX33" s="708"/>
      <c r="AIY33" s="708"/>
      <c r="AIZ33" s="708"/>
      <c r="AJA33" s="708"/>
      <c r="AJB33" s="708"/>
      <c r="AJC33" s="708"/>
      <c r="AJD33" s="708"/>
      <c r="AJE33" s="708"/>
      <c r="AJF33" s="708"/>
      <c r="AJG33" s="708"/>
      <c r="AJH33" s="708"/>
      <c r="AJI33" s="708"/>
      <c r="AJJ33" s="708"/>
      <c r="AJK33" s="708"/>
      <c r="AJL33" s="708"/>
      <c r="AJM33" s="708"/>
      <c r="AJN33" s="708"/>
      <c r="AJO33" s="708"/>
      <c r="AJP33" s="708"/>
      <c r="AJQ33" s="708"/>
      <c r="AJR33" s="708"/>
      <c r="AJS33" s="708"/>
      <c r="AJT33" s="708"/>
      <c r="AJU33" s="708"/>
      <c r="AJV33" s="708"/>
      <c r="AJW33" s="708"/>
      <c r="AJX33" s="708"/>
      <c r="AJY33" s="708"/>
      <c r="AJZ33" s="708"/>
      <c r="AKA33" s="708"/>
      <c r="AKB33" s="708"/>
      <c r="AKC33" s="708"/>
      <c r="AKD33" s="708"/>
      <c r="AKE33" s="708"/>
      <c r="AKF33" s="708"/>
      <c r="AKG33" s="708"/>
      <c r="AKH33" s="708"/>
      <c r="AKI33" s="708"/>
      <c r="AKJ33" s="708"/>
      <c r="AKK33" s="708"/>
      <c r="AKL33" s="708"/>
      <c r="AKM33" s="708"/>
      <c r="AKN33" s="708"/>
      <c r="AKO33" s="708"/>
      <c r="AKP33" s="708"/>
      <c r="AKQ33" s="708"/>
      <c r="AKR33" s="708"/>
      <c r="AKS33" s="708"/>
      <c r="AKT33" s="708"/>
      <c r="AKU33" s="708"/>
      <c r="AKV33" s="708"/>
      <c r="AKW33" s="708"/>
      <c r="AKX33" s="708"/>
      <c r="AKY33" s="708"/>
      <c r="AKZ33" s="708"/>
      <c r="ALA33" s="708"/>
      <c r="ALB33" s="708"/>
      <c r="ALC33" s="708"/>
      <c r="ALD33" s="708"/>
      <c r="ALE33" s="708"/>
      <c r="ALF33" s="708"/>
      <c r="ALG33" s="708"/>
      <c r="ALH33" s="708"/>
      <c r="ALI33" s="708"/>
      <c r="ALJ33" s="708"/>
      <c r="ALK33" s="708"/>
      <c r="ALL33" s="708"/>
      <c r="ALM33" s="708"/>
      <c r="ALN33" s="708"/>
      <c r="ALO33" s="708"/>
      <c r="ALP33" s="708"/>
      <c r="ALQ33" s="708"/>
      <c r="ALR33" s="708"/>
      <c r="ALS33" s="708"/>
      <c r="ALT33" s="708"/>
      <c r="ALU33" s="708"/>
    </row>
    <row r="34" spans="1:1009" s="224" customFormat="1" ht="13.5" hidden="1" customHeight="1">
      <c r="A34" s="225">
        <f t="shared" si="0"/>
        <v>26</v>
      </c>
      <c r="B34" s="217"/>
      <c r="C34" s="217"/>
      <c r="D34" s="241" t="s">
        <v>392</v>
      </c>
      <c r="E34" s="217"/>
      <c r="F34" s="217"/>
      <c r="G34" s="217"/>
      <c r="H34" s="698" t="s">
        <v>1113</v>
      </c>
      <c r="I34" s="699">
        <v>59350</v>
      </c>
      <c r="J34" s="699" t="s">
        <v>1115</v>
      </c>
      <c r="K34" s="698" t="s">
        <v>817</v>
      </c>
      <c r="L34" s="701"/>
      <c r="M34" s="698" t="s">
        <v>862</v>
      </c>
      <c r="N34" s="701"/>
      <c r="O34" s="698" t="s">
        <v>1117</v>
      </c>
      <c r="P34" s="250"/>
      <c r="Q34" s="701"/>
      <c r="R34" s="232"/>
      <c r="S34" s="703"/>
      <c r="T34" s="698"/>
      <c r="U34" s="704"/>
      <c r="V34" s="702"/>
      <c r="W34" s="702"/>
      <c r="X34" s="701"/>
      <c r="Z34" s="703"/>
      <c r="AA34" s="698"/>
      <c r="AB34" s="699"/>
      <c r="AC34" s="698"/>
      <c r="AD34" s="701"/>
      <c r="AE34" s="701"/>
    </row>
    <row r="35" spans="1:1009" s="224" customFormat="1" ht="13.5" hidden="1" customHeight="1">
      <c r="A35" s="225">
        <f t="shared" si="0"/>
        <v>27</v>
      </c>
      <c r="B35" s="217"/>
      <c r="C35" s="217"/>
      <c r="D35" s="241" t="s">
        <v>1118</v>
      </c>
      <c r="E35" s="241"/>
      <c r="F35" s="241"/>
      <c r="G35" s="241"/>
      <c r="H35" s="261" t="s">
        <v>1689</v>
      </c>
      <c r="I35" s="699" t="s">
        <v>1120</v>
      </c>
      <c r="J35" s="699" t="s">
        <v>1121</v>
      </c>
      <c r="K35" s="698" t="s">
        <v>817</v>
      </c>
      <c r="L35" s="701"/>
      <c r="M35" s="705" t="s">
        <v>862</v>
      </c>
      <c r="N35" s="278"/>
      <c r="O35" s="698"/>
      <c r="P35" s="700"/>
      <c r="Q35" s="701"/>
      <c r="R35" s="232"/>
      <c r="S35" s="703"/>
      <c r="T35" s="698"/>
      <c r="U35" s="704"/>
      <c r="V35" s="702"/>
      <c r="W35" s="702"/>
      <c r="X35" s="701"/>
      <c r="Z35" s="703"/>
      <c r="AA35" s="698"/>
      <c r="AB35" s="699"/>
      <c r="AC35" s="698"/>
      <c r="AD35" s="701"/>
      <c r="AE35" s="701"/>
    </row>
    <row r="36" spans="1:1009" s="254" customFormat="1" ht="13.5" hidden="1" customHeight="1">
      <c r="A36" s="225">
        <f t="shared" si="0"/>
        <v>28</v>
      </c>
      <c r="B36" s="217"/>
      <c r="C36" s="217" t="s">
        <v>1122</v>
      </c>
      <c r="D36" s="221"/>
      <c r="E36" s="221"/>
      <c r="F36" s="221"/>
      <c r="G36" s="221"/>
      <c r="H36" s="698" t="s">
        <v>2399</v>
      </c>
      <c r="I36" s="699"/>
      <c r="J36" s="699" t="s">
        <v>1124</v>
      </c>
      <c r="K36" s="698" t="s">
        <v>817</v>
      </c>
      <c r="L36" s="701" t="s">
        <v>863</v>
      </c>
      <c r="M36" s="243" t="s">
        <v>1124</v>
      </c>
      <c r="N36" s="701"/>
      <c r="O36" s="698"/>
      <c r="P36" s="700"/>
      <c r="Q36" s="701"/>
      <c r="R36" s="653"/>
      <c r="S36" s="703"/>
      <c r="T36" s="698"/>
      <c r="U36" s="704"/>
      <c r="V36" s="702"/>
      <c r="W36" s="702"/>
      <c r="X36" s="701"/>
      <c r="Y36" s="224"/>
      <c r="Z36" s="703"/>
      <c r="AA36" s="698"/>
      <c r="AB36" s="699"/>
      <c r="AC36" s="698"/>
      <c r="AD36" s="701"/>
      <c r="AE36" s="701"/>
    </row>
    <row r="37" spans="1:1009" s="254" customFormat="1" ht="13.5" hidden="1" customHeight="1">
      <c r="A37" s="225">
        <f t="shared" si="0"/>
        <v>29</v>
      </c>
      <c r="B37" s="217"/>
      <c r="C37" s="217"/>
      <c r="D37" s="697" t="s">
        <v>415</v>
      </c>
      <c r="E37" s="221"/>
      <c r="F37" s="221"/>
      <c r="G37" s="221"/>
      <c r="H37" s="698" t="s">
        <v>1125</v>
      </c>
      <c r="I37" s="699" t="s">
        <v>1126</v>
      </c>
      <c r="J37" s="699" t="s">
        <v>1127</v>
      </c>
      <c r="K37" s="698" t="s">
        <v>817</v>
      </c>
      <c r="L37" s="701"/>
      <c r="M37" s="705" t="s">
        <v>862</v>
      </c>
      <c r="N37" s="278"/>
      <c r="O37" s="698"/>
      <c r="P37" s="700"/>
      <c r="Q37" s="701"/>
      <c r="R37" s="653"/>
      <c r="S37" s="703"/>
      <c r="T37" s="698"/>
      <c r="U37" s="704"/>
      <c r="V37" s="702"/>
      <c r="W37" s="702"/>
      <c r="X37" s="701"/>
      <c r="Y37" s="224"/>
      <c r="Z37" s="703"/>
      <c r="AA37" s="698"/>
      <c r="AB37" s="699"/>
      <c r="AC37" s="698"/>
      <c r="AD37" s="701"/>
      <c r="AE37" s="701"/>
    </row>
    <row r="38" spans="1:1009" s="254" customFormat="1" ht="13.5" hidden="1" customHeight="1">
      <c r="A38" s="225">
        <f t="shared" si="0"/>
        <v>30</v>
      </c>
      <c r="B38" s="217"/>
      <c r="C38" s="217"/>
      <c r="D38" s="697" t="s">
        <v>1129</v>
      </c>
      <c r="E38" s="221"/>
      <c r="F38" s="221"/>
      <c r="G38" s="221"/>
      <c r="H38" s="698" t="s">
        <v>1130</v>
      </c>
      <c r="I38" s="699" t="s">
        <v>1131</v>
      </c>
      <c r="J38" s="699" t="s">
        <v>1132</v>
      </c>
      <c r="K38" s="698" t="s">
        <v>817</v>
      </c>
      <c r="L38" s="701"/>
      <c r="M38" s="705" t="s">
        <v>862</v>
      </c>
      <c r="N38" s="278"/>
      <c r="O38" s="698"/>
      <c r="P38" s="700"/>
      <c r="Q38" s="701"/>
      <c r="R38" s="653"/>
      <c r="S38" s="703"/>
      <c r="T38" s="698"/>
      <c r="U38" s="704"/>
      <c r="V38" s="702"/>
      <c r="W38" s="702"/>
      <c r="X38" s="701"/>
      <c r="Y38" s="224"/>
      <c r="Z38" s="703"/>
      <c r="AA38" s="698"/>
      <c r="AB38" s="699"/>
      <c r="AC38" s="698"/>
      <c r="AD38" s="701"/>
      <c r="AE38" s="701"/>
    </row>
    <row r="39" spans="1:1009" s="244" customFormat="1" ht="13.5" hidden="1" customHeight="1">
      <c r="A39" s="225">
        <f t="shared" si="0"/>
        <v>31</v>
      </c>
      <c r="B39" s="217"/>
      <c r="C39" s="222"/>
      <c r="D39" s="697" t="s">
        <v>429</v>
      </c>
      <c r="E39" s="221"/>
      <c r="F39" s="221"/>
      <c r="G39" s="221"/>
      <c r="H39" s="698" t="s">
        <v>1134</v>
      </c>
      <c r="I39" s="699" t="s">
        <v>1135</v>
      </c>
      <c r="J39" s="699" t="s">
        <v>1136</v>
      </c>
      <c r="K39" s="698" t="s">
        <v>817</v>
      </c>
      <c r="L39" s="701"/>
      <c r="M39" s="705" t="s">
        <v>862</v>
      </c>
      <c r="N39" s="278"/>
      <c r="O39" s="698"/>
      <c r="P39" s="700"/>
      <c r="Q39" s="701"/>
      <c r="R39" s="654"/>
      <c r="S39" s="703"/>
      <c r="T39" s="698"/>
      <c r="U39" s="704"/>
      <c r="V39" s="702"/>
      <c r="W39" s="702"/>
      <c r="X39" s="701"/>
      <c r="Y39" s="224"/>
      <c r="Z39" s="703"/>
      <c r="AA39" s="698"/>
      <c r="AB39" s="699"/>
      <c r="AC39" s="698"/>
      <c r="AD39" s="701"/>
      <c r="AE39" s="701"/>
    </row>
    <row r="40" spans="1:1009" s="244" customFormat="1" ht="13.5" hidden="1" customHeight="1">
      <c r="A40" s="225">
        <f t="shared" si="0"/>
        <v>32</v>
      </c>
      <c r="B40" s="217"/>
      <c r="C40" s="222"/>
      <c r="D40" s="697" t="s">
        <v>426</v>
      </c>
      <c r="E40" s="221"/>
      <c r="F40" s="221"/>
      <c r="G40" s="221"/>
      <c r="H40" s="698" t="s">
        <v>1137</v>
      </c>
      <c r="I40" s="699" t="s">
        <v>1138</v>
      </c>
      <c r="J40" s="699" t="s">
        <v>1139</v>
      </c>
      <c r="K40" s="698" t="s">
        <v>823</v>
      </c>
      <c r="L40" s="701"/>
      <c r="M40" s="705" t="s">
        <v>862</v>
      </c>
      <c r="N40" s="278"/>
      <c r="O40" s="698"/>
      <c r="P40" s="700"/>
      <c r="Q40" s="701"/>
      <c r="R40" s="654"/>
      <c r="S40" s="703"/>
      <c r="T40" s="698"/>
      <c r="U40" s="704"/>
      <c r="V40" s="702"/>
      <c r="W40" s="702"/>
      <c r="X40" s="701"/>
      <c r="Y40" s="224"/>
      <c r="Z40" s="703"/>
      <c r="AA40" s="698"/>
      <c r="AB40" s="699"/>
      <c r="AC40" s="698"/>
      <c r="AD40" s="701"/>
      <c r="AE40" s="701"/>
    </row>
    <row r="41" spans="1:1009" s="244" customFormat="1" ht="13.5" hidden="1" customHeight="1">
      <c r="A41" s="225">
        <f t="shared" si="0"/>
        <v>33</v>
      </c>
      <c r="B41" s="217"/>
      <c r="C41" s="222"/>
      <c r="D41" s="697" t="s">
        <v>1141</v>
      </c>
      <c r="E41" s="221"/>
      <c r="F41" s="221"/>
      <c r="G41" s="221"/>
      <c r="H41" s="698" t="s">
        <v>1142</v>
      </c>
      <c r="I41" s="699" t="s">
        <v>1143</v>
      </c>
      <c r="J41" s="699" t="s">
        <v>1144</v>
      </c>
      <c r="K41" s="698" t="s">
        <v>817</v>
      </c>
      <c r="L41" s="701"/>
      <c r="M41" s="705" t="s">
        <v>862</v>
      </c>
      <c r="N41" s="278"/>
      <c r="O41" s="698"/>
      <c r="P41" s="700"/>
      <c r="Q41" s="701"/>
      <c r="R41" s="654"/>
      <c r="S41" s="703"/>
      <c r="T41" s="698"/>
      <c r="U41" s="704"/>
      <c r="V41" s="702"/>
      <c r="W41" s="702"/>
      <c r="X41" s="701"/>
      <c r="Y41" s="224"/>
      <c r="Z41" s="703"/>
      <c r="AA41" s="698"/>
      <c r="AB41" s="699"/>
      <c r="AC41" s="698"/>
      <c r="AD41" s="701"/>
      <c r="AE41" s="701"/>
    </row>
    <row r="42" spans="1:1009" s="255" customFormat="1" ht="13.5" hidden="1" customHeight="1">
      <c r="A42" s="225">
        <f t="shared" si="0"/>
        <v>34</v>
      </c>
      <c r="B42" s="217"/>
      <c r="C42" s="222"/>
      <c r="D42" s="697" t="s">
        <v>1145</v>
      </c>
      <c r="E42" s="221"/>
      <c r="F42" s="221"/>
      <c r="G42" s="221"/>
      <c r="H42" s="698" t="s">
        <v>410</v>
      </c>
      <c r="I42" s="699" t="s">
        <v>1146</v>
      </c>
      <c r="J42" s="699" t="s">
        <v>1147</v>
      </c>
      <c r="K42" s="698" t="s">
        <v>817</v>
      </c>
      <c r="L42" s="701"/>
      <c r="M42" s="705" t="s">
        <v>862</v>
      </c>
      <c r="N42" s="278"/>
      <c r="O42" s="698"/>
      <c r="P42" s="700"/>
      <c r="Q42" s="701"/>
      <c r="R42" s="655"/>
      <c r="S42" s="703"/>
      <c r="T42" s="698"/>
      <c r="U42" s="704"/>
      <c r="V42" s="702"/>
      <c r="W42" s="702"/>
      <c r="X42" s="701"/>
      <c r="Y42" s="224"/>
      <c r="Z42" s="703"/>
      <c r="AA42" s="698"/>
      <c r="AB42" s="699"/>
      <c r="AC42" s="698"/>
      <c r="AD42" s="701"/>
      <c r="AE42" s="701"/>
    </row>
    <row r="43" spans="1:1009" s="256" customFormat="1" ht="13.5" hidden="1" customHeight="1">
      <c r="A43" s="225">
        <f t="shared" si="0"/>
        <v>35</v>
      </c>
      <c r="B43" s="217"/>
      <c r="C43" s="218"/>
      <c r="D43" s="697" t="s">
        <v>1148</v>
      </c>
      <c r="E43" s="221"/>
      <c r="F43" s="221"/>
      <c r="G43" s="221"/>
      <c r="H43" s="698"/>
      <c r="I43" s="699" t="s">
        <v>1149</v>
      </c>
      <c r="J43" s="699" t="s">
        <v>1150</v>
      </c>
      <c r="K43" s="698" t="s">
        <v>817</v>
      </c>
      <c r="L43" s="701"/>
      <c r="M43" s="705" t="s">
        <v>862</v>
      </c>
      <c r="N43" s="278"/>
      <c r="O43" s="698"/>
      <c r="P43" s="700"/>
      <c r="Q43" s="701"/>
      <c r="R43" s="656"/>
      <c r="S43" s="703"/>
      <c r="T43" s="698"/>
      <c r="U43" s="704"/>
      <c r="V43" s="702"/>
      <c r="W43" s="702"/>
      <c r="X43" s="701"/>
      <c r="Y43" s="224"/>
      <c r="Z43" s="703"/>
      <c r="AA43" s="698"/>
      <c r="AB43" s="699"/>
      <c r="AC43" s="698"/>
      <c r="AD43" s="701"/>
      <c r="AE43" s="701"/>
    </row>
    <row r="44" spans="1:1009" s="254" customFormat="1" ht="13.5" hidden="1" customHeight="1">
      <c r="A44" s="225">
        <f t="shared" si="0"/>
        <v>36</v>
      </c>
      <c r="B44" s="217"/>
      <c r="C44" s="218"/>
      <c r="D44" s="697" t="s">
        <v>178</v>
      </c>
      <c r="E44" s="221"/>
      <c r="F44" s="221"/>
      <c r="G44" s="221"/>
      <c r="H44" s="698" t="s">
        <v>1151</v>
      </c>
      <c r="I44" s="699" t="s">
        <v>1152</v>
      </c>
      <c r="J44" s="699" t="s">
        <v>1153</v>
      </c>
      <c r="K44" s="698" t="s">
        <v>817</v>
      </c>
      <c r="L44" s="701"/>
      <c r="M44" s="705" t="s">
        <v>862</v>
      </c>
      <c r="N44" s="278"/>
      <c r="O44" s="698"/>
      <c r="P44" s="700"/>
      <c r="Q44" s="701"/>
      <c r="R44" s="653"/>
      <c r="S44" s="703"/>
      <c r="T44" s="698"/>
      <c r="U44" s="704"/>
      <c r="V44" s="702"/>
      <c r="W44" s="702"/>
      <c r="X44" s="701"/>
      <c r="Y44" s="224"/>
      <c r="Z44" s="703"/>
      <c r="AA44" s="698"/>
      <c r="AB44" s="699"/>
      <c r="AC44" s="698"/>
      <c r="AD44" s="701"/>
      <c r="AE44" s="701"/>
    </row>
    <row r="45" spans="1:1009" s="254" customFormat="1" ht="13.5" hidden="1" customHeight="1">
      <c r="A45" s="225">
        <f t="shared" si="0"/>
        <v>37</v>
      </c>
      <c r="B45" s="217"/>
      <c r="C45" s="218"/>
      <c r="D45" s="241" t="s">
        <v>1154</v>
      </c>
      <c r="E45" s="241"/>
      <c r="F45" s="241"/>
      <c r="G45" s="241"/>
      <c r="H45" s="698" t="s">
        <v>1155</v>
      </c>
      <c r="I45" s="699">
        <v>33123452323</v>
      </c>
      <c r="J45" s="699" t="s">
        <v>1156</v>
      </c>
      <c r="K45" s="698" t="s">
        <v>817</v>
      </c>
      <c r="L45" s="701"/>
      <c r="M45" s="698" t="s">
        <v>1093</v>
      </c>
      <c r="N45" s="701"/>
      <c r="O45" s="698"/>
      <c r="P45" s="700"/>
      <c r="Q45" s="701"/>
      <c r="R45" s="653"/>
      <c r="S45" s="703"/>
      <c r="T45" s="698"/>
      <c r="U45" s="704"/>
      <c r="V45" s="702"/>
      <c r="W45" s="702"/>
      <c r="X45" s="701"/>
      <c r="Y45" s="224"/>
      <c r="Z45" s="703"/>
      <c r="AA45" s="698"/>
      <c r="AB45" s="699"/>
      <c r="AC45" s="698"/>
      <c r="AD45" s="701"/>
      <c r="AE45" s="701"/>
    </row>
    <row r="46" spans="1:1009" s="224" customFormat="1" ht="13.5" hidden="1" customHeight="1">
      <c r="A46" s="225">
        <f t="shared" si="0"/>
        <v>38</v>
      </c>
      <c r="B46" s="217"/>
      <c r="C46" s="217" t="s">
        <v>1158</v>
      </c>
      <c r="D46" s="217"/>
      <c r="E46" s="217"/>
      <c r="F46" s="217"/>
      <c r="G46" s="217"/>
      <c r="H46" s="698"/>
      <c r="I46" s="699"/>
      <c r="J46" s="699" t="s">
        <v>1160</v>
      </c>
      <c r="K46" s="698" t="s">
        <v>817</v>
      </c>
      <c r="L46" s="701" t="s">
        <v>863</v>
      </c>
      <c r="M46" s="243" t="s">
        <v>1160</v>
      </c>
      <c r="N46" s="701"/>
      <c r="O46" s="698"/>
      <c r="P46" s="250"/>
      <c r="Q46" s="701"/>
      <c r="R46" s="232"/>
      <c r="S46" s="703"/>
      <c r="T46" s="698"/>
      <c r="U46" s="704"/>
      <c r="V46" s="702"/>
      <c r="W46" s="702"/>
      <c r="X46" s="701"/>
      <c r="Z46" s="703"/>
      <c r="AA46" s="698"/>
      <c r="AB46" s="699"/>
      <c r="AC46" s="698"/>
      <c r="AD46" s="701"/>
      <c r="AE46" s="701"/>
    </row>
    <row r="47" spans="1:1009" s="224" customFormat="1" ht="13.5" hidden="1" customHeight="1">
      <c r="A47" s="225">
        <f t="shared" si="0"/>
        <v>39</v>
      </c>
      <c r="B47" s="217"/>
      <c r="C47" s="217"/>
      <c r="D47" s="241" t="s">
        <v>1161</v>
      </c>
      <c r="E47" s="241"/>
      <c r="F47" s="241"/>
      <c r="G47" s="241"/>
      <c r="H47" s="698" t="s">
        <v>1162</v>
      </c>
      <c r="I47" s="699" t="s">
        <v>929</v>
      </c>
      <c r="J47" s="699" t="s">
        <v>2438</v>
      </c>
      <c r="K47" s="698" t="s">
        <v>820</v>
      </c>
      <c r="L47" s="701"/>
      <c r="M47" s="698" t="s">
        <v>878</v>
      </c>
      <c r="N47" s="701"/>
      <c r="O47" s="698"/>
      <c r="P47" s="700"/>
      <c r="Q47" s="701"/>
      <c r="R47" s="232"/>
      <c r="S47" s="703"/>
      <c r="T47" s="698"/>
      <c r="U47" s="704"/>
      <c r="V47" s="702"/>
      <c r="W47" s="702"/>
      <c r="X47" s="701"/>
      <c r="Z47" s="703"/>
      <c r="AA47" s="698"/>
      <c r="AB47" s="699"/>
      <c r="AC47" s="698"/>
      <c r="AD47" s="701"/>
      <c r="AE47" s="701"/>
    </row>
    <row r="48" spans="1:1009" s="224" customFormat="1" ht="13.5" hidden="1" customHeight="1">
      <c r="A48" s="225">
        <f t="shared" si="0"/>
        <v>40</v>
      </c>
      <c r="B48" s="217"/>
      <c r="C48" s="217"/>
      <c r="D48" s="217" t="s">
        <v>1165</v>
      </c>
      <c r="E48" s="217"/>
      <c r="F48" s="217"/>
      <c r="G48" s="217"/>
      <c r="H48" s="698" t="s">
        <v>1166</v>
      </c>
      <c r="I48" s="699"/>
      <c r="J48" s="699" t="s">
        <v>1167</v>
      </c>
      <c r="K48" s="698" t="s">
        <v>817</v>
      </c>
      <c r="L48" s="701" t="s">
        <v>863</v>
      </c>
      <c r="M48" s="243" t="s">
        <v>1167</v>
      </c>
      <c r="N48" s="701"/>
      <c r="O48" s="698"/>
      <c r="P48" s="250"/>
      <c r="Q48" s="701"/>
      <c r="R48" s="232"/>
      <c r="S48" s="703"/>
      <c r="T48" s="698"/>
      <c r="U48" s="704"/>
      <c r="V48" s="702"/>
      <c r="W48" s="702"/>
      <c r="X48" s="701"/>
      <c r="Z48" s="703"/>
      <c r="AA48" s="698"/>
      <c r="AB48" s="699"/>
      <c r="AC48" s="698"/>
      <c r="AD48" s="701"/>
      <c r="AE48" s="701"/>
    </row>
    <row r="49" spans="1:1009" s="224" customFormat="1" ht="13.5" hidden="1" customHeight="1">
      <c r="A49" s="225">
        <f t="shared" si="0"/>
        <v>41</v>
      </c>
      <c r="B49" s="217"/>
      <c r="C49" s="217"/>
      <c r="D49" s="217"/>
      <c r="E49" s="217" t="s">
        <v>1168</v>
      </c>
      <c r="F49" s="217"/>
      <c r="G49" s="217"/>
      <c r="H49" s="698" t="s">
        <v>1169</v>
      </c>
      <c r="I49" s="699"/>
      <c r="J49" s="699" t="s">
        <v>1170</v>
      </c>
      <c r="K49" s="698" t="s">
        <v>820</v>
      </c>
      <c r="L49" s="701" t="s">
        <v>863</v>
      </c>
      <c r="M49" s="243" t="s">
        <v>1170</v>
      </c>
      <c r="N49" s="701"/>
      <c r="O49" s="698"/>
      <c r="P49" s="250"/>
      <c r="Q49" s="701"/>
      <c r="R49" s="232"/>
      <c r="S49" s="703"/>
      <c r="T49" s="698"/>
      <c r="U49" s="704"/>
      <c r="V49" s="702"/>
      <c r="W49" s="702"/>
      <c r="X49" s="701"/>
      <c r="Z49" s="703"/>
      <c r="AA49" s="698"/>
      <c r="AB49" s="699"/>
      <c r="AC49" s="698"/>
      <c r="AD49" s="701"/>
      <c r="AE49" s="701"/>
    </row>
    <row r="50" spans="1:1009" s="224" customFormat="1" ht="13.5" hidden="1" customHeight="1">
      <c r="A50" s="225">
        <f t="shared" si="0"/>
        <v>42</v>
      </c>
      <c r="B50" s="217"/>
      <c r="C50" s="217"/>
      <c r="D50" s="217"/>
      <c r="E50" s="217"/>
      <c r="F50" s="217" t="s">
        <v>1171</v>
      </c>
      <c r="G50" s="217"/>
      <c r="H50" s="698" t="s">
        <v>1172</v>
      </c>
      <c r="I50" s="699" t="s">
        <v>1173</v>
      </c>
      <c r="J50" s="699" t="s">
        <v>1174</v>
      </c>
      <c r="K50" s="698" t="s">
        <v>820</v>
      </c>
      <c r="L50" s="701"/>
      <c r="M50" s="698" t="s">
        <v>1093</v>
      </c>
      <c r="N50" s="701"/>
      <c r="O50" s="698"/>
      <c r="P50" s="250"/>
      <c r="Q50" s="701"/>
      <c r="R50" s="232"/>
      <c r="S50" s="703"/>
      <c r="T50" s="698"/>
      <c r="U50" s="704"/>
      <c r="V50" s="702"/>
      <c r="W50" s="702"/>
      <c r="X50" s="701"/>
      <c r="Z50" s="698"/>
      <c r="AA50" s="698"/>
      <c r="AB50" s="491"/>
      <c r="AC50" s="698"/>
      <c r="AD50" s="701"/>
      <c r="AE50" s="701"/>
    </row>
    <row r="51" spans="1:1009" s="254" customFormat="1" ht="13.5" hidden="1" customHeight="1">
      <c r="A51" s="225">
        <f t="shared" si="0"/>
        <v>43</v>
      </c>
      <c r="B51" s="217"/>
      <c r="C51" s="217"/>
      <c r="D51" s="217"/>
      <c r="E51" s="217"/>
      <c r="F51" s="217" t="s">
        <v>1177</v>
      </c>
      <c r="G51" s="217"/>
      <c r="H51" s="698" t="s">
        <v>1178</v>
      </c>
      <c r="I51" s="699" t="s">
        <v>1179</v>
      </c>
      <c r="J51" s="699" t="s">
        <v>1180</v>
      </c>
      <c r="K51" s="698" t="s">
        <v>820</v>
      </c>
      <c r="L51" s="701"/>
      <c r="M51" s="698" t="s">
        <v>1093</v>
      </c>
      <c r="N51" s="701"/>
      <c r="O51" s="698"/>
      <c r="P51" s="250"/>
      <c r="Q51" s="701"/>
      <c r="R51" s="653"/>
      <c r="S51" s="703"/>
      <c r="T51" s="698"/>
      <c r="U51" s="704"/>
      <c r="V51" s="702"/>
      <c r="W51" s="702"/>
      <c r="X51" s="701"/>
      <c r="Y51" s="224"/>
      <c r="Z51" s="698"/>
      <c r="AA51" s="698"/>
      <c r="AB51" s="491"/>
      <c r="AC51" s="698"/>
      <c r="AD51" s="701"/>
      <c r="AE51" s="701"/>
    </row>
    <row r="52" spans="1:1009" s="244" customFormat="1" ht="13.5" hidden="1" customHeight="1">
      <c r="A52" s="225">
        <f t="shared" si="0"/>
        <v>44</v>
      </c>
      <c r="B52" s="217"/>
      <c r="C52" s="222"/>
      <c r="D52" s="222"/>
      <c r="E52" s="222"/>
      <c r="F52" s="657" t="s">
        <v>1181</v>
      </c>
      <c r="G52" s="221"/>
      <c r="H52" s="698" t="s">
        <v>1182</v>
      </c>
      <c r="I52" s="699">
        <v>120</v>
      </c>
      <c r="J52" s="698" t="s">
        <v>1183</v>
      </c>
      <c r="K52" s="698" t="s">
        <v>817</v>
      </c>
      <c r="L52" s="701"/>
      <c r="M52" s="698" t="s">
        <v>1093</v>
      </c>
      <c r="N52" s="701"/>
      <c r="O52" s="698"/>
      <c r="P52" s="700"/>
      <c r="Q52" s="701"/>
      <c r="R52" s="654"/>
      <c r="S52" s="703"/>
      <c r="T52" s="698"/>
      <c r="U52" s="704"/>
      <c r="V52" s="702"/>
      <c r="W52" s="702"/>
      <c r="X52" s="701"/>
      <c r="Y52" s="224"/>
      <c r="Z52" s="698"/>
      <c r="AA52" s="698"/>
      <c r="AB52" s="699"/>
      <c r="AC52" s="698"/>
      <c r="AD52" s="701"/>
      <c r="AE52" s="701"/>
    </row>
    <row r="53" spans="1:1009" s="244" customFormat="1" ht="13.5" hidden="1" customHeight="1">
      <c r="A53" s="225">
        <f t="shared" si="0"/>
        <v>45</v>
      </c>
      <c r="B53" s="217"/>
      <c r="C53" s="222"/>
      <c r="D53" s="241"/>
      <c r="E53" s="241"/>
      <c r="F53" s="241" t="s">
        <v>1193</v>
      </c>
      <c r="G53" s="241"/>
      <c r="H53" s="698" t="s">
        <v>1194</v>
      </c>
      <c r="I53" s="699" t="s">
        <v>1195</v>
      </c>
      <c r="J53" s="699" t="s">
        <v>1196</v>
      </c>
      <c r="K53" s="698" t="s">
        <v>820</v>
      </c>
      <c r="L53" s="701"/>
      <c r="M53" s="698" t="s">
        <v>862</v>
      </c>
      <c r="N53" s="701" t="s">
        <v>863</v>
      </c>
      <c r="O53" s="272" t="s">
        <v>1712</v>
      </c>
      <c r="P53" s="700"/>
      <c r="Q53" s="701"/>
      <c r="R53" s="654"/>
      <c r="S53" s="703"/>
      <c r="T53" s="698"/>
      <c r="U53" s="704"/>
      <c r="V53" s="702"/>
      <c r="W53" s="702"/>
      <c r="X53" s="701"/>
      <c r="Y53" s="224"/>
      <c r="Z53" s="703"/>
      <c r="AA53" s="698"/>
      <c r="AB53" s="699"/>
      <c r="AC53" s="698"/>
      <c r="AD53" s="701"/>
      <c r="AE53" s="701"/>
    </row>
    <row r="54" spans="1:1009" s="254" customFormat="1" ht="13.5" hidden="1" customHeight="1">
      <c r="A54" s="225">
        <f t="shared" si="0"/>
        <v>46</v>
      </c>
      <c r="B54" s="217"/>
      <c r="C54" s="217"/>
      <c r="D54" s="217"/>
      <c r="E54" s="217" t="s">
        <v>1198</v>
      </c>
      <c r="F54" s="217"/>
      <c r="G54" s="217"/>
      <c r="H54" s="698" t="s">
        <v>1199</v>
      </c>
      <c r="I54" s="699" t="s">
        <v>1200</v>
      </c>
      <c r="J54" s="699" t="s">
        <v>1202</v>
      </c>
      <c r="K54" s="698" t="s">
        <v>817</v>
      </c>
      <c r="L54" s="701"/>
      <c r="M54" s="698" t="s">
        <v>862</v>
      </c>
      <c r="N54" s="701"/>
      <c r="O54" s="698"/>
      <c r="P54" s="700"/>
      <c r="Q54" s="701"/>
      <c r="R54" s="653"/>
      <c r="S54" s="703"/>
      <c r="T54" s="698"/>
      <c r="U54" s="704"/>
      <c r="V54" s="702"/>
      <c r="W54" s="702"/>
      <c r="X54" s="701"/>
      <c r="Y54" s="224"/>
      <c r="Z54" s="703"/>
      <c r="AA54" s="698"/>
      <c r="AB54" s="699"/>
      <c r="AC54" s="698"/>
      <c r="AD54" s="701"/>
      <c r="AE54" s="701"/>
    </row>
    <row r="55" spans="1:1009" s="254" customFormat="1" ht="13.5" hidden="1" customHeight="1">
      <c r="A55" s="225">
        <f t="shared" si="0"/>
        <v>47</v>
      </c>
      <c r="B55" s="217"/>
      <c r="C55" s="217"/>
      <c r="D55" s="217" t="s">
        <v>1203</v>
      </c>
      <c r="E55" s="217"/>
      <c r="F55" s="217"/>
      <c r="G55" s="217"/>
      <c r="H55" s="698" t="s">
        <v>1204</v>
      </c>
      <c r="I55" s="699"/>
      <c r="J55" s="699" t="s">
        <v>1205</v>
      </c>
      <c r="K55" s="698" t="s">
        <v>817</v>
      </c>
      <c r="L55" s="701"/>
      <c r="M55" s="698" t="s">
        <v>862</v>
      </c>
      <c r="N55" s="701"/>
      <c r="O55" s="698"/>
      <c r="P55" s="250"/>
      <c r="Q55" s="701"/>
      <c r="R55" s="653"/>
      <c r="S55" s="703"/>
      <c r="T55" s="698"/>
      <c r="U55" s="704"/>
      <c r="V55" s="702"/>
      <c r="W55" s="702"/>
      <c r="X55" s="701"/>
      <c r="Y55" s="224"/>
      <c r="Z55" s="703"/>
      <c r="AA55" s="698"/>
      <c r="AB55" s="699"/>
      <c r="AC55" s="698"/>
      <c r="AD55" s="701"/>
      <c r="AE55" s="701"/>
    </row>
    <row r="56" spans="1:1009" s="224" customFormat="1" ht="13.5" hidden="1" customHeight="1">
      <c r="A56" s="225">
        <f t="shared" si="0"/>
        <v>48</v>
      </c>
      <c r="B56" s="217"/>
      <c r="C56" s="217" t="s">
        <v>1206</v>
      </c>
      <c r="D56" s="217"/>
      <c r="E56" s="217"/>
      <c r="F56" s="217"/>
      <c r="G56" s="217"/>
      <c r="H56" s="698" t="s">
        <v>1207</v>
      </c>
      <c r="I56" s="699"/>
      <c r="J56" s="699" t="s">
        <v>1208</v>
      </c>
      <c r="K56" s="698" t="s">
        <v>823</v>
      </c>
      <c r="L56" s="701" t="s">
        <v>863</v>
      </c>
      <c r="M56" s="243" t="s">
        <v>1208</v>
      </c>
      <c r="N56" s="701"/>
      <c r="O56" s="698"/>
      <c r="P56" s="250"/>
      <c r="Q56" s="701"/>
      <c r="R56" s="232"/>
      <c r="S56" s="703"/>
      <c r="T56" s="698"/>
      <c r="U56" s="704"/>
      <c r="V56" s="702"/>
      <c r="W56" s="702"/>
      <c r="X56" s="701"/>
      <c r="Z56" s="703"/>
      <c r="AA56" s="698"/>
      <c r="AB56" s="699"/>
      <c r="AC56" s="698"/>
      <c r="AD56" s="701"/>
      <c r="AE56" s="701"/>
    </row>
    <row r="57" spans="1:1009" s="224" customFormat="1" ht="13.5" hidden="1" customHeight="1">
      <c r="A57" s="225">
        <f t="shared" si="0"/>
        <v>49</v>
      </c>
      <c r="B57" s="217"/>
      <c r="C57" s="217"/>
      <c r="D57" s="217" t="s">
        <v>1209</v>
      </c>
      <c r="E57" s="217"/>
      <c r="F57" s="217"/>
      <c r="G57" s="217"/>
      <c r="H57" s="698" t="s">
        <v>1210</v>
      </c>
      <c r="I57" s="699" t="s">
        <v>1211</v>
      </c>
      <c r="J57" s="699" t="s">
        <v>938</v>
      </c>
      <c r="K57" s="698" t="s">
        <v>820</v>
      </c>
      <c r="L57" s="701"/>
      <c r="M57" s="698" t="s">
        <v>862</v>
      </c>
      <c r="N57" s="701" t="s">
        <v>863</v>
      </c>
      <c r="O57" s="272" t="s">
        <v>1722</v>
      </c>
      <c r="P57" s="250"/>
      <c r="Q57" s="701"/>
      <c r="R57" s="232"/>
      <c r="S57" s="703"/>
      <c r="T57" s="698"/>
      <c r="U57" s="704"/>
      <c r="V57" s="702"/>
      <c r="W57" s="702"/>
      <c r="X57" s="701"/>
      <c r="Z57" s="703"/>
      <c r="AA57" s="698"/>
      <c r="AB57" s="699"/>
      <c r="AC57" s="698"/>
      <c r="AD57" s="701"/>
      <c r="AE57" s="701"/>
    </row>
    <row r="58" spans="1:1009" s="224" customFormat="1" ht="13.5" hidden="1" customHeight="1">
      <c r="A58" s="225">
        <f t="shared" si="0"/>
        <v>50</v>
      </c>
      <c r="B58" s="217"/>
      <c r="C58" s="217"/>
      <c r="D58" s="217" t="s">
        <v>1213</v>
      </c>
      <c r="E58" s="217"/>
      <c r="F58" s="217"/>
      <c r="G58" s="217"/>
      <c r="H58" s="698" t="s">
        <v>1214</v>
      </c>
      <c r="I58" s="699" t="s">
        <v>1215</v>
      </c>
      <c r="J58" s="699" t="s">
        <v>971</v>
      </c>
      <c r="K58" s="698" t="s">
        <v>820</v>
      </c>
      <c r="L58" s="701"/>
      <c r="M58" s="698" t="s">
        <v>862</v>
      </c>
      <c r="N58" s="701" t="s">
        <v>863</v>
      </c>
      <c r="O58" s="272" t="s">
        <v>1725</v>
      </c>
      <c r="P58" s="250"/>
      <c r="Q58" s="701"/>
      <c r="R58" s="232"/>
      <c r="S58" s="703"/>
      <c r="T58" s="698"/>
      <c r="U58" s="704"/>
      <c r="V58" s="702"/>
      <c r="W58" s="702"/>
      <c r="X58" s="701"/>
      <c r="Z58" s="703"/>
      <c r="AA58" s="698"/>
      <c r="AB58" s="699"/>
      <c r="AC58" s="698"/>
      <c r="AD58" s="701"/>
      <c r="AE58" s="701"/>
    </row>
    <row r="59" spans="1:1009" s="651" customFormat="1" ht="13.5" hidden="1" customHeight="1">
      <c r="A59" s="225">
        <f t="shared" si="0"/>
        <v>51</v>
      </c>
      <c r="B59" s="217"/>
      <c r="C59" s="217"/>
      <c r="D59" s="217" t="s">
        <v>1078</v>
      </c>
      <c r="E59" s="217"/>
      <c r="F59" s="217"/>
      <c r="G59" s="217"/>
      <c r="H59" s="698" t="s">
        <v>1217</v>
      </c>
      <c r="I59" s="699" t="s">
        <v>1218</v>
      </c>
      <c r="J59" s="699" t="s">
        <v>1220</v>
      </c>
      <c r="K59" s="698" t="s">
        <v>820</v>
      </c>
      <c r="L59" s="701"/>
      <c r="M59" s="705" t="s">
        <v>862</v>
      </c>
      <c r="N59" s="278"/>
      <c r="O59" s="698"/>
      <c r="P59" s="250"/>
      <c r="Q59" s="701"/>
      <c r="R59" s="714"/>
      <c r="S59" s="703"/>
      <c r="T59" s="698"/>
      <c r="U59" s="704"/>
      <c r="V59" s="702"/>
      <c r="W59" s="702"/>
      <c r="X59" s="701"/>
      <c r="Y59" s="224"/>
      <c r="Z59" s="703"/>
      <c r="AA59" s="698"/>
      <c r="AB59" s="699"/>
      <c r="AC59" s="698"/>
      <c r="AD59" s="701"/>
      <c r="AE59" s="701"/>
      <c r="AF59" s="708"/>
      <c r="AG59" s="708"/>
      <c r="AH59" s="708"/>
      <c r="AI59" s="708"/>
      <c r="AJ59" s="708"/>
      <c r="AK59" s="708"/>
      <c r="AL59" s="708"/>
      <c r="AM59" s="708"/>
      <c r="AN59" s="708"/>
      <c r="AO59" s="708"/>
      <c r="AP59" s="708"/>
      <c r="AQ59" s="708"/>
      <c r="AR59" s="708"/>
      <c r="AS59" s="708"/>
      <c r="AT59" s="708"/>
      <c r="AU59" s="708"/>
      <c r="AV59" s="708"/>
      <c r="AW59" s="708"/>
      <c r="AX59" s="708"/>
      <c r="AY59" s="708"/>
      <c r="AZ59" s="708"/>
      <c r="BA59" s="708"/>
      <c r="BB59" s="708"/>
      <c r="BC59" s="708"/>
      <c r="BD59" s="708"/>
      <c r="BE59" s="708"/>
      <c r="BF59" s="708"/>
      <c r="BG59" s="708"/>
      <c r="BH59" s="708"/>
      <c r="BI59" s="708"/>
      <c r="BJ59" s="708"/>
      <c r="BK59" s="708"/>
      <c r="BL59" s="708"/>
      <c r="BM59" s="708"/>
      <c r="BN59" s="708"/>
      <c r="BO59" s="708"/>
      <c r="BP59" s="708"/>
      <c r="BQ59" s="708"/>
      <c r="BR59" s="708"/>
      <c r="BS59" s="708"/>
      <c r="BT59" s="708"/>
      <c r="BU59" s="708"/>
      <c r="BV59" s="708"/>
      <c r="BW59" s="708"/>
      <c r="BX59" s="708"/>
      <c r="BY59" s="708"/>
      <c r="BZ59" s="708"/>
      <c r="CA59" s="708"/>
      <c r="CB59" s="708"/>
      <c r="CC59" s="708"/>
      <c r="CD59" s="708"/>
      <c r="CE59" s="708"/>
      <c r="CF59" s="708"/>
      <c r="CG59" s="708"/>
      <c r="CH59" s="708"/>
      <c r="CI59" s="708"/>
      <c r="CJ59" s="708"/>
      <c r="CK59" s="708"/>
      <c r="CL59" s="708"/>
      <c r="CM59" s="708"/>
      <c r="CN59" s="708"/>
      <c r="CO59" s="708"/>
      <c r="CP59" s="708"/>
      <c r="CQ59" s="708"/>
      <c r="CR59" s="708"/>
      <c r="CS59" s="708"/>
      <c r="CT59" s="708"/>
      <c r="CU59" s="708"/>
      <c r="CV59" s="708"/>
      <c r="CW59" s="708"/>
      <c r="CX59" s="708"/>
      <c r="CY59" s="708"/>
      <c r="CZ59" s="708"/>
      <c r="DA59" s="708"/>
      <c r="DB59" s="708"/>
      <c r="DC59" s="708"/>
      <c r="DD59" s="708"/>
      <c r="DE59" s="708"/>
      <c r="DF59" s="708"/>
      <c r="DG59" s="708"/>
      <c r="DH59" s="708"/>
      <c r="DI59" s="708"/>
      <c r="DJ59" s="708"/>
      <c r="DK59" s="708"/>
      <c r="DL59" s="708"/>
      <c r="DM59" s="708"/>
      <c r="DN59" s="708"/>
      <c r="DO59" s="708"/>
      <c r="DP59" s="708"/>
      <c r="DQ59" s="708"/>
      <c r="DR59" s="708"/>
      <c r="DS59" s="708"/>
      <c r="DT59" s="708"/>
      <c r="DU59" s="708"/>
      <c r="DV59" s="708"/>
      <c r="DW59" s="708"/>
      <c r="DX59" s="708"/>
      <c r="DY59" s="708"/>
      <c r="DZ59" s="708"/>
      <c r="EA59" s="708"/>
      <c r="EB59" s="708"/>
      <c r="EC59" s="708"/>
      <c r="ED59" s="708"/>
      <c r="EE59" s="708"/>
      <c r="EF59" s="708"/>
      <c r="EG59" s="708"/>
      <c r="EH59" s="708"/>
      <c r="EI59" s="708"/>
      <c r="EJ59" s="708"/>
      <c r="EK59" s="708"/>
      <c r="EL59" s="708"/>
      <c r="EM59" s="708"/>
      <c r="EN59" s="708"/>
      <c r="EO59" s="708"/>
      <c r="EP59" s="708"/>
      <c r="EQ59" s="708"/>
      <c r="ER59" s="708"/>
      <c r="ES59" s="708"/>
      <c r="ET59" s="708"/>
      <c r="EU59" s="708"/>
      <c r="EV59" s="708"/>
      <c r="EW59" s="708"/>
      <c r="EX59" s="708"/>
      <c r="EY59" s="708"/>
      <c r="EZ59" s="708"/>
      <c r="FA59" s="708"/>
      <c r="FB59" s="708"/>
      <c r="FC59" s="708"/>
      <c r="FD59" s="708"/>
      <c r="FE59" s="708"/>
      <c r="FF59" s="708"/>
      <c r="FG59" s="708"/>
      <c r="FH59" s="708"/>
      <c r="FI59" s="708"/>
      <c r="FJ59" s="708"/>
      <c r="FK59" s="708"/>
      <c r="FL59" s="708"/>
      <c r="FM59" s="708"/>
      <c r="FN59" s="708"/>
      <c r="FO59" s="708"/>
      <c r="FP59" s="708"/>
      <c r="FQ59" s="708"/>
      <c r="FR59" s="708"/>
      <c r="FS59" s="708"/>
      <c r="FT59" s="708"/>
      <c r="FU59" s="708"/>
      <c r="FV59" s="708"/>
      <c r="FW59" s="708"/>
      <c r="FX59" s="708"/>
      <c r="FY59" s="708"/>
      <c r="FZ59" s="708"/>
      <c r="GA59" s="708"/>
      <c r="GB59" s="708"/>
      <c r="GC59" s="708"/>
      <c r="GD59" s="708"/>
      <c r="GE59" s="708"/>
      <c r="GF59" s="708"/>
      <c r="GG59" s="708"/>
      <c r="GH59" s="708"/>
      <c r="GI59" s="708"/>
      <c r="GJ59" s="708"/>
      <c r="GK59" s="708"/>
      <c r="GL59" s="708"/>
      <c r="GM59" s="708"/>
      <c r="GN59" s="708"/>
      <c r="GO59" s="708"/>
      <c r="GP59" s="708"/>
      <c r="GQ59" s="708"/>
      <c r="GR59" s="708"/>
      <c r="GS59" s="708"/>
      <c r="GT59" s="708"/>
      <c r="GU59" s="708"/>
      <c r="GV59" s="708"/>
      <c r="GW59" s="708"/>
      <c r="GX59" s="708"/>
      <c r="GY59" s="708"/>
      <c r="GZ59" s="708"/>
      <c r="HA59" s="708"/>
      <c r="HB59" s="708"/>
      <c r="HC59" s="708"/>
      <c r="HD59" s="708"/>
      <c r="HE59" s="708"/>
      <c r="HF59" s="708"/>
      <c r="HG59" s="708"/>
      <c r="HH59" s="708"/>
      <c r="HI59" s="708"/>
      <c r="HJ59" s="708"/>
      <c r="HK59" s="708"/>
      <c r="HL59" s="708"/>
      <c r="HM59" s="708"/>
      <c r="HN59" s="708"/>
      <c r="HO59" s="708"/>
      <c r="HP59" s="708"/>
      <c r="HQ59" s="708"/>
      <c r="HR59" s="708"/>
      <c r="HS59" s="708"/>
      <c r="HT59" s="708"/>
      <c r="HU59" s="708"/>
      <c r="HV59" s="708"/>
      <c r="HW59" s="708"/>
      <c r="HX59" s="708"/>
      <c r="HY59" s="708"/>
      <c r="HZ59" s="708"/>
      <c r="IA59" s="708"/>
      <c r="IB59" s="708"/>
      <c r="IC59" s="708"/>
      <c r="ID59" s="708"/>
      <c r="IE59" s="708"/>
      <c r="IF59" s="708"/>
      <c r="IG59" s="708"/>
      <c r="IH59" s="708"/>
      <c r="II59" s="708"/>
      <c r="IJ59" s="708"/>
      <c r="IK59" s="708"/>
      <c r="IL59" s="708"/>
      <c r="IM59" s="708"/>
      <c r="IN59" s="708"/>
      <c r="IO59" s="708"/>
      <c r="IP59" s="708"/>
      <c r="IQ59" s="708"/>
      <c r="IR59" s="708"/>
      <c r="IS59" s="708"/>
      <c r="IT59" s="708"/>
      <c r="IU59" s="708"/>
      <c r="IV59" s="708"/>
      <c r="IW59" s="708"/>
      <c r="IX59" s="708"/>
      <c r="IY59" s="708"/>
      <c r="IZ59" s="708"/>
      <c r="JA59" s="708"/>
      <c r="JB59" s="708"/>
      <c r="JC59" s="708"/>
      <c r="JD59" s="708"/>
      <c r="JE59" s="708"/>
      <c r="JF59" s="708"/>
      <c r="JG59" s="708"/>
      <c r="JH59" s="708"/>
      <c r="JI59" s="708"/>
      <c r="JJ59" s="708"/>
      <c r="JK59" s="708"/>
      <c r="JL59" s="708"/>
      <c r="JM59" s="708"/>
      <c r="JN59" s="708"/>
      <c r="JO59" s="708"/>
      <c r="JP59" s="708"/>
      <c r="JQ59" s="708"/>
      <c r="JR59" s="708"/>
      <c r="JS59" s="708"/>
      <c r="JT59" s="708"/>
      <c r="JU59" s="708"/>
      <c r="JV59" s="708"/>
      <c r="JW59" s="708"/>
      <c r="JX59" s="708"/>
      <c r="JY59" s="708"/>
      <c r="JZ59" s="708"/>
      <c r="KA59" s="708"/>
      <c r="KB59" s="708"/>
      <c r="KC59" s="708"/>
      <c r="KD59" s="708"/>
      <c r="KE59" s="708"/>
      <c r="KF59" s="708"/>
      <c r="KG59" s="708"/>
      <c r="KH59" s="708"/>
      <c r="KI59" s="708"/>
      <c r="KJ59" s="708"/>
      <c r="KK59" s="708"/>
      <c r="KL59" s="708"/>
      <c r="KM59" s="708"/>
      <c r="KN59" s="708"/>
      <c r="KO59" s="708"/>
      <c r="KP59" s="708"/>
      <c r="KQ59" s="708"/>
      <c r="KR59" s="708"/>
      <c r="KS59" s="708"/>
      <c r="KT59" s="708"/>
      <c r="KU59" s="708"/>
      <c r="KV59" s="708"/>
      <c r="KW59" s="708"/>
      <c r="KX59" s="708"/>
      <c r="KY59" s="708"/>
      <c r="KZ59" s="708"/>
      <c r="LA59" s="708"/>
      <c r="LB59" s="708"/>
      <c r="LC59" s="708"/>
      <c r="LD59" s="708"/>
      <c r="LE59" s="708"/>
      <c r="LF59" s="708"/>
      <c r="LG59" s="708"/>
      <c r="LH59" s="708"/>
      <c r="LI59" s="708"/>
      <c r="LJ59" s="708"/>
      <c r="LK59" s="708"/>
      <c r="LL59" s="708"/>
      <c r="LM59" s="708"/>
      <c r="LN59" s="708"/>
      <c r="LO59" s="708"/>
      <c r="LP59" s="708"/>
      <c r="LQ59" s="708"/>
      <c r="LR59" s="708"/>
      <c r="LS59" s="708"/>
      <c r="LT59" s="708"/>
      <c r="LU59" s="708"/>
      <c r="LV59" s="708"/>
      <c r="LW59" s="708"/>
      <c r="LX59" s="708"/>
      <c r="LY59" s="708"/>
      <c r="LZ59" s="708"/>
      <c r="MA59" s="708"/>
      <c r="MB59" s="708"/>
      <c r="MC59" s="708"/>
      <c r="MD59" s="708"/>
      <c r="ME59" s="708"/>
      <c r="MF59" s="708"/>
      <c r="MG59" s="708"/>
      <c r="MH59" s="708"/>
      <c r="MI59" s="708"/>
      <c r="MJ59" s="708"/>
      <c r="MK59" s="708"/>
      <c r="ML59" s="708"/>
      <c r="MM59" s="708"/>
      <c r="MN59" s="708"/>
      <c r="MO59" s="708"/>
      <c r="MP59" s="708"/>
      <c r="MQ59" s="708"/>
      <c r="MR59" s="708"/>
      <c r="MS59" s="708"/>
      <c r="MT59" s="708"/>
      <c r="MU59" s="708"/>
      <c r="MV59" s="708"/>
      <c r="MW59" s="708"/>
      <c r="MX59" s="708"/>
      <c r="MY59" s="708"/>
      <c r="MZ59" s="708"/>
      <c r="NA59" s="708"/>
      <c r="NB59" s="708"/>
      <c r="NC59" s="708"/>
      <c r="ND59" s="708"/>
      <c r="NE59" s="708"/>
      <c r="NF59" s="708"/>
      <c r="NG59" s="708"/>
      <c r="NH59" s="708"/>
      <c r="NI59" s="708"/>
      <c r="NJ59" s="708"/>
      <c r="NK59" s="708"/>
      <c r="NL59" s="708"/>
      <c r="NM59" s="708"/>
      <c r="NN59" s="708"/>
      <c r="NO59" s="708"/>
      <c r="NP59" s="708"/>
      <c r="NQ59" s="708"/>
      <c r="NR59" s="708"/>
      <c r="NS59" s="708"/>
      <c r="NT59" s="708"/>
      <c r="NU59" s="708"/>
      <c r="NV59" s="708"/>
      <c r="NW59" s="708"/>
      <c r="NX59" s="708"/>
      <c r="NY59" s="708"/>
      <c r="NZ59" s="708"/>
      <c r="OA59" s="708"/>
      <c r="OB59" s="708"/>
      <c r="OC59" s="708"/>
      <c r="OD59" s="708"/>
      <c r="OE59" s="708"/>
      <c r="OF59" s="708"/>
      <c r="OG59" s="708"/>
      <c r="OH59" s="708"/>
      <c r="OI59" s="708"/>
      <c r="OJ59" s="708"/>
      <c r="OK59" s="708"/>
      <c r="OL59" s="708"/>
      <c r="OM59" s="708"/>
      <c r="ON59" s="708"/>
      <c r="OO59" s="708"/>
      <c r="OP59" s="708"/>
      <c r="OQ59" s="708"/>
      <c r="OR59" s="708"/>
      <c r="OS59" s="708"/>
      <c r="OT59" s="708"/>
      <c r="OU59" s="708"/>
      <c r="OV59" s="708"/>
      <c r="OW59" s="708"/>
      <c r="OX59" s="708"/>
      <c r="OY59" s="708"/>
      <c r="OZ59" s="708"/>
      <c r="PA59" s="708"/>
      <c r="PB59" s="708"/>
      <c r="PC59" s="708"/>
      <c r="PD59" s="708"/>
      <c r="PE59" s="708"/>
      <c r="PF59" s="708"/>
      <c r="PG59" s="708"/>
      <c r="PH59" s="708"/>
      <c r="PI59" s="708"/>
      <c r="PJ59" s="708"/>
      <c r="PK59" s="708"/>
      <c r="PL59" s="708"/>
      <c r="PM59" s="708"/>
      <c r="PN59" s="708"/>
      <c r="PO59" s="708"/>
      <c r="PP59" s="708"/>
      <c r="PQ59" s="708"/>
      <c r="PR59" s="708"/>
      <c r="PS59" s="708"/>
      <c r="PT59" s="708"/>
      <c r="PU59" s="708"/>
      <c r="PV59" s="708"/>
      <c r="PW59" s="708"/>
      <c r="PX59" s="708"/>
      <c r="PY59" s="708"/>
      <c r="PZ59" s="708"/>
      <c r="QA59" s="708"/>
      <c r="QB59" s="708"/>
      <c r="QC59" s="708"/>
      <c r="QD59" s="708"/>
      <c r="QE59" s="708"/>
      <c r="QF59" s="708"/>
      <c r="QG59" s="708"/>
      <c r="QH59" s="708"/>
      <c r="QI59" s="708"/>
      <c r="QJ59" s="708"/>
      <c r="QK59" s="708"/>
      <c r="QL59" s="708"/>
      <c r="QM59" s="708"/>
      <c r="QN59" s="708"/>
      <c r="QO59" s="708"/>
      <c r="QP59" s="708"/>
      <c r="QQ59" s="708"/>
      <c r="QR59" s="708"/>
      <c r="QS59" s="708"/>
      <c r="QT59" s="708"/>
      <c r="QU59" s="708"/>
      <c r="QV59" s="708"/>
      <c r="QW59" s="708"/>
      <c r="QX59" s="708"/>
      <c r="QY59" s="708"/>
      <c r="QZ59" s="708"/>
      <c r="RA59" s="708"/>
      <c r="RB59" s="708"/>
      <c r="RC59" s="708"/>
      <c r="RD59" s="708"/>
      <c r="RE59" s="708"/>
      <c r="RF59" s="708"/>
      <c r="RG59" s="708"/>
      <c r="RH59" s="708"/>
      <c r="RI59" s="708"/>
      <c r="RJ59" s="708"/>
      <c r="RK59" s="708"/>
      <c r="RL59" s="708"/>
      <c r="RM59" s="708"/>
      <c r="RN59" s="708"/>
      <c r="RO59" s="708"/>
      <c r="RP59" s="708"/>
      <c r="RQ59" s="708"/>
      <c r="RR59" s="708"/>
      <c r="RS59" s="708"/>
      <c r="RT59" s="708"/>
      <c r="RU59" s="708"/>
      <c r="RV59" s="708"/>
      <c r="RW59" s="708"/>
      <c r="RX59" s="708"/>
      <c r="RY59" s="708"/>
      <c r="RZ59" s="708"/>
      <c r="SA59" s="708"/>
      <c r="SB59" s="708"/>
      <c r="SC59" s="708"/>
      <c r="SD59" s="708"/>
      <c r="SE59" s="708"/>
      <c r="SF59" s="708"/>
      <c r="SG59" s="708"/>
      <c r="SH59" s="708"/>
      <c r="SI59" s="708"/>
      <c r="SJ59" s="708"/>
      <c r="SK59" s="708"/>
      <c r="SL59" s="708"/>
      <c r="SM59" s="708"/>
      <c r="SN59" s="708"/>
      <c r="SO59" s="708"/>
      <c r="SP59" s="708"/>
      <c r="SQ59" s="708"/>
      <c r="SR59" s="708"/>
      <c r="SS59" s="708"/>
      <c r="ST59" s="708"/>
      <c r="SU59" s="708"/>
      <c r="SV59" s="708"/>
      <c r="SW59" s="708"/>
      <c r="SX59" s="708"/>
      <c r="SY59" s="708"/>
      <c r="SZ59" s="708"/>
      <c r="TA59" s="708"/>
      <c r="TB59" s="708"/>
      <c r="TC59" s="708"/>
      <c r="TD59" s="708"/>
      <c r="TE59" s="708"/>
      <c r="TF59" s="708"/>
      <c r="TG59" s="708"/>
      <c r="TH59" s="708"/>
      <c r="TI59" s="708"/>
      <c r="TJ59" s="708"/>
      <c r="TK59" s="708"/>
      <c r="TL59" s="708"/>
      <c r="TM59" s="708"/>
      <c r="TN59" s="708"/>
      <c r="TO59" s="708"/>
      <c r="TP59" s="708"/>
      <c r="TQ59" s="708"/>
      <c r="TR59" s="708"/>
      <c r="TS59" s="708"/>
      <c r="TT59" s="708"/>
      <c r="TU59" s="708"/>
      <c r="TV59" s="708"/>
      <c r="TW59" s="708"/>
      <c r="TX59" s="708"/>
      <c r="TY59" s="708"/>
      <c r="TZ59" s="708"/>
      <c r="UA59" s="708"/>
      <c r="UB59" s="708"/>
      <c r="UC59" s="708"/>
      <c r="UD59" s="708"/>
      <c r="UE59" s="708"/>
      <c r="UF59" s="708"/>
      <c r="UG59" s="708"/>
      <c r="UH59" s="708"/>
      <c r="UI59" s="708"/>
      <c r="UJ59" s="708"/>
      <c r="UK59" s="708"/>
      <c r="UL59" s="708"/>
      <c r="UM59" s="708"/>
      <c r="UN59" s="708"/>
      <c r="UO59" s="708"/>
      <c r="UP59" s="708"/>
      <c r="UQ59" s="708"/>
      <c r="UR59" s="708"/>
      <c r="US59" s="708"/>
      <c r="UT59" s="708"/>
      <c r="UU59" s="708"/>
      <c r="UV59" s="708"/>
      <c r="UW59" s="708"/>
      <c r="UX59" s="708"/>
      <c r="UY59" s="708"/>
      <c r="UZ59" s="708"/>
      <c r="VA59" s="708"/>
      <c r="VB59" s="708"/>
      <c r="VC59" s="708"/>
      <c r="VD59" s="708"/>
      <c r="VE59" s="708"/>
      <c r="VF59" s="708"/>
      <c r="VG59" s="708"/>
      <c r="VH59" s="708"/>
      <c r="VI59" s="708"/>
      <c r="VJ59" s="708"/>
      <c r="VK59" s="708"/>
      <c r="VL59" s="708"/>
      <c r="VM59" s="708"/>
      <c r="VN59" s="708"/>
      <c r="VO59" s="708"/>
      <c r="VP59" s="708"/>
      <c r="VQ59" s="708"/>
      <c r="VR59" s="708"/>
      <c r="VS59" s="708"/>
      <c r="VT59" s="708"/>
      <c r="VU59" s="708"/>
      <c r="VV59" s="708"/>
      <c r="VW59" s="708"/>
      <c r="VX59" s="708"/>
      <c r="VY59" s="708"/>
      <c r="VZ59" s="708"/>
      <c r="WA59" s="708"/>
      <c r="WB59" s="708"/>
      <c r="WC59" s="708"/>
      <c r="WD59" s="708"/>
      <c r="WE59" s="708"/>
      <c r="WF59" s="708"/>
      <c r="WG59" s="708"/>
      <c r="WH59" s="708"/>
      <c r="WI59" s="708"/>
      <c r="WJ59" s="708"/>
      <c r="WK59" s="708"/>
      <c r="WL59" s="708"/>
      <c r="WM59" s="708"/>
      <c r="WN59" s="708"/>
      <c r="WO59" s="708"/>
      <c r="WP59" s="708"/>
      <c r="WQ59" s="708"/>
      <c r="WR59" s="708"/>
      <c r="WS59" s="708"/>
      <c r="WT59" s="708"/>
      <c r="WU59" s="708"/>
      <c r="WV59" s="708"/>
      <c r="WW59" s="708"/>
      <c r="WX59" s="708"/>
      <c r="WY59" s="708"/>
      <c r="WZ59" s="708"/>
      <c r="XA59" s="708"/>
      <c r="XB59" s="708"/>
      <c r="XC59" s="708"/>
      <c r="XD59" s="708"/>
      <c r="XE59" s="708"/>
      <c r="XF59" s="708"/>
      <c r="XG59" s="708"/>
      <c r="XH59" s="708"/>
      <c r="XI59" s="708"/>
      <c r="XJ59" s="708"/>
      <c r="XK59" s="708"/>
      <c r="XL59" s="708"/>
      <c r="XM59" s="708"/>
      <c r="XN59" s="708"/>
      <c r="XO59" s="708"/>
      <c r="XP59" s="708"/>
      <c r="XQ59" s="708"/>
      <c r="XR59" s="708"/>
      <c r="XS59" s="708"/>
      <c r="XT59" s="708"/>
      <c r="XU59" s="708"/>
      <c r="XV59" s="708"/>
      <c r="XW59" s="708"/>
      <c r="XX59" s="708"/>
      <c r="XY59" s="708"/>
      <c r="XZ59" s="708"/>
      <c r="YA59" s="708"/>
      <c r="YB59" s="708"/>
      <c r="YC59" s="708"/>
      <c r="YD59" s="708"/>
      <c r="YE59" s="708"/>
      <c r="YF59" s="708"/>
      <c r="YG59" s="708"/>
      <c r="YH59" s="708"/>
      <c r="YI59" s="708"/>
      <c r="YJ59" s="708"/>
      <c r="YK59" s="708"/>
      <c r="YL59" s="708"/>
      <c r="YM59" s="708"/>
      <c r="YN59" s="708"/>
      <c r="YO59" s="708"/>
      <c r="YP59" s="708"/>
      <c r="YQ59" s="708"/>
      <c r="YR59" s="708"/>
      <c r="YS59" s="708"/>
      <c r="YT59" s="708"/>
      <c r="YU59" s="708"/>
      <c r="YV59" s="708"/>
      <c r="YW59" s="708"/>
      <c r="YX59" s="708"/>
      <c r="YY59" s="708"/>
      <c r="YZ59" s="708"/>
      <c r="ZA59" s="708"/>
      <c r="ZB59" s="708"/>
      <c r="ZC59" s="708"/>
      <c r="ZD59" s="708"/>
      <c r="ZE59" s="708"/>
      <c r="ZF59" s="708"/>
      <c r="ZG59" s="708"/>
      <c r="ZH59" s="708"/>
      <c r="ZI59" s="708"/>
      <c r="ZJ59" s="708"/>
      <c r="ZK59" s="708"/>
      <c r="ZL59" s="708"/>
      <c r="ZM59" s="708"/>
      <c r="ZN59" s="708"/>
      <c r="ZO59" s="708"/>
      <c r="ZP59" s="708"/>
      <c r="ZQ59" s="708"/>
      <c r="ZR59" s="708"/>
      <c r="ZS59" s="708"/>
      <c r="ZT59" s="708"/>
      <c r="ZU59" s="708"/>
      <c r="ZV59" s="708"/>
      <c r="ZW59" s="708"/>
      <c r="ZX59" s="708"/>
      <c r="ZY59" s="708"/>
      <c r="ZZ59" s="708"/>
      <c r="AAA59" s="708"/>
      <c r="AAB59" s="708"/>
      <c r="AAC59" s="708"/>
      <c r="AAD59" s="708"/>
      <c r="AAE59" s="708"/>
      <c r="AAF59" s="708"/>
      <c r="AAG59" s="708"/>
      <c r="AAH59" s="708"/>
      <c r="AAI59" s="708"/>
      <c r="AAJ59" s="708"/>
      <c r="AAK59" s="708"/>
      <c r="AAL59" s="708"/>
      <c r="AAM59" s="708"/>
      <c r="AAN59" s="708"/>
      <c r="AAO59" s="708"/>
      <c r="AAP59" s="708"/>
      <c r="AAQ59" s="708"/>
      <c r="AAR59" s="708"/>
      <c r="AAS59" s="708"/>
      <c r="AAT59" s="708"/>
      <c r="AAU59" s="708"/>
      <c r="AAV59" s="708"/>
      <c r="AAW59" s="708"/>
      <c r="AAX59" s="708"/>
      <c r="AAY59" s="708"/>
      <c r="AAZ59" s="708"/>
      <c r="ABA59" s="708"/>
      <c r="ABB59" s="708"/>
      <c r="ABC59" s="708"/>
      <c r="ABD59" s="708"/>
      <c r="ABE59" s="708"/>
      <c r="ABF59" s="708"/>
      <c r="ABG59" s="708"/>
      <c r="ABH59" s="708"/>
      <c r="ABI59" s="708"/>
      <c r="ABJ59" s="708"/>
      <c r="ABK59" s="708"/>
      <c r="ABL59" s="708"/>
      <c r="ABM59" s="708"/>
      <c r="ABN59" s="708"/>
      <c r="ABO59" s="708"/>
      <c r="ABP59" s="708"/>
      <c r="ABQ59" s="708"/>
      <c r="ABR59" s="708"/>
      <c r="ABS59" s="708"/>
      <c r="ABT59" s="708"/>
      <c r="ABU59" s="708"/>
      <c r="ABV59" s="708"/>
      <c r="ABW59" s="708"/>
      <c r="ABX59" s="708"/>
      <c r="ABY59" s="708"/>
      <c r="ABZ59" s="708"/>
      <c r="ACA59" s="708"/>
      <c r="ACB59" s="708"/>
      <c r="ACC59" s="708"/>
      <c r="ACD59" s="708"/>
      <c r="ACE59" s="708"/>
      <c r="ACF59" s="708"/>
      <c r="ACG59" s="708"/>
      <c r="ACH59" s="708"/>
      <c r="ACI59" s="708"/>
      <c r="ACJ59" s="708"/>
      <c r="ACK59" s="708"/>
      <c r="ACL59" s="708"/>
      <c r="ACM59" s="708"/>
      <c r="ACN59" s="708"/>
      <c r="ACO59" s="708"/>
      <c r="ACP59" s="708"/>
      <c r="ACQ59" s="708"/>
      <c r="ACR59" s="708"/>
      <c r="ACS59" s="708"/>
      <c r="ACT59" s="708"/>
      <c r="ACU59" s="708"/>
      <c r="ACV59" s="708"/>
      <c r="ACW59" s="708"/>
      <c r="ACX59" s="708"/>
      <c r="ACY59" s="708"/>
      <c r="ACZ59" s="708"/>
      <c r="ADA59" s="708"/>
      <c r="ADB59" s="708"/>
      <c r="ADC59" s="708"/>
      <c r="ADD59" s="708"/>
      <c r="ADE59" s="708"/>
      <c r="ADF59" s="708"/>
      <c r="ADG59" s="708"/>
      <c r="ADH59" s="708"/>
      <c r="ADI59" s="708"/>
      <c r="ADJ59" s="708"/>
      <c r="ADK59" s="708"/>
      <c r="ADL59" s="708"/>
      <c r="ADM59" s="708"/>
      <c r="ADN59" s="708"/>
      <c r="ADO59" s="708"/>
      <c r="ADP59" s="708"/>
      <c r="ADQ59" s="708"/>
      <c r="ADR59" s="708"/>
      <c r="ADS59" s="708"/>
      <c r="ADT59" s="708"/>
      <c r="ADU59" s="708"/>
      <c r="ADV59" s="708"/>
      <c r="ADW59" s="708"/>
      <c r="ADX59" s="708"/>
      <c r="ADY59" s="708"/>
      <c r="ADZ59" s="708"/>
      <c r="AEA59" s="708"/>
      <c r="AEB59" s="708"/>
      <c r="AEC59" s="708"/>
      <c r="AED59" s="708"/>
      <c r="AEE59" s="708"/>
      <c r="AEF59" s="708"/>
      <c r="AEG59" s="708"/>
      <c r="AEH59" s="708"/>
      <c r="AEI59" s="708"/>
      <c r="AEJ59" s="708"/>
      <c r="AEK59" s="708"/>
      <c r="AEL59" s="708"/>
      <c r="AEM59" s="708"/>
      <c r="AEN59" s="708"/>
      <c r="AEO59" s="708"/>
      <c r="AEP59" s="708"/>
      <c r="AEQ59" s="708"/>
      <c r="AER59" s="708"/>
      <c r="AES59" s="708"/>
      <c r="AET59" s="708"/>
      <c r="AEU59" s="708"/>
      <c r="AEV59" s="708"/>
      <c r="AEW59" s="708"/>
      <c r="AEX59" s="708"/>
      <c r="AEY59" s="708"/>
      <c r="AEZ59" s="708"/>
      <c r="AFA59" s="708"/>
      <c r="AFB59" s="708"/>
      <c r="AFC59" s="708"/>
      <c r="AFD59" s="708"/>
      <c r="AFE59" s="708"/>
      <c r="AFF59" s="708"/>
      <c r="AFG59" s="708"/>
      <c r="AFH59" s="708"/>
      <c r="AFI59" s="708"/>
      <c r="AFJ59" s="708"/>
      <c r="AFK59" s="708"/>
      <c r="AFL59" s="708"/>
      <c r="AFM59" s="708"/>
      <c r="AFN59" s="708"/>
      <c r="AFO59" s="708"/>
      <c r="AFP59" s="708"/>
      <c r="AFQ59" s="708"/>
      <c r="AFR59" s="708"/>
      <c r="AFS59" s="708"/>
      <c r="AFT59" s="708"/>
      <c r="AFU59" s="708"/>
      <c r="AFV59" s="708"/>
      <c r="AFW59" s="708"/>
      <c r="AFX59" s="708"/>
      <c r="AFY59" s="708"/>
      <c r="AFZ59" s="708"/>
      <c r="AGA59" s="708"/>
      <c r="AGB59" s="708"/>
      <c r="AGC59" s="708"/>
      <c r="AGD59" s="708"/>
      <c r="AGE59" s="708"/>
      <c r="AGF59" s="708"/>
      <c r="AGG59" s="708"/>
      <c r="AGH59" s="708"/>
      <c r="AGI59" s="708"/>
      <c r="AGJ59" s="708"/>
      <c r="AGK59" s="708"/>
      <c r="AGL59" s="708"/>
      <c r="AGM59" s="708"/>
      <c r="AGN59" s="708"/>
      <c r="AGO59" s="708"/>
      <c r="AGP59" s="708"/>
      <c r="AGQ59" s="708"/>
      <c r="AGR59" s="708"/>
      <c r="AGS59" s="708"/>
      <c r="AGT59" s="708"/>
      <c r="AGU59" s="708"/>
      <c r="AGV59" s="708"/>
      <c r="AGW59" s="708"/>
      <c r="AGX59" s="708"/>
      <c r="AGY59" s="708"/>
      <c r="AGZ59" s="708"/>
      <c r="AHA59" s="708"/>
      <c r="AHB59" s="708"/>
      <c r="AHC59" s="708"/>
      <c r="AHD59" s="708"/>
      <c r="AHE59" s="708"/>
      <c r="AHF59" s="708"/>
      <c r="AHG59" s="708"/>
      <c r="AHH59" s="708"/>
      <c r="AHI59" s="708"/>
      <c r="AHJ59" s="708"/>
      <c r="AHK59" s="708"/>
      <c r="AHL59" s="708"/>
      <c r="AHM59" s="708"/>
      <c r="AHN59" s="708"/>
      <c r="AHO59" s="708"/>
      <c r="AHP59" s="708"/>
      <c r="AHQ59" s="708"/>
      <c r="AHR59" s="708"/>
      <c r="AHS59" s="708"/>
      <c r="AHT59" s="708"/>
      <c r="AHU59" s="708"/>
      <c r="AHV59" s="708"/>
      <c r="AHW59" s="708"/>
      <c r="AHX59" s="708"/>
      <c r="AHY59" s="708"/>
      <c r="AHZ59" s="708"/>
      <c r="AIA59" s="708"/>
      <c r="AIB59" s="708"/>
      <c r="AIC59" s="708"/>
      <c r="AID59" s="708"/>
      <c r="AIE59" s="708"/>
      <c r="AIF59" s="708"/>
      <c r="AIG59" s="708"/>
      <c r="AIH59" s="708"/>
      <c r="AII59" s="708"/>
      <c r="AIJ59" s="708"/>
      <c r="AIK59" s="708"/>
      <c r="AIL59" s="708"/>
      <c r="AIM59" s="708"/>
      <c r="AIN59" s="708"/>
      <c r="AIO59" s="708"/>
      <c r="AIP59" s="708"/>
      <c r="AIQ59" s="708"/>
      <c r="AIR59" s="708"/>
      <c r="AIS59" s="708"/>
      <c r="AIT59" s="708"/>
      <c r="AIU59" s="708"/>
      <c r="AIV59" s="708"/>
      <c r="AIW59" s="708"/>
      <c r="AIX59" s="708"/>
      <c r="AIY59" s="708"/>
      <c r="AIZ59" s="708"/>
      <c r="AJA59" s="708"/>
      <c r="AJB59" s="708"/>
      <c r="AJC59" s="708"/>
      <c r="AJD59" s="708"/>
      <c r="AJE59" s="708"/>
      <c r="AJF59" s="708"/>
      <c r="AJG59" s="708"/>
      <c r="AJH59" s="708"/>
      <c r="AJI59" s="708"/>
      <c r="AJJ59" s="708"/>
      <c r="AJK59" s="708"/>
      <c r="AJL59" s="708"/>
      <c r="AJM59" s="708"/>
      <c r="AJN59" s="708"/>
      <c r="AJO59" s="708"/>
      <c r="AJP59" s="708"/>
      <c r="AJQ59" s="708"/>
      <c r="AJR59" s="708"/>
      <c r="AJS59" s="708"/>
      <c r="AJT59" s="708"/>
      <c r="AJU59" s="708"/>
      <c r="AJV59" s="708"/>
      <c r="AJW59" s="708"/>
      <c r="AJX59" s="708"/>
      <c r="AJY59" s="708"/>
      <c r="AJZ59" s="708"/>
      <c r="AKA59" s="708"/>
      <c r="AKB59" s="708"/>
      <c r="AKC59" s="708"/>
      <c r="AKD59" s="708"/>
      <c r="AKE59" s="708"/>
      <c r="AKF59" s="708"/>
      <c r="AKG59" s="708"/>
      <c r="AKH59" s="708"/>
      <c r="AKI59" s="708"/>
      <c r="AKJ59" s="708"/>
      <c r="AKK59" s="708"/>
      <c r="AKL59" s="708"/>
      <c r="AKM59" s="708"/>
      <c r="AKN59" s="708"/>
      <c r="AKO59" s="708"/>
      <c r="AKP59" s="708"/>
      <c r="AKQ59" s="708"/>
      <c r="AKR59" s="708"/>
      <c r="AKS59" s="708"/>
      <c r="AKT59" s="708"/>
      <c r="AKU59" s="708"/>
      <c r="AKV59" s="708"/>
      <c r="AKW59" s="708"/>
      <c r="AKX59" s="708"/>
      <c r="AKY59" s="708"/>
      <c r="AKZ59" s="708"/>
      <c r="ALA59" s="708"/>
      <c r="ALB59" s="708"/>
      <c r="ALC59" s="708"/>
      <c r="ALD59" s="708"/>
      <c r="ALE59" s="708"/>
      <c r="ALF59" s="708"/>
      <c r="ALG59" s="708"/>
      <c r="ALH59" s="708"/>
      <c r="ALI59" s="708"/>
      <c r="ALJ59" s="708"/>
      <c r="ALK59" s="708"/>
      <c r="ALL59" s="708"/>
      <c r="ALM59" s="708"/>
      <c r="ALN59" s="708"/>
      <c r="ALO59" s="708"/>
      <c r="ALP59" s="708"/>
      <c r="ALQ59" s="708"/>
      <c r="ALR59" s="708"/>
      <c r="ALS59" s="708"/>
      <c r="ALT59" s="708"/>
      <c r="ALU59" s="708"/>
    </row>
    <row r="60" spans="1:1009" s="224" customFormat="1" ht="13.5" hidden="1" customHeight="1">
      <c r="A60" s="225">
        <f t="shared" si="0"/>
        <v>52</v>
      </c>
      <c r="B60" s="217"/>
      <c r="C60" s="217" t="s">
        <v>264</v>
      </c>
      <c r="D60" s="217"/>
      <c r="E60" s="217"/>
      <c r="F60" s="217"/>
      <c r="G60" s="217"/>
      <c r="H60" s="698"/>
      <c r="I60" s="699" t="s">
        <v>1221</v>
      </c>
      <c r="J60" s="698" t="s">
        <v>1222</v>
      </c>
      <c r="K60" s="698" t="s">
        <v>820</v>
      </c>
      <c r="L60" s="701"/>
      <c r="M60" s="705" t="s">
        <v>862</v>
      </c>
      <c r="N60" s="278" t="s">
        <v>863</v>
      </c>
      <c r="O60" s="698" t="s">
        <v>1223</v>
      </c>
      <c r="P60" s="250"/>
      <c r="Q60" s="701"/>
      <c r="R60" s="232"/>
      <c r="S60" s="703"/>
      <c r="T60" s="698"/>
      <c r="U60" s="704"/>
      <c r="V60" s="702"/>
      <c r="W60" s="702"/>
      <c r="X60" s="701"/>
      <c r="Z60" s="703"/>
      <c r="AA60" s="698"/>
      <c r="AB60" s="491"/>
      <c r="AC60" s="698"/>
      <c r="AD60" s="701"/>
      <c r="AE60" s="701"/>
    </row>
    <row r="61" spans="1:1009" s="224" customFormat="1" ht="13.5" hidden="1" customHeight="1">
      <c r="A61" s="225">
        <f t="shared" si="0"/>
        <v>53</v>
      </c>
      <c r="B61" s="217"/>
      <c r="C61" s="217" t="s">
        <v>1728</v>
      </c>
      <c r="D61" s="217"/>
      <c r="E61" s="217"/>
      <c r="F61" s="217"/>
      <c r="G61" s="217"/>
      <c r="H61" s="698" t="s">
        <v>1226</v>
      </c>
      <c r="I61" s="699" t="s">
        <v>1227</v>
      </c>
      <c r="J61" s="699" t="s">
        <v>938</v>
      </c>
      <c r="K61" s="698" t="s">
        <v>817</v>
      </c>
      <c r="L61" s="701"/>
      <c r="M61" s="698" t="s">
        <v>862</v>
      </c>
      <c r="N61" s="701"/>
      <c r="O61" s="698"/>
      <c r="P61" s="250"/>
      <c r="Q61" s="701"/>
      <c r="R61" s="232"/>
      <c r="S61" s="703"/>
      <c r="T61" s="698"/>
      <c r="U61" s="704"/>
      <c r="V61" s="702"/>
      <c r="W61" s="702"/>
      <c r="X61" s="701"/>
      <c r="Z61" s="703"/>
      <c r="AA61" s="698"/>
      <c r="AB61" s="699"/>
      <c r="AC61" s="698"/>
      <c r="AD61" s="701"/>
      <c r="AE61" s="701"/>
    </row>
    <row r="62" spans="1:1009" s="224" customFormat="1" ht="13.5" hidden="1" customHeight="1">
      <c r="A62" s="225">
        <f t="shared" si="0"/>
        <v>54</v>
      </c>
      <c r="B62" s="217" t="s">
        <v>1578</v>
      </c>
      <c r="C62" s="216" t="s">
        <v>2400</v>
      </c>
      <c r="D62" s="217"/>
      <c r="E62" s="217"/>
      <c r="F62" s="217"/>
      <c r="G62" s="217"/>
      <c r="H62" s="253" t="s">
        <v>2401</v>
      </c>
      <c r="I62" s="699"/>
      <c r="J62" s="253" t="s">
        <v>1586</v>
      </c>
      <c r="K62" s="698" t="s">
        <v>817</v>
      </c>
      <c r="L62" s="701" t="s">
        <v>863</v>
      </c>
      <c r="M62" s="243" t="s">
        <v>1055</v>
      </c>
      <c r="N62" s="277"/>
      <c r="O62" s="698"/>
      <c r="P62" s="700"/>
      <c r="Q62" s="701"/>
      <c r="R62" s="232"/>
      <c r="S62" s="703"/>
      <c r="T62" s="698"/>
      <c r="U62" s="704"/>
      <c r="V62" s="702"/>
      <c r="W62" s="702"/>
      <c r="X62" s="701"/>
      <c r="Z62" s="703"/>
      <c r="AA62" s="698"/>
      <c r="AB62" s="699"/>
      <c r="AC62" s="698"/>
      <c r="AD62" s="701"/>
      <c r="AE62" s="701"/>
    </row>
    <row r="63" spans="1:1009" s="224" customFormat="1" ht="12" customHeight="1">
      <c r="A63" s="225"/>
      <c r="C63" s="225"/>
      <c r="D63" s="225"/>
      <c r="E63" s="225"/>
      <c r="F63" s="225"/>
      <c r="G63" s="225"/>
      <c r="H63" s="225"/>
      <c r="I63" s="225"/>
      <c r="J63" s="225"/>
      <c r="K63" s="225"/>
      <c r="L63" s="225"/>
      <c r="M63" s="225"/>
      <c r="N63" s="271"/>
      <c r="O63" s="225"/>
      <c r="P63" s="225"/>
      <c r="Q63" s="225"/>
      <c r="S63" s="268"/>
      <c r="T63" s="225"/>
      <c r="U63" s="225"/>
      <c r="V63" s="225"/>
      <c r="W63" s="225"/>
    </row>
    <row r="64" spans="1:1009" s="128" customFormat="1" ht="12" customHeight="1">
      <c r="A64" s="3"/>
      <c r="B64" s="3"/>
      <c r="C64" s="131"/>
      <c r="D64" s="131"/>
      <c r="E64" s="131"/>
      <c r="F64" s="131"/>
      <c r="G64" s="5"/>
      <c r="H64" s="155"/>
      <c r="I64" s="225"/>
      <c r="J64" s="5"/>
      <c r="K64" s="188"/>
      <c r="L64" s="5"/>
      <c r="M64" s="56"/>
      <c r="N64" s="56"/>
      <c r="O64" s="698"/>
      <c r="P64" s="698"/>
      <c r="Q64"/>
      <c r="R64" s="178"/>
      <c r="S64" s="5"/>
      <c r="T64" s="159"/>
      <c r="U64" s="56"/>
      <c r="V64" s="56"/>
      <c r="ALR64"/>
      <c r="ALS64"/>
      <c r="ALT64"/>
    </row>
    <row r="65" spans="1:1008" s="128" customFormat="1" ht="12" customHeight="1">
      <c r="A65" s="129"/>
      <c r="B65" s="129"/>
      <c r="C65" s="129"/>
      <c r="D65" s="129"/>
      <c r="E65" s="129"/>
      <c r="F65" s="129"/>
      <c r="G65" s="96"/>
      <c r="H65" s="96"/>
      <c r="I65" s="225"/>
      <c r="J65" s="96"/>
      <c r="K65" s="173"/>
      <c r="L65" s="96"/>
      <c r="M65" s="274"/>
      <c r="N65" s="96"/>
      <c r="O65" s="96"/>
      <c r="P65" s="96"/>
      <c r="Q65"/>
      <c r="R65" s="179"/>
      <c r="S65" s="96"/>
      <c r="T65" s="159"/>
      <c r="U65" s="96"/>
      <c r="V65" s="96"/>
      <c r="ALR65"/>
      <c r="ALS65"/>
      <c r="ALT65"/>
    </row>
    <row r="66" spans="1:1008" s="128" customFormat="1" ht="12" customHeight="1">
      <c r="I66" s="224"/>
      <c r="K66" s="173"/>
      <c r="L66" s="96"/>
      <c r="M66" s="274"/>
      <c r="N66" s="96"/>
      <c r="O66" s="96"/>
      <c r="P66" s="96"/>
      <c r="Q66"/>
      <c r="R66" s="179"/>
      <c r="S66" s="96"/>
      <c r="T66" s="159"/>
      <c r="U66" s="96"/>
      <c r="V66" s="96"/>
      <c r="ALR66"/>
      <c r="ALS66"/>
      <c r="ALT66"/>
    </row>
    <row r="67" spans="1:1008" s="128" customFormat="1" ht="12" customHeight="1">
      <c r="I67" s="224"/>
      <c r="K67" s="173"/>
      <c r="L67" s="96"/>
      <c r="M67" s="274"/>
      <c r="N67" s="96"/>
      <c r="O67" s="96"/>
      <c r="P67" s="96"/>
      <c r="Q67"/>
      <c r="R67" s="179"/>
      <c r="S67" s="96"/>
      <c r="T67" s="159"/>
      <c r="U67" s="96"/>
      <c r="V67" s="96"/>
      <c r="ALR67"/>
      <c r="ALS67"/>
      <c r="ALT67"/>
    </row>
    <row r="68" spans="1:1008" ht="12" customHeight="1">
      <c r="A68" s="123"/>
      <c r="B68" s="123"/>
      <c r="C68" s="123"/>
      <c r="D68" s="123"/>
      <c r="E68" s="123"/>
      <c r="F68" s="123"/>
      <c r="G68" s="112"/>
      <c r="H68" s="112"/>
      <c r="I68" s="273"/>
      <c r="J68" s="112"/>
      <c r="K68" s="190"/>
      <c r="L68" s="112"/>
      <c r="M68" s="125"/>
      <c r="N68" s="112"/>
      <c r="O68" s="112"/>
      <c r="P68" s="112"/>
      <c r="R68" s="180"/>
      <c r="S68" s="112"/>
      <c r="U68" s="112"/>
      <c r="V68" s="112"/>
    </row>
    <row r="69" spans="1:1008" ht="12" customHeight="1">
      <c r="A69" s="123"/>
      <c r="B69" s="123"/>
      <c r="C69" s="123"/>
      <c r="D69" s="123"/>
      <c r="E69" s="123"/>
      <c r="F69" s="123"/>
      <c r="G69" s="112"/>
      <c r="H69" s="112"/>
      <c r="I69" s="273"/>
      <c r="J69" s="112"/>
      <c r="K69" s="190"/>
      <c r="L69" s="112"/>
      <c r="M69" s="125"/>
      <c r="N69" s="112"/>
      <c r="O69" s="112"/>
      <c r="P69" s="112"/>
      <c r="R69" s="180"/>
      <c r="S69" s="112"/>
      <c r="U69" s="112"/>
      <c r="V69" s="112"/>
    </row>
    <row r="70" spans="1:1008" ht="12" customHeight="1">
      <c r="A70" s="130"/>
      <c r="B70" s="130"/>
      <c r="C70" s="130"/>
      <c r="D70" s="130"/>
      <c r="E70" s="130"/>
      <c r="F70" s="130"/>
    </row>
    <row r="71" spans="1:1008" ht="12" customHeight="1">
      <c r="A71" s="130"/>
      <c r="B71" s="130"/>
      <c r="C71" s="130"/>
      <c r="D71" s="130"/>
      <c r="E71" s="130"/>
      <c r="F71" s="130"/>
    </row>
    <row r="72" spans="1:1008" s="96" customFormat="1" ht="12" customHeight="1">
      <c r="A72" s="130"/>
      <c r="B72" s="130"/>
      <c r="C72" s="130"/>
      <c r="D72" s="130"/>
      <c r="E72" s="130"/>
      <c r="F72" s="130"/>
      <c r="I72" s="225"/>
      <c r="K72" s="173"/>
      <c r="M72" s="274"/>
      <c r="Q72"/>
      <c r="R72" s="179"/>
      <c r="T72" s="159"/>
      <c r="W72"/>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s="128"/>
      <c r="ALL72" s="128"/>
      <c r="ALM72" s="128"/>
      <c r="ALN72" s="128"/>
      <c r="ALO72" s="128"/>
      <c r="ALP72" s="128"/>
      <c r="ALQ72" s="128"/>
      <c r="ALR72"/>
      <c r="ALS72"/>
      <c r="ALT72"/>
    </row>
    <row r="73" spans="1:1008" s="96" customFormat="1" ht="12" customHeight="1">
      <c r="A73" s="136"/>
      <c r="B73" s="136"/>
      <c r="C73" s="136"/>
      <c r="D73" s="136"/>
      <c r="E73" s="136"/>
      <c r="F73" s="136"/>
      <c r="I73" s="225"/>
      <c r="K73" s="173"/>
      <c r="M73" s="274"/>
      <c r="Q73"/>
      <c r="R73" s="179"/>
      <c r="T73" s="159"/>
      <c r="W73"/>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s="128"/>
      <c r="ALL73" s="128"/>
      <c r="ALM73" s="128"/>
      <c r="ALN73" s="128"/>
      <c r="ALO73" s="128"/>
      <c r="ALP73" s="128"/>
      <c r="ALQ73" s="128"/>
      <c r="ALR73"/>
      <c r="ALS73"/>
      <c r="ALT73"/>
    </row>
    <row r="74" spans="1:1008" s="96" customFormat="1" ht="12" customHeight="1">
      <c r="A74" s="136"/>
      <c r="B74" s="136"/>
      <c r="C74" s="136"/>
      <c r="D74" s="136"/>
      <c r="E74" s="136"/>
      <c r="F74" s="136"/>
      <c r="I74" s="225"/>
      <c r="K74" s="173"/>
      <c r="M74" s="274"/>
      <c r="Q74"/>
      <c r="R74" s="179"/>
      <c r="T74" s="159"/>
      <c r="W74"/>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c r="CP74" s="128"/>
      <c r="CQ74" s="128"/>
      <c r="CR74" s="128"/>
      <c r="CS74" s="128"/>
      <c r="CT74" s="128"/>
      <c r="CU74" s="128"/>
      <c r="CV74" s="128"/>
      <c r="CW74" s="128"/>
      <c r="CX74" s="128"/>
      <c r="CY74" s="128"/>
      <c r="CZ74" s="128"/>
      <c r="DA74" s="128"/>
      <c r="DB74" s="128"/>
      <c r="DC74" s="128"/>
      <c r="DD74" s="128"/>
      <c r="DE74" s="128"/>
      <c r="DF74" s="128"/>
      <c r="DG74" s="128"/>
      <c r="DH74" s="128"/>
      <c r="DI74" s="128"/>
      <c r="DJ74" s="128"/>
      <c r="DK74" s="128"/>
      <c r="DL74" s="128"/>
      <c r="DM74" s="128"/>
      <c r="DN74" s="128"/>
      <c r="DO74" s="128"/>
      <c r="DP74" s="128"/>
      <c r="DQ74" s="128"/>
      <c r="DR74" s="128"/>
      <c r="DS74" s="128"/>
      <c r="DT74" s="128"/>
      <c r="DU74" s="128"/>
      <c r="DV74" s="128"/>
      <c r="DW74" s="128"/>
      <c r="DX74" s="128"/>
      <c r="DY74" s="128"/>
      <c r="DZ74" s="128"/>
      <c r="EA74" s="128"/>
      <c r="EB74" s="128"/>
      <c r="EC74" s="128"/>
      <c r="ED74" s="128"/>
      <c r="EE74" s="128"/>
      <c r="EF74" s="128"/>
      <c r="EG74" s="128"/>
      <c r="EH74" s="128"/>
      <c r="EI74" s="128"/>
      <c r="EJ74" s="128"/>
      <c r="EK74" s="128"/>
      <c r="EL74" s="128"/>
      <c r="EM74" s="128"/>
      <c r="EN74" s="128"/>
      <c r="EO74" s="128"/>
      <c r="EP74" s="128"/>
      <c r="EQ74" s="128"/>
      <c r="ER74" s="128"/>
      <c r="ES74" s="128"/>
      <c r="ET74" s="128"/>
      <c r="EU74" s="128"/>
      <c r="EV74" s="128"/>
      <c r="EW74" s="128"/>
      <c r="EX74" s="128"/>
      <c r="EY74" s="128"/>
      <c r="EZ74" s="128"/>
      <c r="FA74" s="128"/>
      <c r="FB74" s="128"/>
      <c r="FC74" s="128"/>
      <c r="FD74" s="128"/>
      <c r="FE74" s="128"/>
      <c r="FF74" s="128"/>
      <c r="FG74" s="128"/>
      <c r="FH74" s="128"/>
      <c r="FI74" s="128"/>
      <c r="FJ74" s="128"/>
      <c r="FK74" s="128"/>
      <c r="FL74" s="128"/>
      <c r="FM74" s="128"/>
      <c r="FN74" s="128"/>
      <c r="FO74" s="128"/>
      <c r="FP74" s="128"/>
      <c r="FQ74" s="128"/>
      <c r="FR74" s="128"/>
      <c r="FS74" s="128"/>
      <c r="FT74" s="128"/>
      <c r="FU74" s="128"/>
      <c r="FV74" s="128"/>
      <c r="FW74" s="128"/>
      <c r="FX74" s="128"/>
      <c r="FY74" s="128"/>
      <c r="FZ74" s="128"/>
      <c r="GA74" s="128"/>
      <c r="GB74" s="128"/>
      <c r="GC74" s="128"/>
      <c r="GD74" s="128"/>
      <c r="GE74" s="128"/>
      <c r="GF74" s="128"/>
      <c r="GG74" s="128"/>
      <c r="GH74" s="128"/>
      <c r="GI74" s="128"/>
      <c r="GJ74" s="128"/>
      <c r="GK74" s="128"/>
      <c r="GL74" s="128"/>
      <c r="GM74" s="128"/>
      <c r="GN74" s="128"/>
      <c r="GO74" s="128"/>
      <c r="GP74" s="128"/>
      <c r="GQ74" s="128"/>
      <c r="GR74" s="128"/>
      <c r="GS74" s="128"/>
      <c r="GT74" s="128"/>
      <c r="GU74" s="128"/>
      <c r="GV74" s="128"/>
      <c r="GW74" s="128"/>
      <c r="GX74" s="128"/>
      <c r="GY74" s="128"/>
      <c r="GZ74" s="128"/>
      <c r="HA74" s="128"/>
      <c r="HB74" s="128"/>
      <c r="HC74" s="128"/>
      <c r="HD74" s="128"/>
      <c r="HE74" s="128"/>
      <c r="HF74" s="128"/>
      <c r="HG74" s="128"/>
      <c r="HH74" s="128"/>
      <c r="HI74" s="128"/>
      <c r="HJ74" s="128"/>
      <c r="HK74" s="128"/>
      <c r="HL74" s="128"/>
      <c r="HM74" s="128"/>
      <c r="HN74" s="128"/>
      <c r="HO74" s="128"/>
      <c r="HP74" s="128"/>
      <c r="HQ74" s="128"/>
      <c r="HR74" s="128"/>
      <c r="HS74" s="128"/>
      <c r="HT74" s="128"/>
      <c r="HU74" s="128"/>
      <c r="HV74" s="128"/>
      <c r="HW74" s="128"/>
      <c r="HX74" s="128"/>
      <c r="HY74" s="128"/>
      <c r="HZ74" s="128"/>
      <c r="IA74" s="128"/>
      <c r="IB74" s="128"/>
      <c r="IC74" s="128"/>
      <c r="ID74" s="128"/>
      <c r="IE74" s="128"/>
      <c r="IF74" s="128"/>
      <c r="IG74" s="128"/>
      <c r="IH74" s="128"/>
      <c r="II74" s="128"/>
      <c r="IJ74" s="128"/>
      <c r="IK74" s="128"/>
      <c r="IL74" s="128"/>
      <c r="IM74" s="128"/>
      <c r="IN74" s="128"/>
      <c r="IO74" s="128"/>
      <c r="IP74" s="128"/>
      <c r="IQ74" s="128"/>
      <c r="IR74" s="128"/>
      <c r="IS74" s="128"/>
      <c r="IT74" s="128"/>
      <c r="IU74" s="128"/>
      <c r="IV74" s="128"/>
      <c r="IW74" s="128"/>
      <c r="IX74" s="128"/>
      <c r="IY74" s="128"/>
      <c r="IZ74" s="128"/>
      <c r="JA74" s="128"/>
      <c r="JB74" s="128"/>
      <c r="JC74" s="128"/>
      <c r="JD74" s="128"/>
      <c r="JE74" s="128"/>
      <c r="JF74" s="128"/>
      <c r="JG74" s="128"/>
      <c r="JH74" s="128"/>
      <c r="JI74" s="128"/>
      <c r="JJ74" s="128"/>
      <c r="JK74" s="128"/>
      <c r="JL74" s="128"/>
      <c r="JM74" s="128"/>
      <c r="JN74" s="128"/>
      <c r="JO74" s="128"/>
      <c r="JP74" s="128"/>
      <c r="JQ74" s="128"/>
      <c r="JR74" s="128"/>
      <c r="JS74" s="128"/>
      <c r="JT74" s="128"/>
      <c r="JU74" s="128"/>
      <c r="JV74" s="128"/>
      <c r="JW74" s="128"/>
      <c r="JX74" s="128"/>
      <c r="JY74" s="128"/>
      <c r="JZ74" s="128"/>
      <c r="KA74" s="128"/>
      <c r="KB74" s="128"/>
      <c r="KC74" s="128"/>
      <c r="KD74" s="128"/>
      <c r="KE74" s="128"/>
      <c r="KF74" s="128"/>
      <c r="KG74" s="128"/>
      <c r="KH74" s="128"/>
      <c r="KI74" s="128"/>
      <c r="KJ74" s="128"/>
      <c r="KK74" s="128"/>
      <c r="KL74" s="128"/>
      <c r="KM74" s="128"/>
      <c r="KN74" s="128"/>
      <c r="KO74" s="128"/>
      <c r="KP74" s="128"/>
      <c r="KQ74" s="128"/>
      <c r="KR74" s="128"/>
      <c r="KS74" s="128"/>
      <c r="KT74" s="128"/>
      <c r="KU74" s="128"/>
      <c r="KV74" s="128"/>
      <c r="KW74" s="128"/>
      <c r="KX74" s="128"/>
      <c r="KY74" s="128"/>
      <c r="KZ74" s="128"/>
      <c r="LA74" s="128"/>
      <c r="LB74" s="128"/>
      <c r="LC74" s="128"/>
      <c r="LD74" s="128"/>
      <c r="LE74" s="128"/>
      <c r="LF74" s="128"/>
      <c r="LG74" s="128"/>
      <c r="LH74" s="128"/>
      <c r="LI74" s="128"/>
      <c r="LJ74" s="128"/>
      <c r="LK74" s="128"/>
      <c r="LL74" s="128"/>
      <c r="LM74" s="128"/>
      <c r="LN74" s="128"/>
      <c r="LO74" s="128"/>
      <c r="LP74" s="128"/>
      <c r="LQ74" s="128"/>
      <c r="LR74" s="128"/>
      <c r="LS74" s="128"/>
      <c r="LT74" s="128"/>
      <c r="LU74" s="128"/>
      <c r="LV74" s="128"/>
      <c r="LW74" s="128"/>
      <c r="LX74" s="128"/>
      <c r="LY74" s="128"/>
      <c r="LZ74" s="128"/>
      <c r="MA74" s="128"/>
      <c r="MB74" s="128"/>
      <c r="MC74" s="128"/>
      <c r="MD74" s="128"/>
      <c r="ME74" s="128"/>
      <c r="MF74" s="128"/>
      <c r="MG74" s="128"/>
      <c r="MH74" s="128"/>
      <c r="MI74" s="128"/>
      <c r="MJ74" s="128"/>
      <c r="MK74" s="128"/>
      <c r="ML74" s="128"/>
      <c r="MM74" s="128"/>
      <c r="MN74" s="128"/>
      <c r="MO74" s="128"/>
      <c r="MP74" s="128"/>
      <c r="MQ74" s="128"/>
      <c r="MR74" s="128"/>
      <c r="MS74" s="128"/>
      <c r="MT74" s="128"/>
      <c r="MU74" s="128"/>
      <c r="MV74" s="128"/>
      <c r="MW74" s="128"/>
      <c r="MX74" s="128"/>
      <c r="MY74" s="128"/>
      <c r="MZ74" s="128"/>
      <c r="NA74" s="128"/>
      <c r="NB74" s="128"/>
      <c r="NC74" s="128"/>
      <c r="ND74" s="128"/>
      <c r="NE74" s="128"/>
      <c r="NF74" s="128"/>
      <c r="NG74" s="128"/>
      <c r="NH74" s="128"/>
      <c r="NI74" s="128"/>
      <c r="NJ74" s="128"/>
      <c r="NK74" s="128"/>
      <c r="NL74" s="128"/>
      <c r="NM74" s="128"/>
      <c r="NN74" s="128"/>
      <c r="NO74" s="128"/>
      <c r="NP74" s="128"/>
      <c r="NQ74" s="128"/>
      <c r="NR74" s="128"/>
      <c r="NS74" s="128"/>
      <c r="NT74" s="128"/>
      <c r="NU74" s="128"/>
      <c r="NV74" s="128"/>
      <c r="NW74" s="128"/>
      <c r="NX74" s="128"/>
      <c r="NY74" s="128"/>
      <c r="NZ74" s="128"/>
      <c r="OA74" s="128"/>
      <c r="OB74" s="128"/>
      <c r="OC74" s="128"/>
      <c r="OD74" s="128"/>
      <c r="OE74" s="128"/>
      <c r="OF74" s="128"/>
      <c r="OG74" s="128"/>
      <c r="OH74" s="128"/>
      <c r="OI74" s="128"/>
      <c r="OJ74" s="128"/>
      <c r="OK74" s="128"/>
      <c r="OL74" s="128"/>
      <c r="OM74" s="128"/>
      <c r="ON74" s="128"/>
      <c r="OO74" s="128"/>
      <c r="OP74" s="128"/>
      <c r="OQ74" s="128"/>
      <c r="OR74" s="128"/>
      <c r="OS74" s="128"/>
      <c r="OT74" s="128"/>
      <c r="OU74" s="128"/>
      <c r="OV74" s="128"/>
      <c r="OW74" s="128"/>
      <c r="OX74" s="128"/>
      <c r="OY74" s="128"/>
      <c r="OZ74" s="128"/>
      <c r="PA74" s="128"/>
      <c r="PB74" s="128"/>
      <c r="PC74" s="128"/>
      <c r="PD74" s="128"/>
      <c r="PE74" s="128"/>
      <c r="PF74" s="128"/>
      <c r="PG74" s="128"/>
      <c r="PH74" s="128"/>
      <c r="PI74" s="128"/>
      <c r="PJ74" s="128"/>
      <c r="PK74" s="128"/>
      <c r="PL74" s="128"/>
      <c r="PM74" s="128"/>
      <c r="PN74" s="128"/>
      <c r="PO74" s="128"/>
      <c r="PP74" s="128"/>
      <c r="PQ74" s="128"/>
      <c r="PR74" s="128"/>
      <c r="PS74" s="128"/>
      <c r="PT74" s="128"/>
      <c r="PU74" s="128"/>
      <c r="PV74" s="128"/>
      <c r="PW74" s="128"/>
      <c r="PX74" s="128"/>
      <c r="PY74" s="128"/>
      <c r="PZ74" s="128"/>
      <c r="QA74" s="128"/>
      <c r="QB74" s="128"/>
      <c r="QC74" s="128"/>
      <c r="QD74" s="128"/>
      <c r="QE74" s="128"/>
      <c r="QF74" s="128"/>
      <c r="QG74" s="128"/>
      <c r="QH74" s="128"/>
      <c r="QI74" s="128"/>
      <c r="QJ74" s="128"/>
      <c r="QK74" s="128"/>
      <c r="QL74" s="128"/>
      <c r="QM74" s="128"/>
      <c r="QN74" s="128"/>
      <c r="QO74" s="128"/>
      <c r="QP74" s="128"/>
      <c r="QQ74" s="128"/>
      <c r="QR74" s="128"/>
      <c r="QS74" s="128"/>
      <c r="QT74" s="128"/>
      <c r="QU74" s="128"/>
      <c r="QV74" s="128"/>
      <c r="QW74" s="128"/>
      <c r="QX74" s="128"/>
      <c r="QY74" s="128"/>
      <c r="QZ74" s="128"/>
      <c r="RA74" s="128"/>
      <c r="RB74" s="128"/>
      <c r="RC74" s="128"/>
      <c r="RD74" s="128"/>
      <c r="RE74" s="128"/>
      <c r="RF74" s="128"/>
      <c r="RG74" s="128"/>
      <c r="RH74" s="128"/>
      <c r="RI74" s="128"/>
      <c r="RJ74" s="128"/>
      <c r="RK74" s="128"/>
      <c r="RL74" s="128"/>
      <c r="RM74" s="128"/>
      <c r="RN74" s="128"/>
      <c r="RO74" s="128"/>
      <c r="RP74" s="128"/>
      <c r="RQ74" s="128"/>
      <c r="RR74" s="128"/>
      <c r="RS74" s="128"/>
      <c r="RT74" s="128"/>
      <c r="RU74" s="128"/>
      <c r="RV74" s="128"/>
      <c r="RW74" s="128"/>
      <c r="RX74" s="128"/>
      <c r="RY74" s="128"/>
      <c r="RZ74" s="128"/>
      <c r="SA74" s="128"/>
      <c r="SB74" s="128"/>
      <c r="SC74" s="128"/>
      <c r="SD74" s="128"/>
      <c r="SE74" s="128"/>
      <c r="SF74" s="128"/>
      <c r="SG74" s="128"/>
      <c r="SH74" s="128"/>
      <c r="SI74" s="128"/>
      <c r="SJ74" s="128"/>
      <c r="SK74" s="128"/>
      <c r="SL74" s="128"/>
      <c r="SM74" s="128"/>
      <c r="SN74" s="128"/>
      <c r="SO74" s="128"/>
      <c r="SP74" s="128"/>
      <c r="SQ74" s="128"/>
      <c r="SR74" s="128"/>
      <c r="SS74" s="128"/>
      <c r="ST74" s="128"/>
      <c r="SU74" s="128"/>
      <c r="SV74" s="128"/>
      <c r="SW74" s="128"/>
      <c r="SX74" s="128"/>
      <c r="SY74" s="128"/>
      <c r="SZ74" s="128"/>
      <c r="TA74" s="128"/>
      <c r="TB74" s="128"/>
      <c r="TC74" s="128"/>
      <c r="TD74" s="128"/>
      <c r="TE74" s="128"/>
      <c r="TF74" s="128"/>
      <c r="TG74" s="128"/>
      <c r="TH74" s="128"/>
      <c r="TI74" s="128"/>
      <c r="TJ74" s="128"/>
      <c r="TK74" s="128"/>
      <c r="TL74" s="128"/>
      <c r="TM74" s="128"/>
      <c r="TN74" s="128"/>
      <c r="TO74" s="128"/>
      <c r="TP74" s="128"/>
      <c r="TQ74" s="128"/>
      <c r="TR74" s="128"/>
      <c r="TS74" s="128"/>
      <c r="TT74" s="128"/>
      <c r="TU74" s="128"/>
      <c r="TV74" s="128"/>
      <c r="TW74" s="128"/>
      <c r="TX74" s="128"/>
      <c r="TY74" s="128"/>
      <c r="TZ74" s="128"/>
      <c r="UA74" s="128"/>
      <c r="UB74" s="128"/>
      <c r="UC74" s="128"/>
      <c r="UD74" s="128"/>
      <c r="UE74" s="128"/>
      <c r="UF74" s="128"/>
      <c r="UG74" s="128"/>
      <c r="UH74" s="128"/>
      <c r="UI74" s="128"/>
      <c r="UJ74" s="128"/>
      <c r="UK74" s="128"/>
      <c r="UL74" s="128"/>
      <c r="UM74" s="128"/>
      <c r="UN74" s="128"/>
      <c r="UO74" s="128"/>
      <c r="UP74" s="128"/>
      <c r="UQ74" s="128"/>
      <c r="UR74" s="128"/>
      <c r="US74" s="128"/>
      <c r="UT74" s="128"/>
      <c r="UU74" s="128"/>
      <c r="UV74" s="128"/>
      <c r="UW74" s="128"/>
      <c r="UX74" s="128"/>
      <c r="UY74" s="128"/>
      <c r="UZ74" s="128"/>
      <c r="VA74" s="128"/>
      <c r="VB74" s="128"/>
      <c r="VC74" s="128"/>
      <c r="VD74" s="128"/>
      <c r="VE74" s="128"/>
      <c r="VF74" s="128"/>
      <c r="VG74" s="128"/>
      <c r="VH74" s="128"/>
      <c r="VI74" s="128"/>
      <c r="VJ74" s="128"/>
      <c r="VK74" s="128"/>
      <c r="VL74" s="128"/>
      <c r="VM74" s="128"/>
      <c r="VN74" s="128"/>
      <c r="VO74" s="128"/>
      <c r="VP74" s="128"/>
      <c r="VQ74" s="128"/>
      <c r="VR74" s="128"/>
      <c r="VS74" s="128"/>
      <c r="VT74" s="128"/>
      <c r="VU74" s="128"/>
      <c r="VV74" s="128"/>
      <c r="VW74" s="128"/>
      <c r="VX74" s="128"/>
      <c r="VY74" s="128"/>
      <c r="VZ74" s="128"/>
      <c r="WA74" s="128"/>
      <c r="WB74" s="128"/>
      <c r="WC74" s="128"/>
      <c r="WD74" s="128"/>
      <c r="WE74" s="128"/>
      <c r="WF74" s="128"/>
      <c r="WG74" s="128"/>
      <c r="WH74" s="128"/>
      <c r="WI74" s="128"/>
      <c r="WJ74" s="128"/>
      <c r="WK74" s="128"/>
      <c r="WL74" s="128"/>
      <c r="WM74" s="128"/>
      <c r="WN74" s="128"/>
      <c r="WO74" s="128"/>
      <c r="WP74" s="128"/>
      <c r="WQ74" s="128"/>
      <c r="WR74" s="128"/>
      <c r="WS74" s="128"/>
      <c r="WT74" s="128"/>
      <c r="WU74" s="128"/>
      <c r="WV74" s="128"/>
      <c r="WW74" s="128"/>
      <c r="WX74" s="128"/>
      <c r="WY74" s="128"/>
      <c r="WZ74" s="128"/>
      <c r="XA74" s="128"/>
      <c r="XB74" s="128"/>
      <c r="XC74" s="128"/>
      <c r="XD74" s="128"/>
      <c r="XE74" s="128"/>
      <c r="XF74" s="128"/>
      <c r="XG74" s="128"/>
      <c r="XH74" s="128"/>
      <c r="XI74" s="128"/>
      <c r="XJ74" s="128"/>
      <c r="XK74" s="128"/>
      <c r="XL74" s="128"/>
      <c r="XM74" s="128"/>
      <c r="XN74" s="128"/>
      <c r="XO74" s="128"/>
      <c r="XP74" s="128"/>
      <c r="XQ74" s="128"/>
      <c r="XR74" s="128"/>
      <c r="XS74" s="128"/>
      <c r="XT74" s="128"/>
      <c r="XU74" s="128"/>
      <c r="XV74" s="128"/>
      <c r="XW74" s="128"/>
      <c r="XX74" s="128"/>
      <c r="XY74" s="128"/>
      <c r="XZ74" s="128"/>
      <c r="YA74" s="128"/>
      <c r="YB74" s="128"/>
      <c r="YC74" s="128"/>
      <c r="YD74" s="128"/>
      <c r="YE74" s="128"/>
      <c r="YF74" s="128"/>
      <c r="YG74" s="128"/>
      <c r="YH74" s="128"/>
      <c r="YI74" s="128"/>
      <c r="YJ74" s="128"/>
      <c r="YK74" s="128"/>
      <c r="YL74" s="128"/>
      <c r="YM74" s="128"/>
      <c r="YN74" s="128"/>
      <c r="YO74" s="128"/>
      <c r="YP74" s="128"/>
      <c r="YQ74" s="128"/>
      <c r="YR74" s="128"/>
      <c r="YS74" s="128"/>
      <c r="YT74" s="128"/>
      <c r="YU74" s="128"/>
      <c r="YV74" s="128"/>
      <c r="YW74" s="128"/>
      <c r="YX74" s="128"/>
      <c r="YY74" s="128"/>
      <c r="YZ74" s="128"/>
      <c r="ZA74" s="128"/>
      <c r="ZB74" s="128"/>
      <c r="ZC74" s="128"/>
      <c r="ZD74" s="128"/>
      <c r="ZE74" s="128"/>
      <c r="ZF74" s="128"/>
      <c r="ZG74" s="128"/>
      <c r="ZH74" s="128"/>
      <c r="ZI74" s="128"/>
      <c r="ZJ74" s="128"/>
      <c r="ZK74" s="128"/>
      <c r="ZL74" s="128"/>
      <c r="ZM74" s="128"/>
      <c r="ZN74" s="128"/>
      <c r="ZO74" s="128"/>
      <c r="ZP74" s="128"/>
      <c r="ZQ74" s="128"/>
      <c r="ZR74" s="128"/>
      <c r="ZS74" s="128"/>
      <c r="ZT74" s="128"/>
      <c r="ZU74" s="128"/>
      <c r="ZV74" s="128"/>
      <c r="ZW74" s="128"/>
      <c r="ZX74" s="128"/>
      <c r="ZY74" s="128"/>
      <c r="ZZ74" s="128"/>
      <c r="AAA74" s="128"/>
      <c r="AAB74" s="128"/>
      <c r="AAC74" s="128"/>
      <c r="AAD74" s="128"/>
      <c r="AAE74" s="128"/>
      <c r="AAF74" s="128"/>
      <c r="AAG74" s="128"/>
      <c r="AAH74" s="128"/>
      <c r="AAI74" s="128"/>
      <c r="AAJ74" s="128"/>
      <c r="AAK74" s="128"/>
      <c r="AAL74" s="128"/>
      <c r="AAM74" s="128"/>
      <c r="AAN74" s="128"/>
      <c r="AAO74" s="128"/>
      <c r="AAP74" s="128"/>
      <c r="AAQ74" s="128"/>
      <c r="AAR74" s="128"/>
      <c r="AAS74" s="128"/>
      <c r="AAT74" s="128"/>
      <c r="AAU74" s="128"/>
      <c r="AAV74" s="128"/>
      <c r="AAW74" s="128"/>
      <c r="AAX74" s="128"/>
      <c r="AAY74" s="128"/>
      <c r="AAZ74" s="128"/>
      <c r="ABA74" s="128"/>
      <c r="ABB74" s="128"/>
      <c r="ABC74" s="128"/>
      <c r="ABD74" s="128"/>
      <c r="ABE74" s="128"/>
      <c r="ABF74" s="128"/>
      <c r="ABG74" s="128"/>
      <c r="ABH74" s="128"/>
      <c r="ABI74" s="128"/>
      <c r="ABJ74" s="128"/>
      <c r="ABK74" s="128"/>
      <c r="ABL74" s="128"/>
      <c r="ABM74" s="128"/>
      <c r="ABN74" s="128"/>
      <c r="ABO74" s="128"/>
      <c r="ABP74" s="128"/>
      <c r="ABQ74" s="128"/>
      <c r="ABR74" s="128"/>
      <c r="ABS74" s="128"/>
      <c r="ABT74" s="128"/>
      <c r="ABU74" s="128"/>
      <c r="ABV74" s="128"/>
      <c r="ABW74" s="128"/>
      <c r="ABX74" s="128"/>
      <c r="ABY74" s="128"/>
      <c r="ABZ74" s="128"/>
      <c r="ACA74" s="128"/>
      <c r="ACB74" s="128"/>
      <c r="ACC74" s="128"/>
      <c r="ACD74" s="128"/>
      <c r="ACE74" s="128"/>
      <c r="ACF74" s="128"/>
      <c r="ACG74" s="128"/>
      <c r="ACH74" s="128"/>
      <c r="ACI74" s="128"/>
      <c r="ACJ74" s="128"/>
      <c r="ACK74" s="128"/>
      <c r="ACL74" s="128"/>
      <c r="ACM74" s="128"/>
      <c r="ACN74" s="128"/>
      <c r="ACO74" s="128"/>
      <c r="ACP74" s="128"/>
      <c r="ACQ74" s="128"/>
      <c r="ACR74" s="128"/>
      <c r="ACS74" s="128"/>
      <c r="ACT74" s="128"/>
      <c r="ACU74" s="128"/>
      <c r="ACV74" s="128"/>
      <c r="ACW74" s="128"/>
      <c r="ACX74" s="128"/>
      <c r="ACY74" s="128"/>
      <c r="ACZ74" s="128"/>
      <c r="ADA74" s="128"/>
      <c r="ADB74" s="128"/>
      <c r="ADC74" s="128"/>
      <c r="ADD74" s="128"/>
      <c r="ADE74" s="128"/>
      <c r="ADF74" s="128"/>
      <c r="ADG74" s="128"/>
      <c r="ADH74" s="128"/>
      <c r="ADI74" s="128"/>
      <c r="ADJ74" s="128"/>
      <c r="ADK74" s="128"/>
      <c r="ADL74" s="128"/>
      <c r="ADM74" s="128"/>
      <c r="ADN74" s="128"/>
      <c r="ADO74" s="128"/>
      <c r="ADP74" s="128"/>
      <c r="ADQ74" s="128"/>
      <c r="ADR74" s="128"/>
      <c r="ADS74" s="128"/>
      <c r="ADT74" s="128"/>
      <c r="ADU74" s="128"/>
      <c r="ADV74" s="128"/>
      <c r="ADW74" s="128"/>
      <c r="ADX74" s="128"/>
      <c r="ADY74" s="128"/>
      <c r="ADZ74" s="128"/>
      <c r="AEA74" s="128"/>
      <c r="AEB74" s="128"/>
      <c r="AEC74" s="128"/>
      <c r="AED74" s="128"/>
      <c r="AEE74" s="128"/>
      <c r="AEF74" s="128"/>
      <c r="AEG74" s="128"/>
      <c r="AEH74" s="128"/>
      <c r="AEI74" s="128"/>
      <c r="AEJ74" s="128"/>
      <c r="AEK74" s="128"/>
      <c r="AEL74" s="128"/>
      <c r="AEM74" s="128"/>
      <c r="AEN74" s="128"/>
      <c r="AEO74" s="128"/>
      <c r="AEP74" s="128"/>
      <c r="AEQ74" s="128"/>
      <c r="AER74" s="128"/>
      <c r="AES74" s="128"/>
      <c r="AET74" s="128"/>
      <c r="AEU74" s="128"/>
      <c r="AEV74" s="128"/>
      <c r="AEW74" s="128"/>
      <c r="AEX74" s="128"/>
      <c r="AEY74" s="128"/>
      <c r="AEZ74" s="128"/>
      <c r="AFA74" s="128"/>
      <c r="AFB74" s="128"/>
      <c r="AFC74" s="128"/>
      <c r="AFD74" s="128"/>
      <c r="AFE74" s="128"/>
      <c r="AFF74" s="128"/>
      <c r="AFG74" s="128"/>
      <c r="AFH74" s="128"/>
      <c r="AFI74" s="128"/>
      <c r="AFJ74" s="128"/>
      <c r="AFK74" s="128"/>
      <c r="AFL74" s="128"/>
      <c r="AFM74" s="128"/>
      <c r="AFN74" s="128"/>
      <c r="AFO74" s="128"/>
      <c r="AFP74" s="128"/>
      <c r="AFQ74" s="128"/>
      <c r="AFR74" s="128"/>
      <c r="AFS74" s="128"/>
      <c r="AFT74" s="128"/>
      <c r="AFU74" s="128"/>
      <c r="AFV74" s="128"/>
      <c r="AFW74" s="128"/>
      <c r="AFX74" s="128"/>
      <c r="AFY74" s="128"/>
      <c r="AFZ74" s="128"/>
      <c r="AGA74" s="128"/>
      <c r="AGB74" s="128"/>
      <c r="AGC74" s="128"/>
      <c r="AGD74" s="128"/>
      <c r="AGE74" s="128"/>
      <c r="AGF74" s="128"/>
      <c r="AGG74" s="128"/>
      <c r="AGH74" s="128"/>
      <c r="AGI74" s="128"/>
      <c r="AGJ74" s="128"/>
      <c r="AGK74" s="128"/>
      <c r="AGL74" s="128"/>
      <c r="AGM74" s="128"/>
      <c r="AGN74" s="128"/>
      <c r="AGO74" s="128"/>
      <c r="AGP74" s="128"/>
      <c r="AGQ74" s="128"/>
      <c r="AGR74" s="128"/>
      <c r="AGS74" s="128"/>
      <c r="AGT74" s="128"/>
      <c r="AGU74" s="128"/>
      <c r="AGV74" s="128"/>
      <c r="AGW74" s="128"/>
      <c r="AGX74" s="128"/>
      <c r="AGY74" s="128"/>
      <c r="AGZ74" s="128"/>
      <c r="AHA74" s="128"/>
      <c r="AHB74" s="128"/>
      <c r="AHC74" s="128"/>
      <c r="AHD74" s="128"/>
      <c r="AHE74" s="128"/>
      <c r="AHF74" s="128"/>
      <c r="AHG74" s="128"/>
      <c r="AHH74" s="128"/>
      <c r="AHI74" s="128"/>
      <c r="AHJ74" s="128"/>
      <c r="AHK74" s="128"/>
      <c r="AHL74" s="128"/>
      <c r="AHM74" s="128"/>
      <c r="AHN74" s="128"/>
      <c r="AHO74" s="128"/>
      <c r="AHP74" s="128"/>
      <c r="AHQ74" s="128"/>
      <c r="AHR74" s="128"/>
      <c r="AHS74" s="128"/>
      <c r="AHT74" s="128"/>
      <c r="AHU74" s="128"/>
      <c r="AHV74" s="128"/>
      <c r="AHW74" s="128"/>
      <c r="AHX74" s="128"/>
      <c r="AHY74" s="128"/>
      <c r="AHZ74" s="128"/>
      <c r="AIA74" s="128"/>
      <c r="AIB74" s="128"/>
      <c r="AIC74" s="128"/>
      <c r="AID74" s="128"/>
      <c r="AIE74" s="128"/>
      <c r="AIF74" s="128"/>
      <c r="AIG74" s="128"/>
      <c r="AIH74" s="128"/>
      <c r="AII74" s="128"/>
      <c r="AIJ74" s="128"/>
      <c r="AIK74" s="128"/>
      <c r="AIL74" s="128"/>
      <c r="AIM74" s="128"/>
      <c r="AIN74" s="128"/>
      <c r="AIO74" s="128"/>
      <c r="AIP74" s="128"/>
      <c r="AIQ74" s="128"/>
      <c r="AIR74" s="128"/>
      <c r="AIS74" s="128"/>
      <c r="AIT74" s="128"/>
      <c r="AIU74" s="128"/>
      <c r="AIV74" s="128"/>
      <c r="AIW74" s="128"/>
      <c r="AIX74" s="128"/>
      <c r="AIY74" s="128"/>
      <c r="AIZ74" s="128"/>
      <c r="AJA74" s="128"/>
      <c r="AJB74" s="128"/>
      <c r="AJC74" s="128"/>
      <c r="AJD74" s="128"/>
      <c r="AJE74" s="128"/>
      <c r="AJF74" s="128"/>
      <c r="AJG74" s="128"/>
      <c r="AJH74" s="128"/>
      <c r="AJI74" s="128"/>
      <c r="AJJ74" s="128"/>
      <c r="AJK74" s="128"/>
      <c r="AJL74" s="128"/>
      <c r="AJM74" s="128"/>
      <c r="AJN74" s="128"/>
      <c r="AJO74" s="128"/>
      <c r="AJP74" s="128"/>
      <c r="AJQ74" s="128"/>
      <c r="AJR74" s="128"/>
      <c r="AJS74" s="128"/>
      <c r="AJT74" s="128"/>
      <c r="AJU74" s="128"/>
      <c r="AJV74" s="128"/>
      <c r="AJW74" s="128"/>
      <c r="AJX74" s="128"/>
      <c r="AJY74" s="128"/>
      <c r="AJZ74" s="128"/>
      <c r="AKA74" s="128"/>
      <c r="AKB74" s="128"/>
      <c r="AKC74" s="128"/>
      <c r="AKD74" s="128"/>
      <c r="AKE74" s="128"/>
      <c r="AKF74" s="128"/>
      <c r="AKG74" s="128"/>
      <c r="AKH74" s="128"/>
      <c r="AKI74" s="128"/>
      <c r="AKJ74" s="128"/>
      <c r="AKK74" s="128"/>
      <c r="AKL74" s="128"/>
      <c r="AKM74" s="128"/>
      <c r="AKN74" s="128"/>
      <c r="AKO74" s="128"/>
      <c r="AKP74" s="128"/>
      <c r="AKQ74" s="128"/>
      <c r="AKR74" s="128"/>
      <c r="AKS74" s="128"/>
      <c r="AKT74" s="128"/>
      <c r="AKU74" s="128"/>
      <c r="AKV74" s="128"/>
      <c r="AKW74" s="128"/>
      <c r="AKX74" s="128"/>
      <c r="AKY74" s="128"/>
      <c r="AKZ74" s="128"/>
      <c r="ALA74" s="128"/>
      <c r="ALB74" s="128"/>
      <c r="ALC74" s="128"/>
      <c r="ALD74" s="128"/>
      <c r="ALE74" s="128"/>
      <c r="ALF74" s="128"/>
      <c r="ALG74" s="128"/>
      <c r="ALH74" s="128"/>
      <c r="ALI74" s="128"/>
      <c r="ALJ74" s="128"/>
      <c r="ALK74" s="128"/>
      <c r="ALL74" s="128"/>
      <c r="ALM74" s="128"/>
      <c r="ALN74" s="128"/>
      <c r="ALO74" s="128"/>
      <c r="ALP74" s="128"/>
      <c r="ALQ74" s="128"/>
      <c r="ALR74"/>
      <c r="ALS74"/>
      <c r="ALT74"/>
    </row>
  </sheetData>
  <conditionalFormatting sqref="A64:F65 A68:F886">
    <cfRule type="expression" dxfId="297" priority="171">
      <formula>OR($V64="X",$U64="X")</formula>
    </cfRule>
    <cfRule type="expression" dxfId="296" priority="172">
      <formula>AND($V64=1,$U64=1)</formula>
    </cfRule>
    <cfRule type="expression" dxfId="295" priority="173">
      <formula>$V64=1</formula>
    </cfRule>
    <cfRule type="expression" dxfId="294" priority="174">
      <formula>$U64=1</formula>
    </cfRule>
  </conditionalFormatting>
  <conditionalFormatting sqref="A9:G13 B15:G15 C14:G14 A14:A17">
    <cfRule type="expression" dxfId="293" priority="176">
      <formula>AND($W9=1,#REF!=1)</formula>
    </cfRule>
  </conditionalFormatting>
  <conditionalFormatting sqref="A9:G13 B15:G15 A14:A17">
    <cfRule type="expression" dxfId="292" priority="175">
      <formula>#REF!=1</formula>
    </cfRule>
    <cfRule type="expression" dxfId="291" priority="178">
      <formula>OR($W9="X",#REF!="X")</formula>
    </cfRule>
  </conditionalFormatting>
  <conditionalFormatting sqref="A9:G13 C14:G14 B15:G15 A14:A17">
    <cfRule type="expression" dxfId="290" priority="177">
      <formula>AND(NOT(ISBLANK($Q9)),ISBLANK(#REF!),ISBLANK($W9))</formula>
    </cfRule>
  </conditionalFormatting>
  <conditionalFormatting sqref="B18:G21 A18:A62 B22:C22 D22:D24 B23:B24 F23:G24 B25:G62">
    <cfRule type="expression" dxfId="289" priority="54">
      <formula>OR($AE18="X",$AD18="X")</formula>
    </cfRule>
  </conditionalFormatting>
  <conditionalFormatting sqref="B18:G21 A18:A62 B22:D22 B23:B24 D23:D24 F23:G24 B25:G62">
    <cfRule type="expression" dxfId="288" priority="55">
      <formula>AND($AE18=1,$AD18=1)</formula>
    </cfRule>
    <cfRule type="expression" dxfId="287" priority="56">
      <formula>$AE18=1</formula>
    </cfRule>
  </conditionalFormatting>
  <conditionalFormatting sqref="B18:G21 A18:A62 D22:G22 B22:C24 D23:D24 F23:G24 B25:G62">
    <cfRule type="expression" dxfId="286" priority="58">
      <formula>AND(NOT(ISBLANK($W18)),ISBLANK($AD18),ISBLANK($AE18))</formula>
    </cfRule>
  </conditionalFormatting>
  <conditionalFormatting sqref="B18:G22 A18:A62 B23:B24 D23:D24 F23:G24 B25:G62">
    <cfRule type="expression" dxfId="285" priority="57">
      <formula>$AD18=1</formula>
    </cfRule>
  </conditionalFormatting>
  <conditionalFormatting sqref="C9:C11 C18:C21 C25:C62">
    <cfRule type="expression" dxfId="284" priority="5551">
      <formula>AND($L9="X",$B9&lt;&gt;"")</formula>
    </cfRule>
  </conditionalFormatting>
  <conditionalFormatting sqref="C12">
    <cfRule type="expression" dxfId="283" priority="192">
      <formula>OR($AD16="X",$AC16="X")</formula>
    </cfRule>
    <cfRule type="expression" dxfId="282" priority="193">
      <formula>AND($AD16=1,$AC16=1)</formula>
    </cfRule>
    <cfRule type="expression" dxfId="281" priority="194">
      <formula>$AD16=1</formula>
    </cfRule>
    <cfRule type="expression" dxfId="280" priority="195">
      <formula>$AC16=1</formula>
    </cfRule>
    <cfRule type="expression" dxfId="279" priority="196">
      <formula>AND(NOT(ISBLANK($W16)),ISBLANK($AC16),ISBLANK($AD16))</formula>
    </cfRule>
  </conditionalFormatting>
  <conditionalFormatting sqref="C13">
    <cfRule type="expression" dxfId="278" priority="1764">
      <formula>OR(#REF!="X",#REF!="X")</formula>
    </cfRule>
    <cfRule type="expression" dxfId="277" priority="1765">
      <formula>AND(#REF!=1,#REF!=1)</formula>
    </cfRule>
    <cfRule type="expression" dxfId="276" priority="1766">
      <formula>#REF!=1</formula>
    </cfRule>
    <cfRule type="expression" dxfId="275" priority="1767">
      <formula>#REF!=1</formula>
    </cfRule>
    <cfRule type="expression" dxfId="274" priority="1768">
      <formula>AND(NOT(ISBLANK(#REF!)),ISBLANK(#REF!),ISBLANK(#REF!))</formula>
    </cfRule>
  </conditionalFormatting>
  <conditionalFormatting sqref="C13:C15">
    <cfRule type="expression" dxfId="273" priority="8">
      <formula>AND($L13="X",OR($B13&lt;&gt;"",#REF!&lt;&gt;""))</formula>
    </cfRule>
  </conditionalFormatting>
  <conditionalFormatting sqref="C14">
    <cfRule type="expression" dxfId="272" priority="9">
      <formula>#REF!=1</formula>
    </cfRule>
    <cfRule type="expression" dxfId="271" priority="10">
      <formula>OR($W14="X",#REF!="X")</formula>
    </cfRule>
    <cfRule type="expression" dxfId="270" priority="11">
      <formula>OR(#REF!="X",#REF!="X")</formula>
    </cfRule>
    <cfRule type="expression" dxfId="269" priority="12">
      <formula>AND(#REF!=1,#REF!=1)</formula>
    </cfRule>
    <cfRule type="expression" dxfId="268" priority="13">
      <formula>#REF!=1</formula>
    </cfRule>
    <cfRule type="expression" dxfId="267" priority="14">
      <formula>#REF!=1</formula>
    </cfRule>
    <cfRule type="expression" dxfId="266" priority="15">
      <formula>AND(NOT(ISBLANK(#REF!)),ISBLANK(#REF!),ISBLANK(#REF!))</formula>
    </cfRule>
  </conditionalFormatting>
  <conditionalFormatting sqref="C15">
    <cfRule type="expression" dxfId="265" priority="1">
      <formula>OR(#REF!="X",#REF!="X")</formula>
    </cfRule>
    <cfRule type="expression" dxfId="264" priority="2">
      <formula>AND(#REF!=1,#REF!=1)</formula>
    </cfRule>
    <cfRule type="expression" dxfId="263" priority="3">
      <formula>#REF!=1</formula>
    </cfRule>
    <cfRule type="expression" dxfId="262" priority="4">
      <formula>#REF!=1</formula>
    </cfRule>
    <cfRule type="expression" dxfId="261" priority="5">
      <formula>AND(NOT(ISBLANK(#REF!)),ISBLANK(#REF!),ISBLANK(#REF!))</formula>
    </cfRule>
    <cfRule type="expression" dxfId="260" priority="1740">
      <formula>OR(#REF!="X",#REF!="X")</formula>
    </cfRule>
    <cfRule type="expression" dxfId="259" priority="1741">
      <formula>AND(#REF!=1,#REF!=1)</formula>
    </cfRule>
    <cfRule type="expression" dxfId="258" priority="1742">
      <formula>#REF!=1</formula>
    </cfRule>
    <cfRule type="expression" dxfId="257" priority="1743">
      <formula>#REF!=1</formula>
    </cfRule>
    <cfRule type="expression" dxfId="256" priority="1744">
      <formula>AND(NOT(ISBLANK(#REF!)),ISBLANK(#REF!),ISBLANK(#REF!))</formula>
    </cfRule>
  </conditionalFormatting>
  <conditionalFormatting sqref="C23:C24">
    <cfRule type="expression" dxfId="255" priority="5554">
      <formula>AND($L23="X",OR(#REF!&lt;&gt;"",$B23&lt;&gt;""))</formula>
    </cfRule>
    <cfRule type="expression" dxfId="254" priority="5555">
      <formula>OR($AE23="X",$AD23="X")</formula>
    </cfRule>
    <cfRule type="expression" dxfId="253" priority="5556">
      <formula>AND($AE23=1,$AD23=1)</formula>
    </cfRule>
    <cfRule type="expression" dxfId="252" priority="5557">
      <formula>$AE23=1</formula>
    </cfRule>
    <cfRule type="expression" dxfId="251" priority="5558">
      <formula>$AD23=1</formula>
    </cfRule>
  </conditionalFormatting>
  <conditionalFormatting sqref="C14:G14 A9:G13 B15:G15 A14:A17">
    <cfRule type="expression" dxfId="250" priority="165">
      <formula>$W9=1</formula>
    </cfRule>
  </conditionalFormatting>
  <conditionalFormatting sqref="C14:G14">
    <cfRule type="expression" dxfId="249" priority="19">
      <formula>OR($W14="X",#REF!="X")</formula>
    </cfRule>
    <cfRule type="expression" dxfId="248" priority="20">
      <formula>#REF!=1</formula>
    </cfRule>
  </conditionalFormatting>
  <conditionalFormatting sqref="D9:D11 D18:D21 D25:D62">
    <cfRule type="expression" dxfId="247" priority="5559">
      <formula>AND($L9="X",OR($B9&lt;&gt;"",$C9&lt;&gt;""))</formula>
    </cfRule>
  </conditionalFormatting>
  <conditionalFormatting sqref="D12:D13 D15 C22 D22:D24">
    <cfRule type="expression" dxfId="246" priority="5562">
      <formula>AND($L12="X",OR($B12&lt;&gt;"",#REF!&lt;&gt;""))</formula>
    </cfRule>
  </conditionalFormatting>
  <conditionalFormatting sqref="D14">
    <cfRule type="expression" dxfId="245" priority="21">
      <formula>AND($L14="X",OR($C14&lt;&gt;"",#REF!&lt;&gt;""))</formula>
    </cfRule>
  </conditionalFormatting>
  <conditionalFormatting sqref="D16:D17">
    <cfRule type="expression" dxfId="244" priority="5746">
      <formula>AND($R16="X",OR($C12&lt;&gt;"",#REF!&lt;&gt;""))</formula>
    </cfRule>
  </conditionalFormatting>
  <conditionalFormatting sqref="D22">
    <cfRule type="expression" dxfId="243" priority="5567">
      <formula>AND($L22="X",OR($B22&lt;&gt;"",#REF!&lt;&gt;"",$C22&lt;&gt;""))</formula>
    </cfRule>
    <cfRule type="expression" dxfId="242" priority="5568">
      <formula>AND($L22="X",OR($B22&lt;&gt;"",#REF!&lt;&gt;"",$C22&lt;&gt;"",$D22&lt;&gt;""))</formula>
    </cfRule>
    <cfRule type="expression" dxfId="241" priority="5569">
      <formula>AND($L22="X",OR($B22&lt;&gt;"",#REF!&lt;&gt;"",$D22&lt;&gt;"",#REF!&lt;&gt;""))</formula>
    </cfRule>
    <cfRule type="expression" dxfId="240" priority="5570">
      <formula>$AD22=1</formula>
    </cfRule>
    <cfRule type="expression" dxfId="239" priority="5571">
      <formula>AND($L22="X",OR($B22&lt;&gt;"",#REF!&lt;&gt;"",$C22&lt;&gt;""))</formula>
    </cfRule>
    <cfRule type="expression" dxfId="238" priority="5572">
      <formula>AND($AE22=1,$AD22=1)</formula>
    </cfRule>
    <cfRule type="expression" dxfId="237" priority="5573">
      <formula>$AE22=1</formula>
    </cfRule>
    <cfRule type="expression" dxfId="236" priority="5574">
      <formula>AND($L22="X",$B22&lt;&gt;"")</formula>
    </cfRule>
    <cfRule type="expression" dxfId="235" priority="5575">
      <formula>AND($L22="X",OR($B22&lt;&gt;"",#REF!&lt;&gt;""))</formula>
    </cfRule>
  </conditionalFormatting>
  <conditionalFormatting sqref="D16:G17">
    <cfRule type="expression" dxfId="234" priority="154">
      <formula>OR($AD16="X",$AC16="X")</formula>
    </cfRule>
    <cfRule type="expression" dxfId="233" priority="155">
      <formula>AND($AD16=1,$AC16=1)</formula>
    </cfRule>
    <cfRule type="expression" dxfId="232" priority="156">
      <formula>$AD16=1</formula>
    </cfRule>
    <cfRule type="expression" dxfId="231" priority="157">
      <formula>$AC16=1</formula>
    </cfRule>
    <cfRule type="expression" dxfId="230" priority="158">
      <formula>AND(NOT(ISBLANK($W16)),ISBLANK($AC16),ISBLANK($AD16))</formula>
    </cfRule>
  </conditionalFormatting>
  <conditionalFormatting sqref="D22:G22">
    <cfRule type="expression" dxfId="229" priority="5576">
      <formula>AND($L22="X",OR($B22&lt;&gt;"",$C22&lt;&gt;"",$D22&lt;&gt;"",$E22&lt;&gt;"",$F22&lt;&gt;""))</formula>
    </cfRule>
    <cfRule type="expression" dxfId="228" priority="5577">
      <formula>AND($AE22=1,$AD22=1)</formula>
    </cfRule>
    <cfRule type="expression" dxfId="227" priority="5578">
      <formula>$AE22=1</formula>
    </cfRule>
    <cfRule type="expression" dxfId="226" priority="5579">
      <formula>OR($AE22="X",$AD22="X")</formula>
    </cfRule>
  </conditionalFormatting>
  <conditionalFormatting sqref="E2">
    <cfRule type="dataBar" priority="34">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25" priority="5580">
      <formula>AND($L9="X",OR($B9&lt;&gt;"",$C9&lt;&gt;"",$D9&lt;&gt;""))</formula>
    </cfRule>
  </conditionalFormatting>
  <conditionalFormatting sqref="E12:E13 E15">
    <cfRule type="expression" dxfId="224" priority="5583">
      <formula>AND($L12="X",OR($B12&lt;&gt;"",#REF!&lt;&gt;"",$D12&lt;&gt;""))</formula>
    </cfRule>
  </conditionalFormatting>
  <conditionalFormatting sqref="E14">
    <cfRule type="expression" dxfId="223" priority="22">
      <formula>AND($L14="X",OR($C14&lt;&gt;"",#REF!&lt;&gt;"",$D14&lt;&gt;""))</formula>
    </cfRule>
  </conditionalFormatting>
  <conditionalFormatting sqref="E16:E17">
    <cfRule type="expression" dxfId="222" priority="5747">
      <formula>AND($R16="X",OR($C12&lt;&gt;"",#REF!&lt;&gt;"",$D16&lt;&gt;""))</formula>
    </cfRule>
  </conditionalFormatting>
  <conditionalFormatting sqref="E23:E24">
    <cfRule type="expression" dxfId="221" priority="5586">
      <formula>OR($AE23="X",$AD23="X")</formula>
    </cfRule>
    <cfRule type="expression" dxfId="220" priority="5587">
      <formula>AND($AE23=1,$AD23=1)</formula>
    </cfRule>
    <cfRule type="expression" dxfId="219" priority="5588">
      <formula>$AE23=1</formula>
    </cfRule>
    <cfRule type="expression" dxfId="218" priority="5589">
      <formula>$AD23=1</formula>
    </cfRule>
    <cfRule type="expression" dxfId="217" priority="5590">
      <formula>AND(NOT(ISBLANK($W23)),ISBLANK($AD23),ISBLANK($AE23))</formula>
    </cfRule>
    <cfRule type="expression" dxfId="216" priority="5591">
      <formula>AND($L23="X",OR($B23&lt;&gt;"",#REF!&lt;&gt;"",$D23&lt;&gt;"",#REF!&lt;&gt;""))</formula>
    </cfRule>
  </conditionalFormatting>
  <conditionalFormatting sqref="F9:F11 F18:F21 F25:F62">
    <cfRule type="expression" dxfId="215" priority="5592">
      <formula>AND($L9="X",OR($B9&lt;&gt;"",$C9&lt;&gt;"",$D9&lt;&gt;"",$E9&lt;&gt;""))</formula>
    </cfRule>
  </conditionalFormatting>
  <conditionalFormatting sqref="F12:F13 F15">
    <cfRule type="expression" dxfId="214" priority="5595">
      <formula>AND($L12="X",OR($B12&lt;&gt;"",#REF!&lt;&gt;"",$D12&lt;&gt;"",$E12&lt;&gt;""))</formula>
    </cfRule>
  </conditionalFormatting>
  <conditionalFormatting sqref="F14">
    <cfRule type="expression" dxfId="213" priority="23">
      <formula>AND($L14="X",OR($C14&lt;&gt;"",#REF!&lt;&gt;"",$D14&lt;&gt;"",$E14&lt;&gt;""))</formula>
    </cfRule>
  </conditionalFormatting>
  <conditionalFormatting sqref="F16:F17">
    <cfRule type="expression" dxfId="212" priority="5748">
      <formula>AND($R16="X",OR($C12&lt;&gt;"",#REF!&lt;&gt;"",$D16&lt;&gt;"",$E16&lt;&gt;""))</formula>
    </cfRule>
  </conditionalFormatting>
  <conditionalFormatting sqref="F23:F24">
    <cfRule type="expression" dxfId="211" priority="5598">
      <formula>AND($L23="X",OR($B23&lt;&gt;"",#REF!&lt;&gt;"",$D23&lt;&gt;"",#REF!&lt;&gt;""))</formula>
    </cfRule>
  </conditionalFormatting>
  <conditionalFormatting sqref="G9:G11 G18:G21 G25:G62">
    <cfRule type="expression" dxfId="210" priority="5599">
      <formula>AND($L9="X",OR($B9&lt;&gt;"",$C9&lt;&gt;"",$D9&lt;&gt;"",$E9&lt;&gt;"",$F9&lt;&gt;""))</formula>
    </cfRule>
  </conditionalFormatting>
  <conditionalFormatting sqref="G12:G13 G15">
    <cfRule type="expression" dxfId="209" priority="5602">
      <formula>AND($L12="X",OR($B12&lt;&gt;"",#REF!&lt;&gt;"",$D12&lt;&gt;"",$E12&lt;&gt;"",$F12&lt;&gt;""))</formula>
    </cfRule>
  </conditionalFormatting>
  <conditionalFormatting sqref="G14">
    <cfRule type="expression" dxfId="208" priority="24">
      <formula>AND($L14="X",OR($C14&lt;&gt;"",#REF!&lt;&gt;"",$D14&lt;&gt;"",$E14&lt;&gt;"",$F14&lt;&gt;""))</formula>
    </cfRule>
  </conditionalFormatting>
  <conditionalFormatting sqref="G16:G17">
    <cfRule type="expression" dxfId="207" priority="5749">
      <formula>AND($R16="X",OR($C12&lt;&gt;"",#REF!&lt;&gt;"",$D16&lt;&gt;"",$E16&lt;&gt;"",$F16&lt;&gt;""))</formula>
    </cfRule>
  </conditionalFormatting>
  <conditionalFormatting sqref="G23:G24">
    <cfRule type="expression" dxfId="206" priority="5605">
      <formula>AND($L23="X",OR($B23&lt;&gt;"",#REF!&lt;&gt;"",$D23&lt;&gt;"",#REF!&lt;&gt;"",$F23&lt;&gt;""))</formula>
    </cfRule>
  </conditionalFormatting>
  <conditionalFormatting sqref="H64:H65 H68:H886">
    <cfRule type="expression" dxfId="205" priority="164">
      <formula>$J64="X"</formula>
    </cfRule>
  </conditionalFormatting>
  <conditionalFormatting sqref="I10">
    <cfRule type="expression" dxfId="204" priority="6">
      <formula>$L10="X"</formula>
    </cfRule>
  </conditionalFormatting>
  <conditionalFormatting sqref="I11">
    <cfRule type="expression" dxfId="203" priority="153">
      <formula>$R18="X"</formula>
    </cfRule>
  </conditionalFormatting>
  <conditionalFormatting sqref="I12">
    <cfRule type="expression" dxfId="202" priority="7">
      <formula>$L12="X"</formula>
    </cfRule>
  </conditionalFormatting>
  <conditionalFormatting sqref="I18 I20:I62">
    <cfRule type="expression" dxfId="201" priority="62">
      <formula>$L18="X"</formula>
    </cfRule>
  </conditionalFormatting>
  <conditionalFormatting sqref="K9:K12">
    <cfRule type="cellIs" dxfId="200" priority="95" operator="equal">
      <formula>"1..1"</formula>
    </cfRule>
    <cfRule type="cellIs" dxfId="199" priority="96" operator="equal">
      <formula>"0..n"</formula>
    </cfRule>
    <cfRule type="cellIs" dxfId="198" priority="97" operator="equal">
      <formula>"0..1"</formula>
    </cfRule>
  </conditionalFormatting>
  <conditionalFormatting sqref="K14">
    <cfRule type="cellIs" dxfId="197" priority="16" operator="equal">
      <formula>"1..1"</formula>
    </cfRule>
    <cfRule type="cellIs" dxfId="196" priority="17" operator="equal">
      <formula>"0..n"</formula>
    </cfRule>
    <cfRule type="cellIs" dxfId="195" priority="18" operator="equal">
      <formula>"0..1"</formula>
    </cfRule>
  </conditionalFormatting>
  <conditionalFormatting sqref="K19:K61 J22:J59 J61">
    <cfRule type="cellIs" dxfId="194" priority="45" operator="equal">
      <formula>"1..1"</formula>
    </cfRule>
    <cfRule type="cellIs" dxfId="193" priority="46" operator="equal">
      <formula>"0..n"</formula>
    </cfRule>
    <cfRule type="cellIs" dxfId="192" priority="47"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T27"/>
  <sheetViews>
    <sheetView zoomScaleNormal="100" workbookViewId="0">
      <pane xSplit="7" ySplit="8" topLeftCell="K9" activePane="bottomRight" state="frozen"/>
      <selection pane="topRight" activeCell="H1" sqref="H1"/>
      <selection pane="bottomLeft" activeCell="A9" sqref="A9"/>
      <selection pane="bottomRight" activeCell="O13" sqref="O13"/>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9.625" style="128" customWidth="1"/>
    <col min="6" max="6" width="8.625" style="128" customWidth="1"/>
    <col min="7" max="7" width="11.125" style="96" customWidth="1"/>
    <col min="8" max="8" width="44.125" style="96" customWidth="1"/>
    <col min="9" max="9" width="33.5" style="225" customWidth="1"/>
    <col min="10" max="10" width="10.5" style="96" customWidth="1"/>
    <col min="11" max="11" width="6" style="173" customWidth="1"/>
    <col min="12" max="12" width="8.625" style="96" customWidth="1"/>
    <col min="13" max="13" width="12.625" style="274" customWidth="1"/>
    <col min="14" max="14" width="28.125" style="96" customWidth="1"/>
    <col min="15" max="15" width="8.875" style="96" customWidth="1"/>
    <col min="16" max="16" width="5.5" style="96" customWidth="1"/>
    <col min="17" max="17" width="10.5" customWidth="1"/>
    <col min="18" max="18" width="22.625" style="179" customWidth="1"/>
    <col min="19" max="19" width="16.375" style="96" customWidth="1"/>
    <col min="20" max="20" width="13.375" style="159" customWidth="1"/>
    <col min="21" max="21" width="12.875" style="96" customWidth="1"/>
    <col min="22" max="22" width="11.125" style="96" customWidth="1"/>
    <col min="24" max="1004" width="9.5" style="128"/>
    <col min="1005" max="1005" width="9" style="128" customWidth="1"/>
    <col min="1006" max="1007" width="9" customWidth="1"/>
  </cols>
  <sheetData>
    <row r="1" spans="1:1005" ht="13.5" customHeight="1">
      <c r="A1" s="228" t="s">
        <v>2439</v>
      </c>
      <c r="C1" s="129"/>
      <c r="F1" s="157"/>
      <c r="G1" s="128"/>
      <c r="H1" s="785"/>
      <c r="I1" s="785"/>
      <c r="W1" s="128"/>
      <c r="ALQ1"/>
    </row>
    <row r="2" spans="1:1005" ht="13.5" customHeight="1">
      <c r="A2" s="128" t="s">
        <v>850</v>
      </c>
      <c r="B2" s="128" t="s">
        <v>2440</v>
      </c>
      <c r="C2" s="141"/>
      <c r="D2" s="281"/>
      <c r="E2" s="281"/>
      <c r="F2" s="157"/>
      <c r="G2" s="128"/>
      <c r="H2" s="785"/>
      <c r="I2" s="785"/>
      <c r="W2" s="128"/>
      <c r="ALQ2"/>
    </row>
    <row r="3" spans="1:1005" ht="13.5" customHeight="1">
      <c r="C3" s="128" t="s">
        <v>2441</v>
      </c>
      <c r="G3" s="128"/>
      <c r="W3" s="128"/>
      <c r="ALQ3"/>
    </row>
    <row r="4" spans="1:1005" ht="13.5" customHeight="1">
      <c r="C4" s="128" t="s">
        <v>2442</v>
      </c>
      <c r="G4" s="137"/>
      <c r="W4" s="128"/>
      <c r="ALQ4"/>
    </row>
    <row r="5" spans="1:1005" s="149" customFormat="1" ht="13.5" customHeight="1">
      <c r="A5" s="128"/>
      <c r="B5" s="128"/>
      <c r="C5" s="128" t="s">
        <v>2443</v>
      </c>
      <c r="D5" s="146"/>
      <c r="E5" s="146"/>
      <c r="F5" s="146"/>
      <c r="G5" s="148"/>
      <c r="H5" s="148"/>
      <c r="I5" s="272"/>
      <c r="J5" s="148"/>
      <c r="K5" s="186"/>
      <c r="L5" s="148"/>
      <c r="M5" s="276"/>
      <c r="N5" s="148"/>
      <c r="O5" s="148"/>
      <c r="P5" s="148"/>
      <c r="Q5"/>
      <c r="R5" s="181"/>
      <c r="S5" s="148"/>
      <c r="T5" s="160"/>
      <c r="U5" s="148"/>
      <c r="V5" s="148"/>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row>
    <row r="6" spans="1:1005" ht="13.5" customHeight="1">
      <c r="C6" s="144"/>
      <c r="D6" s="138"/>
      <c r="F6" s="138"/>
      <c r="W6" s="128"/>
      <c r="ALQ6"/>
    </row>
    <row r="7" spans="1:1005" ht="13.5" customHeight="1">
      <c r="A7"/>
      <c r="B7"/>
      <c r="C7" s="138"/>
      <c r="D7" s="374"/>
      <c r="E7" s="138"/>
      <c r="F7" s="138"/>
      <c r="O7" s="675"/>
      <c r="P7" s="674" t="s">
        <v>829</v>
      </c>
      <c r="Q7" s="674" t="s">
        <v>829</v>
      </c>
      <c r="V7" s="637" t="s">
        <v>685</v>
      </c>
      <c r="W7" s="128"/>
      <c r="ALQ7"/>
    </row>
    <row r="8" spans="1:1005" s="238" customFormat="1" ht="55.5" customHeight="1">
      <c r="A8" s="233" t="s">
        <v>831</v>
      </c>
      <c r="B8" s="378" t="s">
        <v>832</v>
      </c>
      <c r="C8" s="275" t="s">
        <v>833</v>
      </c>
      <c r="D8" s="275" t="s">
        <v>834</v>
      </c>
      <c r="E8" s="275" t="s">
        <v>835</v>
      </c>
      <c r="F8" s="275" t="s">
        <v>836</v>
      </c>
      <c r="G8" s="275" t="s">
        <v>837</v>
      </c>
      <c r="H8" s="234" t="s">
        <v>9</v>
      </c>
      <c r="I8" s="234" t="s">
        <v>838</v>
      </c>
      <c r="J8" s="234" t="s">
        <v>841</v>
      </c>
      <c r="K8" s="234" t="s">
        <v>677</v>
      </c>
      <c r="L8" s="234" t="s">
        <v>3</v>
      </c>
      <c r="M8" s="234" t="s">
        <v>912</v>
      </c>
      <c r="N8" s="280" t="s">
        <v>913</v>
      </c>
      <c r="O8" s="234" t="s">
        <v>848</v>
      </c>
      <c r="P8" s="229" t="s">
        <v>849</v>
      </c>
      <c r="Q8" s="229" t="s">
        <v>850</v>
      </c>
      <c r="R8" s="230" t="s">
        <v>851</v>
      </c>
      <c r="S8" s="235" t="s">
        <v>852</v>
      </c>
      <c r="T8" s="235" t="s">
        <v>853</v>
      </c>
      <c r="U8" s="236" t="s">
        <v>854</v>
      </c>
      <c r="V8" s="235" t="s">
        <v>855</v>
      </c>
      <c r="W8" s="237" t="s">
        <v>914</v>
      </c>
    </row>
    <row r="9" spans="1:1005" s="224" customFormat="1" ht="13.5" customHeight="1">
      <c r="A9" s="225">
        <v>1</v>
      </c>
      <c r="B9" s="217" t="s">
        <v>915</v>
      </c>
      <c r="C9" s="240"/>
      <c r="D9" s="697"/>
      <c r="E9" s="697"/>
      <c r="F9" s="697"/>
      <c r="G9" s="697"/>
      <c r="H9" s="698" t="s">
        <v>2303</v>
      </c>
      <c r="I9" s="313" t="s">
        <v>1614</v>
      </c>
      <c r="J9" s="699" t="s">
        <v>918</v>
      </c>
      <c r="K9" s="698" t="s">
        <v>820</v>
      </c>
      <c r="L9" s="700"/>
      <c r="M9" s="698" t="s">
        <v>862</v>
      </c>
      <c r="N9" s="701"/>
      <c r="O9" s="698" t="s">
        <v>2918</v>
      </c>
      <c r="P9" s="702"/>
      <c r="Q9" s="702" t="s">
        <v>863</v>
      </c>
      <c r="R9" s="232"/>
      <c r="S9" s="703"/>
      <c r="T9" s="698"/>
      <c r="U9" s="704"/>
      <c r="V9" s="698"/>
      <c r="W9" s="701"/>
    </row>
    <row r="10" spans="1:1005" s="224" customFormat="1" ht="13.5" customHeight="1">
      <c r="A10" s="225">
        <v>2</v>
      </c>
      <c r="B10" s="217" t="s">
        <v>2311</v>
      </c>
      <c r="C10" s="240"/>
      <c r="D10" s="241"/>
      <c r="E10" s="241"/>
      <c r="F10" s="241"/>
      <c r="G10" s="241"/>
      <c r="H10" s="698" t="s">
        <v>2444</v>
      </c>
      <c r="I10" s="313" t="s">
        <v>2313</v>
      </c>
      <c r="J10" s="699" t="s">
        <v>2314</v>
      </c>
      <c r="K10" s="698" t="s">
        <v>820</v>
      </c>
      <c r="L10" s="700"/>
      <c r="M10" s="698" t="s">
        <v>862</v>
      </c>
      <c r="N10" s="701"/>
      <c r="O10" s="698" t="s">
        <v>3008</v>
      </c>
      <c r="P10" s="702"/>
      <c r="Q10" s="702" t="s">
        <v>863</v>
      </c>
      <c r="R10" s="232"/>
      <c r="S10" s="703"/>
      <c r="T10" s="698"/>
      <c r="U10" s="704"/>
      <c r="V10" s="698"/>
      <c r="W10" s="701"/>
    </row>
    <row r="11" spans="1:1005" s="224" customFormat="1" ht="13.5" customHeight="1">
      <c r="A11" s="225">
        <v>3</v>
      </c>
      <c r="B11" s="217" t="s">
        <v>2445</v>
      </c>
      <c r="C11" s="240"/>
      <c r="D11" s="241"/>
      <c r="E11" s="241"/>
      <c r="F11" s="241"/>
      <c r="G11" s="241"/>
      <c r="H11" s="698" t="s">
        <v>2446</v>
      </c>
      <c r="I11" s="491"/>
      <c r="J11" s="698" t="s">
        <v>2447</v>
      </c>
      <c r="K11" s="698" t="s">
        <v>820</v>
      </c>
      <c r="L11" s="700" t="s">
        <v>863</v>
      </c>
      <c r="M11" s="243" t="s">
        <v>2447</v>
      </c>
      <c r="N11" s="701"/>
      <c r="O11" s="698" t="s">
        <v>931</v>
      </c>
      <c r="P11" s="702"/>
      <c r="Q11" s="702" t="s">
        <v>863</v>
      </c>
      <c r="R11" s="232"/>
      <c r="S11" s="703"/>
      <c r="T11" s="698"/>
      <c r="U11" s="704"/>
      <c r="V11" s="698"/>
      <c r="W11" s="701"/>
    </row>
    <row r="12" spans="1:1005" s="224" customFormat="1" ht="13.5" customHeight="1">
      <c r="A12" s="225">
        <v>4</v>
      </c>
      <c r="B12" s="217"/>
      <c r="C12" s="217" t="s">
        <v>2448</v>
      </c>
      <c r="D12" s="241"/>
      <c r="E12" s="241"/>
      <c r="F12" s="241"/>
      <c r="G12" s="241"/>
      <c r="H12" s="698" t="s">
        <v>2449</v>
      </c>
      <c r="I12" s="698" t="s">
        <v>929</v>
      </c>
      <c r="J12" s="699" t="s">
        <v>878</v>
      </c>
      <c r="K12" s="698" t="s">
        <v>820</v>
      </c>
      <c r="L12" s="700"/>
      <c r="M12" s="698" t="s">
        <v>878</v>
      </c>
      <c r="N12" s="701"/>
      <c r="O12" s="698" t="s">
        <v>931</v>
      </c>
      <c r="P12" s="702"/>
      <c r="Q12" s="702" t="s">
        <v>863</v>
      </c>
      <c r="R12" s="232"/>
      <c r="S12" s="703"/>
      <c r="T12" s="698"/>
      <c r="U12" s="704"/>
      <c r="V12" s="698"/>
      <c r="W12" s="701"/>
    </row>
    <row r="13" spans="1:1005" s="224" customFormat="1" ht="13.5" customHeight="1">
      <c r="A13" s="225">
        <v>5</v>
      </c>
      <c r="B13" s="217"/>
      <c r="C13" s="241" t="s">
        <v>2450</v>
      </c>
      <c r="D13" s="241"/>
      <c r="E13" s="241"/>
      <c r="F13" s="241"/>
      <c r="G13" s="241"/>
      <c r="H13" s="698" t="s">
        <v>2451</v>
      </c>
      <c r="I13" s="698" t="s">
        <v>2452</v>
      </c>
      <c r="J13" s="699" t="s">
        <v>2453</v>
      </c>
      <c r="K13" s="698" t="s">
        <v>820</v>
      </c>
      <c r="L13" s="698"/>
      <c r="M13" s="698" t="s">
        <v>862</v>
      </c>
      <c r="N13" s="701" t="s">
        <v>863</v>
      </c>
      <c r="O13" s="698" t="s">
        <v>2454</v>
      </c>
      <c r="P13" s="702"/>
      <c r="Q13" s="702" t="s">
        <v>863</v>
      </c>
      <c r="R13" s="232"/>
      <c r="S13" s="703"/>
      <c r="T13" s="698"/>
      <c r="U13" s="704"/>
      <c r="V13" s="698"/>
      <c r="W13" s="701"/>
      <c r="X13" s="232"/>
      <c r="Y13" s="703"/>
      <c r="Z13" s="698"/>
      <c r="AA13" s="699"/>
      <c r="AB13" s="698"/>
      <c r="AC13" s="701"/>
      <c r="AD13" s="701"/>
      <c r="AE13" s="701"/>
    </row>
    <row r="14" spans="1:1005" s="224" customFormat="1" ht="13.5" customHeight="1">
      <c r="A14" s="225">
        <v>6</v>
      </c>
      <c r="B14" s="217"/>
      <c r="C14" s="241" t="s">
        <v>2455</v>
      </c>
      <c r="D14" s="241"/>
      <c r="E14" s="241"/>
      <c r="F14" s="241"/>
      <c r="G14" s="241"/>
      <c r="H14" s="698" t="s">
        <v>2456</v>
      </c>
      <c r="I14" s="699">
        <v>10</v>
      </c>
      <c r="J14" s="699" t="s">
        <v>2431</v>
      </c>
      <c r="K14" s="698" t="s">
        <v>817</v>
      </c>
      <c r="L14" s="698"/>
      <c r="M14" s="698" t="s">
        <v>862</v>
      </c>
      <c r="N14" s="701"/>
      <c r="O14" s="698"/>
      <c r="P14" s="702"/>
      <c r="Q14" s="702" t="s">
        <v>863</v>
      </c>
      <c r="R14" s="232"/>
      <c r="S14" s="703"/>
      <c r="T14" s="698"/>
      <c r="U14" s="704"/>
      <c r="V14" s="698"/>
      <c r="W14" s="701"/>
      <c r="X14" s="232"/>
      <c r="Y14" s="703"/>
      <c r="Z14" s="698"/>
      <c r="AA14" s="699"/>
      <c r="AB14" s="698"/>
      <c r="AC14" s="701"/>
      <c r="AD14" s="701"/>
      <c r="AE14" s="701"/>
    </row>
    <row r="15" spans="1:1005" s="224" customFormat="1" ht="13.5" customHeight="1">
      <c r="A15" s="225">
        <v>7</v>
      </c>
      <c r="B15" s="217"/>
      <c r="C15" s="217" t="s">
        <v>2457</v>
      </c>
      <c r="D15" s="241"/>
      <c r="E15" s="241"/>
      <c r="F15" s="241"/>
      <c r="G15" s="241"/>
      <c r="H15" s="698" t="s">
        <v>2458</v>
      </c>
      <c r="I15" s="699" t="s">
        <v>2459</v>
      </c>
      <c r="J15" s="699" t="s">
        <v>938</v>
      </c>
      <c r="K15" s="698" t="s">
        <v>817</v>
      </c>
      <c r="L15" s="700"/>
      <c r="M15" s="698" t="s">
        <v>862</v>
      </c>
      <c r="N15" s="698"/>
      <c r="O15" s="698"/>
      <c r="P15" s="700"/>
      <c r="Q15" s="702" t="s">
        <v>863</v>
      </c>
      <c r="R15" s="232"/>
      <c r="S15" s="698"/>
      <c r="T15" s="701"/>
      <c r="U15" s="704"/>
      <c r="V15" s="702"/>
      <c r="W15" s="702"/>
      <c r="X15" s="232"/>
      <c r="Y15" s="703"/>
      <c r="Z15" s="698"/>
      <c r="AA15" s="704"/>
      <c r="AB15" s="698"/>
      <c r="AC15" s="701"/>
      <c r="AD15" s="701"/>
      <c r="AE15" s="702"/>
    </row>
    <row r="16" spans="1:1005" s="224" customFormat="1" ht="12" customHeight="1">
      <c r="A16" s="225"/>
      <c r="C16" s="225"/>
      <c r="D16" s="225"/>
      <c r="E16" s="225"/>
      <c r="F16" s="225"/>
      <c r="G16" s="225"/>
      <c r="H16" s="225"/>
      <c r="I16" s="225"/>
      <c r="J16" s="239"/>
      <c r="K16" s="225"/>
      <c r="L16" s="234"/>
      <c r="M16" s="225"/>
      <c r="N16" s="271"/>
      <c r="O16" s="225"/>
      <c r="P16" s="225"/>
      <c r="Q16" s="225"/>
      <c r="S16" s="268"/>
      <c r="T16" s="225"/>
      <c r="U16" s="239"/>
      <c r="V16" s="225"/>
      <c r="W16" s="225"/>
    </row>
    <row r="17" spans="1:1008" s="128" customFormat="1" ht="12" customHeight="1">
      <c r="A17" s="3"/>
      <c r="B17" s="3"/>
      <c r="C17" s="131"/>
      <c r="D17" s="131"/>
      <c r="E17" s="131"/>
      <c r="F17" s="131"/>
      <c r="G17" s="5"/>
      <c r="H17" s="155"/>
      <c r="I17" s="225"/>
      <c r="J17" s="5"/>
      <c r="K17" s="188"/>
      <c r="L17" s="5"/>
      <c r="M17" s="56"/>
      <c r="N17" s="56"/>
      <c r="O17" s="698"/>
      <c r="P17" s="698"/>
      <c r="Q17"/>
      <c r="R17" s="178"/>
      <c r="S17" s="5"/>
      <c r="T17" s="159"/>
      <c r="U17" s="56"/>
      <c r="V17" s="56"/>
      <c r="ALR17"/>
      <c r="ALS17"/>
      <c r="ALT17"/>
    </row>
    <row r="18" spans="1:1008" s="128" customFormat="1" ht="12" customHeight="1">
      <c r="A18" s="129"/>
      <c r="B18" s="129"/>
      <c r="C18" s="129"/>
      <c r="D18" s="129"/>
      <c r="E18" s="129"/>
      <c r="F18" s="129"/>
      <c r="G18" s="96"/>
      <c r="H18" s="96"/>
      <c r="I18" s="225"/>
      <c r="J18" s="96"/>
      <c r="K18" s="173"/>
      <c r="L18" s="96"/>
      <c r="M18" s="274"/>
      <c r="N18" s="96"/>
      <c r="O18" s="96"/>
      <c r="P18" s="96"/>
      <c r="Q18"/>
      <c r="R18" s="179"/>
      <c r="S18" s="96"/>
      <c r="T18" s="159"/>
      <c r="U18" s="96"/>
      <c r="V18" s="96"/>
      <c r="ALR18"/>
      <c r="ALS18"/>
      <c r="ALT18"/>
    </row>
    <row r="19" spans="1:1008" s="128" customFormat="1" ht="12" customHeight="1">
      <c r="I19" s="224"/>
      <c r="K19" s="173"/>
      <c r="L19" s="96"/>
      <c r="M19" s="274"/>
      <c r="N19" s="96"/>
      <c r="O19" s="96"/>
      <c r="P19" s="96"/>
      <c r="Q19"/>
      <c r="R19" s="179"/>
      <c r="S19" s="96"/>
      <c r="T19" s="159"/>
      <c r="U19" s="96"/>
      <c r="V19" s="96"/>
      <c r="ALR19"/>
      <c r="ALS19"/>
      <c r="ALT19"/>
    </row>
    <row r="20" spans="1:1008" s="128" customFormat="1" ht="12" customHeight="1">
      <c r="I20" s="224"/>
      <c r="K20" s="173"/>
      <c r="L20" s="96"/>
      <c r="M20" s="274"/>
      <c r="N20" s="96"/>
      <c r="O20" s="96"/>
      <c r="P20" s="96"/>
      <c r="Q20"/>
      <c r="R20" s="179"/>
      <c r="S20" s="96"/>
      <c r="T20" s="159"/>
      <c r="U20" s="96"/>
      <c r="V20" s="96"/>
      <c r="ALR20"/>
      <c r="ALS20"/>
      <c r="ALT20"/>
    </row>
    <row r="21" spans="1:1008" ht="12" customHeight="1">
      <c r="A21" s="123"/>
      <c r="B21" s="123"/>
      <c r="C21" s="123"/>
      <c r="D21" s="123"/>
      <c r="E21" s="123"/>
      <c r="F21" s="123"/>
      <c r="G21" s="112"/>
      <c r="H21" s="112"/>
      <c r="I21" s="273"/>
      <c r="J21" s="112"/>
      <c r="K21" s="190"/>
      <c r="L21" s="112"/>
      <c r="M21" s="125"/>
      <c r="N21" s="112"/>
      <c r="O21" s="112"/>
      <c r="P21" s="112"/>
      <c r="R21" s="180"/>
      <c r="S21" s="112"/>
      <c r="U21" s="112"/>
      <c r="V21" s="112"/>
    </row>
    <row r="22" spans="1:1008" ht="12" customHeight="1">
      <c r="A22" s="123"/>
      <c r="B22" s="123"/>
      <c r="C22" s="123"/>
      <c r="D22" s="123"/>
      <c r="E22" s="123"/>
      <c r="F22" s="123"/>
      <c r="G22" s="112"/>
      <c r="H22" s="112"/>
      <c r="I22" s="273"/>
      <c r="J22" s="112"/>
      <c r="K22" s="190"/>
      <c r="L22" s="112"/>
      <c r="M22" s="125"/>
      <c r="N22" s="112"/>
      <c r="O22" s="112"/>
      <c r="P22" s="112"/>
      <c r="R22" s="180"/>
      <c r="S22" s="112"/>
      <c r="U22" s="112"/>
      <c r="V22" s="112"/>
    </row>
    <row r="23" spans="1:1008" ht="12" customHeight="1">
      <c r="A23" s="130"/>
      <c r="B23" s="130"/>
      <c r="C23" s="130"/>
      <c r="D23" s="130"/>
      <c r="E23" s="130"/>
      <c r="F23" s="130"/>
    </row>
    <row r="24" spans="1:1008" ht="12" customHeight="1">
      <c r="A24" s="130"/>
      <c r="B24" s="130"/>
      <c r="C24" s="130"/>
      <c r="D24" s="130"/>
      <c r="E24" s="130"/>
      <c r="F24" s="130"/>
    </row>
    <row r="25" spans="1:1008" s="96" customFormat="1" ht="12" customHeight="1">
      <c r="A25" s="130"/>
      <c r="B25" s="130"/>
      <c r="C25" s="130"/>
      <c r="D25" s="130"/>
      <c r="E25" s="130"/>
      <c r="F25" s="130"/>
      <c r="I25" s="225"/>
      <c r="K25" s="173"/>
      <c r="M25" s="274"/>
      <c r="Q25"/>
      <c r="R25" s="179"/>
      <c r="T25" s="159"/>
      <c r="W25"/>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c r="CP25" s="128"/>
      <c r="CQ25" s="128"/>
      <c r="CR25" s="128"/>
      <c r="CS25" s="128"/>
      <c r="CT25" s="128"/>
      <c r="CU25" s="128"/>
      <c r="CV25" s="128"/>
      <c r="CW25" s="128"/>
      <c r="CX25" s="128"/>
      <c r="CY25" s="128"/>
      <c r="CZ25" s="128"/>
      <c r="DA25" s="128"/>
      <c r="DB25" s="128"/>
      <c r="DC25" s="128"/>
      <c r="DD25" s="128"/>
      <c r="DE25" s="128"/>
      <c r="DF25" s="128"/>
      <c r="DG25" s="128"/>
      <c r="DH25" s="128"/>
      <c r="DI25" s="128"/>
      <c r="DJ25" s="128"/>
      <c r="DK25" s="128"/>
      <c r="DL25" s="128"/>
      <c r="DM25" s="128"/>
      <c r="DN25" s="128"/>
      <c r="DO25" s="128"/>
      <c r="DP25" s="128"/>
      <c r="DQ25" s="128"/>
      <c r="DR25" s="128"/>
      <c r="DS25" s="128"/>
      <c r="DT25" s="128"/>
      <c r="DU25" s="128"/>
      <c r="DV25" s="128"/>
      <c r="DW25" s="128"/>
      <c r="DX25" s="128"/>
      <c r="DY25" s="128"/>
      <c r="DZ25" s="128"/>
      <c r="EA25" s="128"/>
      <c r="EB25" s="128"/>
      <c r="EC25" s="128"/>
      <c r="ED25" s="128"/>
      <c r="EE25" s="128"/>
      <c r="EF25" s="128"/>
      <c r="EG25" s="128"/>
      <c r="EH25" s="128"/>
      <c r="EI25" s="128"/>
      <c r="EJ25" s="128"/>
      <c r="EK25" s="128"/>
      <c r="EL25" s="128"/>
      <c r="EM25" s="128"/>
      <c r="EN25" s="128"/>
      <c r="EO25" s="128"/>
      <c r="EP25" s="128"/>
      <c r="EQ25" s="128"/>
      <c r="ER25" s="128"/>
      <c r="ES25" s="128"/>
      <c r="ET25" s="128"/>
      <c r="EU25" s="128"/>
      <c r="EV25" s="128"/>
      <c r="EW25" s="128"/>
      <c r="EX25" s="128"/>
      <c r="EY25" s="128"/>
      <c r="EZ25" s="128"/>
      <c r="FA25" s="128"/>
      <c r="FB25" s="128"/>
      <c r="FC25" s="128"/>
      <c r="FD25" s="128"/>
      <c r="FE25" s="128"/>
      <c r="FF25" s="128"/>
      <c r="FG25" s="128"/>
      <c r="FH25" s="128"/>
      <c r="FI25" s="128"/>
      <c r="FJ25" s="128"/>
      <c r="FK25" s="128"/>
      <c r="FL25" s="128"/>
      <c r="FM25" s="128"/>
      <c r="FN25" s="128"/>
      <c r="FO25" s="128"/>
      <c r="FP25" s="128"/>
      <c r="FQ25" s="128"/>
      <c r="FR25" s="128"/>
      <c r="FS25" s="128"/>
      <c r="FT25" s="128"/>
      <c r="FU25" s="128"/>
      <c r="FV25" s="128"/>
      <c r="FW25" s="128"/>
      <c r="FX25" s="128"/>
      <c r="FY25" s="128"/>
      <c r="FZ25" s="128"/>
      <c r="GA25" s="128"/>
      <c r="GB25" s="128"/>
      <c r="GC25" s="128"/>
      <c r="GD25" s="128"/>
      <c r="GE25" s="128"/>
      <c r="GF25" s="128"/>
      <c r="GG25" s="128"/>
      <c r="GH25" s="128"/>
      <c r="GI25" s="128"/>
      <c r="GJ25" s="128"/>
      <c r="GK25" s="128"/>
      <c r="GL25" s="128"/>
      <c r="GM25" s="128"/>
      <c r="GN25" s="128"/>
      <c r="GO25" s="128"/>
      <c r="GP25" s="128"/>
      <c r="GQ25" s="128"/>
      <c r="GR25" s="128"/>
      <c r="GS25" s="128"/>
      <c r="GT25" s="128"/>
      <c r="GU25" s="128"/>
      <c r="GV25" s="128"/>
      <c r="GW25" s="128"/>
      <c r="GX25" s="128"/>
      <c r="GY25" s="128"/>
      <c r="GZ25" s="128"/>
      <c r="HA25" s="128"/>
      <c r="HB25" s="128"/>
      <c r="HC25" s="128"/>
      <c r="HD25" s="128"/>
      <c r="HE25" s="128"/>
      <c r="HF25" s="128"/>
      <c r="HG25" s="128"/>
      <c r="HH25" s="128"/>
      <c r="HI25" s="128"/>
      <c r="HJ25" s="128"/>
      <c r="HK25" s="128"/>
      <c r="HL25" s="128"/>
      <c r="HM25" s="128"/>
      <c r="HN25" s="128"/>
      <c r="HO25" s="128"/>
      <c r="HP25" s="128"/>
      <c r="HQ25" s="128"/>
      <c r="HR25" s="128"/>
      <c r="HS25" s="128"/>
      <c r="HT25" s="128"/>
      <c r="HU25" s="128"/>
      <c r="HV25" s="128"/>
      <c r="HW25" s="128"/>
      <c r="HX25" s="128"/>
      <c r="HY25" s="128"/>
      <c r="HZ25" s="128"/>
      <c r="IA25" s="128"/>
      <c r="IB25" s="128"/>
      <c r="IC25" s="128"/>
      <c r="ID25" s="128"/>
      <c r="IE25" s="128"/>
      <c r="IF25" s="128"/>
      <c r="IG25" s="128"/>
      <c r="IH25" s="128"/>
      <c r="II25" s="128"/>
      <c r="IJ25" s="128"/>
      <c r="IK25" s="128"/>
      <c r="IL25" s="128"/>
      <c r="IM25" s="128"/>
      <c r="IN25" s="128"/>
      <c r="IO25" s="128"/>
      <c r="IP25" s="128"/>
      <c r="IQ25" s="128"/>
      <c r="IR25" s="128"/>
      <c r="IS25" s="128"/>
      <c r="IT25" s="128"/>
      <c r="IU25" s="128"/>
      <c r="IV25" s="128"/>
      <c r="IW25" s="128"/>
      <c r="IX25" s="128"/>
      <c r="IY25" s="128"/>
      <c r="IZ25" s="128"/>
      <c r="JA25" s="128"/>
      <c r="JB25" s="128"/>
      <c r="JC25" s="128"/>
      <c r="JD25" s="128"/>
      <c r="JE25" s="128"/>
      <c r="JF25" s="128"/>
      <c r="JG25" s="128"/>
      <c r="JH25" s="128"/>
      <c r="JI25" s="128"/>
      <c r="JJ25" s="128"/>
      <c r="JK25" s="128"/>
      <c r="JL25" s="128"/>
      <c r="JM25" s="128"/>
      <c r="JN25" s="128"/>
      <c r="JO25" s="128"/>
      <c r="JP25" s="128"/>
      <c r="JQ25" s="128"/>
      <c r="JR25" s="128"/>
      <c r="JS25" s="128"/>
      <c r="JT25" s="128"/>
      <c r="JU25" s="128"/>
      <c r="JV25" s="128"/>
      <c r="JW25" s="128"/>
      <c r="JX25" s="128"/>
      <c r="JY25" s="128"/>
      <c r="JZ25" s="128"/>
      <c r="KA25" s="128"/>
      <c r="KB25" s="128"/>
      <c r="KC25" s="128"/>
      <c r="KD25" s="128"/>
      <c r="KE25" s="128"/>
      <c r="KF25" s="128"/>
      <c r="KG25" s="128"/>
      <c r="KH25" s="128"/>
      <c r="KI25" s="128"/>
      <c r="KJ25" s="128"/>
      <c r="KK25" s="128"/>
      <c r="KL25" s="128"/>
      <c r="KM25" s="128"/>
      <c r="KN25" s="128"/>
      <c r="KO25" s="128"/>
      <c r="KP25" s="128"/>
      <c r="KQ25" s="128"/>
      <c r="KR25" s="128"/>
      <c r="KS25" s="128"/>
      <c r="KT25" s="128"/>
      <c r="KU25" s="128"/>
      <c r="KV25" s="128"/>
      <c r="KW25" s="128"/>
      <c r="KX25" s="128"/>
      <c r="KY25" s="128"/>
      <c r="KZ25" s="128"/>
      <c r="LA25" s="128"/>
      <c r="LB25" s="128"/>
      <c r="LC25" s="128"/>
      <c r="LD25" s="128"/>
      <c r="LE25" s="128"/>
      <c r="LF25" s="128"/>
      <c r="LG25" s="128"/>
      <c r="LH25" s="128"/>
      <c r="LI25" s="128"/>
      <c r="LJ25" s="128"/>
      <c r="LK25" s="128"/>
      <c r="LL25" s="128"/>
      <c r="LM25" s="128"/>
      <c r="LN25" s="128"/>
      <c r="LO25" s="128"/>
      <c r="LP25" s="128"/>
      <c r="LQ25" s="128"/>
      <c r="LR25" s="128"/>
      <c r="LS25" s="128"/>
      <c r="LT25" s="128"/>
      <c r="LU25" s="128"/>
      <c r="LV25" s="128"/>
      <c r="LW25" s="128"/>
      <c r="LX25" s="128"/>
      <c r="LY25" s="128"/>
      <c r="LZ25" s="128"/>
      <c r="MA25" s="128"/>
      <c r="MB25" s="128"/>
      <c r="MC25" s="128"/>
      <c r="MD25" s="128"/>
      <c r="ME25" s="128"/>
      <c r="MF25" s="128"/>
      <c r="MG25" s="128"/>
      <c r="MH25" s="128"/>
      <c r="MI25" s="128"/>
      <c r="MJ25" s="128"/>
      <c r="MK25" s="128"/>
      <c r="ML25" s="128"/>
      <c r="MM25" s="128"/>
      <c r="MN25" s="128"/>
      <c r="MO25" s="128"/>
      <c r="MP25" s="128"/>
      <c r="MQ25" s="128"/>
      <c r="MR25" s="128"/>
      <c r="MS25" s="128"/>
      <c r="MT25" s="128"/>
      <c r="MU25" s="128"/>
      <c r="MV25" s="128"/>
      <c r="MW25" s="128"/>
      <c r="MX25" s="128"/>
      <c r="MY25" s="128"/>
      <c r="MZ25" s="128"/>
      <c r="NA25" s="128"/>
      <c r="NB25" s="128"/>
      <c r="NC25" s="128"/>
      <c r="ND25" s="128"/>
      <c r="NE25" s="128"/>
      <c r="NF25" s="128"/>
      <c r="NG25" s="128"/>
      <c r="NH25" s="128"/>
      <c r="NI25" s="128"/>
      <c r="NJ25" s="128"/>
      <c r="NK25" s="128"/>
      <c r="NL25" s="128"/>
      <c r="NM25" s="128"/>
      <c r="NN25" s="128"/>
      <c r="NO25" s="128"/>
      <c r="NP25" s="128"/>
      <c r="NQ25" s="128"/>
      <c r="NR25" s="128"/>
      <c r="NS25" s="128"/>
      <c r="NT25" s="128"/>
      <c r="NU25" s="128"/>
      <c r="NV25" s="128"/>
      <c r="NW25" s="128"/>
      <c r="NX25" s="128"/>
      <c r="NY25" s="128"/>
      <c r="NZ25" s="128"/>
      <c r="OA25" s="128"/>
      <c r="OB25" s="128"/>
      <c r="OC25" s="128"/>
      <c r="OD25" s="128"/>
      <c r="OE25" s="128"/>
      <c r="OF25" s="128"/>
      <c r="OG25" s="128"/>
      <c r="OH25" s="128"/>
      <c r="OI25" s="128"/>
      <c r="OJ25" s="128"/>
      <c r="OK25" s="128"/>
      <c r="OL25" s="128"/>
      <c r="OM25" s="128"/>
      <c r="ON25" s="128"/>
      <c r="OO25" s="128"/>
      <c r="OP25" s="128"/>
      <c r="OQ25" s="128"/>
      <c r="OR25" s="128"/>
      <c r="OS25" s="128"/>
      <c r="OT25" s="128"/>
      <c r="OU25" s="128"/>
      <c r="OV25" s="128"/>
      <c r="OW25" s="128"/>
      <c r="OX25" s="128"/>
      <c r="OY25" s="128"/>
      <c r="OZ25" s="128"/>
      <c r="PA25" s="128"/>
      <c r="PB25" s="128"/>
      <c r="PC25" s="128"/>
      <c r="PD25" s="128"/>
      <c r="PE25" s="128"/>
      <c r="PF25" s="128"/>
      <c r="PG25" s="128"/>
      <c r="PH25" s="128"/>
      <c r="PI25" s="128"/>
      <c r="PJ25" s="128"/>
      <c r="PK25" s="128"/>
      <c r="PL25" s="128"/>
      <c r="PM25" s="128"/>
      <c r="PN25" s="128"/>
      <c r="PO25" s="128"/>
      <c r="PP25" s="128"/>
      <c r="PQ25" s="128"/>
      <c r="PR25" s="128"/>
      <c r="PS25" s="128"/>
      <c r="PT25" s="128"/>
      <c r="PU25" s="128"/>
      <c r="PV25" s="128"/>
      <c r="PW25" s="128"/>
      <c r="PX25" s="128"/>
      <c r="PY25" s="128"/>
      <c r="PZ25" s="128"/>
      <c r="QA25" s="128"/>
      <c r="QB25" s="128"/>
      <c r="QC25" s="128"/>
      <c r="QD25" s="128"/>
      <c r="QE25" s="128"/>
      <c r="QF25" s="128"/>
      <c r="QG25" s="128"/>
      <c r="QH25" s="128"/>
      <c r="QI25" s="128"/>
      <c r="QJ25" s="128"/>
      <c r="QK25" s="128"/>
      <c r="QL25" s="128"/>
      <c r="QM25" s="128"/>
      <c r="QN25" s="128"/>
      <c r="QO25" s="128"/>
      <c r="QP25" s="128"/>
      <c r="QQ25" s="128"/>
      <c r="QR25" s="128"/>
      <c r="QS25" s="128"/>
      <c r="QT25" s="128"/>
      <c r="QU25" s="128"/>
      <c r="QV25" s="128"/>
      <c r="QW25" s="128"/>
      <c r="QX25" s="128"/>
      <c r="QY25" s="128"/>
      <c r="QZ25" s="128"/>
      <c r="RA25" s="128"/>
      <c r="RB25" s="128"/>
      <c r="RC25" s="128"/>
      <c r="RD25" s="128"/>
      <c r="RE25" s="128"/>
      <c r="RF25" s="128"/>
      <c r="RG25" s="128"/>
      <c r="RH25" s="128"/>
      <c r="RI25" s="128"/>
      <c r="RJ25" s="128"/>
      <c r="RK25" s="128"/>
      <c r="RL25" s="128"/>
      <c r="RM25" s="128"/>
      <c r="RN25" s="128"/>
      <c r="RO25" s="128"/>
      <c r="RP25" s="128"/>
      <c r="RQ25" s="128"/>
      <c r="RR25" s="128"/>
      <c r="RS25" s="128"/>
      <c r="RT25" s="128"/>
      <c r="RU25" s="128"/>
      <c r="RV25" s="128"/>
      <c r="RW25" s="128"/>
      <c r="RX25" s="128"/>
      <c r="RY25" s="128"/>
      <c r="RZ25" s="128"/>
      <c r="SA25" s="128"/>
      <c r="SB25" s="128"/>
      <c r="SC25" s="128"/>
      <c r="SD25" s="128"/>
      <c r="SE25" s="128"/>
      <c r="SF25" s="128"/>
      <c r="SG25" s="128"/>
      <c r="SH25" s="128"/>
      <c r="SI25" s="128"/>
      <c r="SJ25" s="128"/>
      <c r="SK25" s="128"/>
      <c r="SL25" s="128"/>
      <c r="SM25" s="128"/>
      <c r="SN25" s="128"/>
      <c r="SO25" s="128"/>
      <c r="SP25" s="128"/>
      <c r="SQ25" s="128"/>
      <c r="SR25" s="128"/>
      <c r="SS25" s="128"/>
      <c r="ST25" s="128"/>
      <c r="SU25" s="128"/>
      <c r="SV25" s="128"/>
      <c r="SW25" s="128"/>
      <c r="SX25" s="128"/>
      <c r="SY25" s="128"/>
      <c r="SZ25" s="128"/>
      <c r="TA25" s="128"/>
      <c r="TB25" s="128"/>
      <c r="TC25" s="128"/>
      <c r="TD25" s="128"/>
      <c r="TE25" s="128"/>
      <c r="TF25" s="128"/>
      <c r="TG25" s="128"/>
      <c r="TH25" s="128"/>
      <c r="TI25" s="128"/>
      <c r="TJ25" s="128"/>
      <c r="TK25" s="128"/>
      <c r="TL25" s="128"/>
      <c r="TM25" s="128"/>
      <c r="TN25" s="128"/>
      <c r="TO25" s="128"/>
      <c r="TP25" s="128"/>
      <c r="TQ25" s="128"/>
      <c r="TR25" s="128"/>
      <c r="TS25" s="128"/>
      <c r="TT25" s="128"/>
      <c r="TU25" s="128"/>
      <c r="TV25" s="128"/>
      <c r="TW25" s="128"/>
      <c r="TX25" s="128"/>
      <c r="TY25" s="128"/>
      <c r="TZ25" s="128"/>
      <c r="UA25" s="128"/>
      <c r="UB25" s="128"/>
      <c r="UC25" s="128"/>
      <c r="UD25" s="128"/>
      <c r="UE25" s="128"/>
      <c r="UF25" s="128"/>
      <c r="UG25" s="128"/>
      <c r="UH25" s="128"/>
      <c r="UI25" s="128"/>
      <c r="UJ25" s="128"/>
      <c r="UK25" s="128"/>
      <c r="UL25" s="128"/>
      <c r="UM25" s="128"/>
      <c r="UN25" s="128"/>
      <c r="UO25" s="128"/>
      <c r="UP25" s="128"/>
      <c r="UQ25" s="128"/>
      <c r="UR25" s="128"/>
      <c r="US25" s="128"/>
      <c r="UT25" s="128"/>
      <c r="UU25" s="128"/>
      <c r="UV25" s="128"/>
      <c r="UW25" s="128"/>
      <c r="UX25" s="128"/>
      <c r="UY25" s="128"/>
      <c r="UZ25" s="128"/>
      <c r="VA25" s="128"/>
      <c r="VB25" s="128"/>
      <c r="VC25" s="128"/>
      <c r="VD25" s="128"/>
      <c r="VE25" s="128"/>
      <c r="VF25" s="128"/>
      <c r="VG25" s="128"/>
      <c r="VH25" s="128"/>
      <c r="VI25" s="128"/>
      <c r="VJ25" s="128"/>
      <c r="VK25" s="128"/>
      <c r="VL25" s="128"/>
      <c r="VM25" s="128"/>
      <c r="VN25" s="128"/>
      <c r="VO25" s="128"/>
      <c r="VP25" s="128"/>
      <c r="VQ25" s="128"/>
      <c r="VR25" s="128"/>
      <c r="VS25" s="128"/>
      <c r="VT25" s="128"/>
      <c r="VU25" s="128"/>
      <c r="VV25" s="128"/>
      <c r="VW25" s="128"/>
      <c r="VX25" s="128"/>
      <c r="VY25" s="128"/>
      <c r="VZ25" s="128"/>
      <c r="WA25" s="128"/>
      <c r="WB25" s="128"/>
      <c r="WC25" s="128"/>
      <c r="WD25" s="128"/>
      <c r="WE25" s="128"/>
      <c r="WF25" s="128"/>
      <c r="WG25" s="128"/>
      <c r="WH25" s="128"/>
      <c r="WI25" s="128"/>
      <c r="WJ25" s="128"/>
      <c r="WK25" s="128"/>
      <c r="WL25" s="128"/>
      <c r="WM25" s="128"/>
      <c r="WN25" s="128"/>
      <c r="WO25" s="128"/>
      <c r="WP25" s="128"/>
      <c r="WQ25" s="128"/>
      <c r="WR25" s="128"/>
      <c r="WS25" s="128"/>
      <c r="WT25" s="128"/>
      <c r="WU25" s="128"/>
      <c r="WV25" s="128"/>
      <c r="WW25" s="128"/>
      <c r="WX25" s="128"/>
      <c r="WY25" s="128"/>
      <c r="WZ25" s="128"/>
      <c r="XA25" s="128"/>
      <c r="XB25" s="128"/>
      <c r="XC25" s="128"/>
      <c r="XD25" s="128"/>
      <c r="XE25" s="128"/>
      <c r="XF25" s="128"/>
      <c r="XG25" s="128"/>
      <c r="XH25" s="128"/>
      <c r="XI25" s="128"/>
      <c r="XJ25" s="128"/>
      <c r="XK25" s="128"/>
      <c r="XL25" s="128"/>
      <c r="XM25" s="128"/>
      <c r="XN25" s="128"/>
      <c r="XO25" s="128"/>
      <c r="XP25" s="128"/>
      <c r="XQ25" s="128"/>
      <c r="XR25" s="128"/>
      <c r="XS25" s="128"/>
      <c r="XT25" s="128"/>
      <c r="XU25" s="128"/>
      <c r="XV25" s="128"/>
      <c r="XW25" s="128"/>
      <c r="XX25" s="128"/>
      <c r="XY25" s="128"/>
      <c r="XZ25" s="128"/>
      <c r="YA25" s="128"/>
      <c r="YB25" s="128"/>
      <c r="YC25" s="128"/>
      <c r="YD25" s="128"/>
      <c r="YE25" s="128"/>
      <c r="YF25" s="128"/>
      <c r="YG25" s="128"/>
      <c r="YH25" s="128"/>
      <c r="YI25" s="128"/>
      <c r="YJ25" s="128"/>
      <c r="YK25" s="128"/>
      <c r="YL25" s="128"/>
      <c r="YM25" s="128"/>
      <c r="YN25" s="128"/>
      <c r="YO25" s="128"/>
      <c r="YP25" s="128"/>
      <c r="YQ25" s="128"/>
      <c r="YR25" s="128"/>
      <c r="YS25" s="128"/>
      <c r="YT25" s="128"/>
      <c r="YU25" s="128"/>
      <c r="YV25" s="128"/>
      <c r="YW25" s="128"/>
      <c r="YX25" s="128"/>
      <c r="YY25" s="128"/>
      <c r="YZ25" s="128"/>
      <c r="ZA25" s="128"/>
      <c r="ZB25" s="128"/>
      <c r="ZC25" s="128"/>
      <c r="ZD25" s="128"/>
      <c r="ZE25" s="128"/>
      <c r="ZF25" s="128"/>
      <c r="ZG25" s="128"/>
      <c r="ZH25" s="128"/>
      <c r="ZI25" s="128"/>
      <c r="ZJ25" s="128"/>
      <c r="ZK25" s="128"/>
      <c r="ZL25" s="128"/>
      <c r="ZM25" s="128"/>
      <c r="ZN25" s="128"/>
      <c r="ZO25" s="128"/>
      <c r="ZP25" s="128"/>
      <c r="ZQ25" s="128"/>
      <c r="ZR25" s="128"/>
      <c r="ZS25" s="128"/>
      <c r="ZT25" s="128"/>
      <c r="ZU25" s="128"/>
      <c r="ZV25" s="128"/>
      <c r="ZW25" s="128"/>
      <c r="ZX25" s="128"/>
      <c r="ZY25" s="128"/>
      <c r="ZZ25" s="128"/>
      <c r="AAA25" s="128"/>
      <c r="AAB25" s="128"/>
      <c r="AAC25" s="128"/>
      <c r="AAD25" s="128"/>
      <c r="AAE25" s="128"/>
      <c r="AAF25" s="128"/>
      <c r="AAG25" s="128"/>
      <c r="AAH25" s="128"/>
      <c r="AAI25" s="128"/>
      <c r="AAJ25" s="128"/>
      <c r="AAK25" s="128"/>
      <c r="AAL25" s="128"/>
      <c r="AAM25" s="128"/>
      <c r="AAN25" s="128"/>
      <c r="AAO25" s="128"/>
      <c r="AAP25" s="128"/>
      <c r="AAQ25" s="128"/>
      <c r="AAR25" s="128"/>
      <c r="AAS25" s="128"/>
      <c r="AAT25" s="128"/>
      <c r="AAU25" s="128"/>
      <c r="AAV25" s="128"/>
      <c r="AAW25" s="128"/>
      <c r="AAX25" s="128"/>
      <c r="AAY25" s="128"/>
      <c r="AAZ25" s="128"/>
      <c r="ABA25" s="128"/>
      <c r="ABB25" s="128"/>
      <c r="ABC25" s="128"/>
      <c r="ABD25" s="128"/>
      <c r="ABE25" s="128"/>
      <c r="ABF25" s="128"/>
      <c r="ABG25" s="128"/>
      <c r="ABH25" s="128"/>
      <c r="ABI25" s="128"/>
      <c r="ABJ25" s="128"/>
      <c r="ABK25" s="128"/>
      <c r="ABL25" s="128"/>
      <c r="ABM25" s="128"/>
      <c r="ABN25" s="128"/>
      <c r="ABO25" s="128"/>
      <c r="ABP25" s="128"/>
      <c r="ABQ25" s="128"/>
      <c r="ABR25" s="128"/>
      <c r="ABS25" s="128"/>
      <c r="ABT25" s="128"/>
      <c r="ABU25" s="128"/>
      <c r="ABV25" s="128"/>
      <c r="ABW25" s="128"/>
      <c r="ABX25" s="128"/>
      <c r="ABY25" s="128"/>
      <c r="ABZ25" s="128"/>
      <c r="ACA25" s="128"/>
      <c r="ACB25" s="128"/>
      <c r="ACC25" s="128"/>
      <c r="ACD25" s="128"/>
      <c r="ACE25" s="128"/>
      <c r="ACF25" s="128"/>
      <c r="ACG25" s="128"/>
      <c r="ACH25" s="128"/>
      <c r="ACI25" s="128"/>
      <c r="ACJ25" s="128"/>
      <c r="ACK25" s="128"/>
      <c r="ACL25" s="128"/>
      <c r="ACM25" s="128"/>
      <c r="ACN25" s="128"/>
      <c r="ACO25" s="128"/>
      <c r="ACP25" s="128"/>
      <c r="ACQ25" s="128"/>
      <c r="ACR25" s="128"/>
      <c r="ACS25" s="128"/>
      <c r="ACT25" s="128"/>
      <c r="ACU25" s="128"/>
      <c r="ACV25" s="128"/>
      <c r="ACW25" s="128"/>
      <c r="ACX25" s="128"/>
      <c r="ACY25" s="128"/>
      <c r="ACZ25" s="128"/>
      <c r="ADA25" s="128"/>
      <c r="ADB25" s="128"/>
      <c r="ADC25" s="128"/>
      <c r="ADD25" s="128"/>
      <c r="ADE25" s="128"/>
      <c r="ADF25" s="128"/>
      <c r="ADG25" s="128"/>
      <c r="ADH25" s="128"/>
      <c r="ADI25" s="128"/>
      <c r="ADJ25" s="128"/>
      <c r="ADK25" s="128"/>
      <c r="ADL25" s="128"/>
      <c r="ADM25" s="128"/>
      <c r="ADN25" s="128"/>
      <c r="ADO25" s="128"/>
      <c r="ADP25" s="128"/>
      <c r="ADQ25" s="128"/>
      <c r="ADR25" s="128"/>
      <c r="ADS25" s="128"/>
      <c r="ADT25" s="128"/>
      <c r="ADU25" s="128"/>
      <c r="ADV25" s="128"/>
      <c r="ADW25" s="128"/>
      <c r="ADX25" s="128"/>
      <c r="ADY25" s="128"/>
      <c r="ADZ25" s="128"/>
      <c r="AEA25" s="128"/>
      <c r="AEB25" s="128"/>
      <c r="AEC25" s="128"/>
      <c r="AED25" s="128"/>
      <c r="AEE25" s="128"/>
      <c r="AEF25" s="128"/>
      <c r="AEG25" s="128"/>
      <c r="AEH25" s="128"/>
      <c r="AEI25" s="128"/>
      <c r="AEJ25" s="128"/>
      <c r="AEK25" s="128"/>
      <c r="AEL25" s="128"/>
      <c r="AEM25" s="128"/>
      <c r="AEN25" s="128"/>
      <c r="AEO25" s="128"/>
      <c r="AEP25" s="128"/>
      <c r="AEQ25" s="128"/>
      <c r="AER25" s="128"/>
      <c r="AES25" s="128"/>
      <c r="AET25" s="128"/>
      <c r="AEU25" s="128"/>
      <c r="AEV25" s="128"/>
      <c r="AEW25" s="128"/>
      <c r="AEX25" s="128"/>
      <c r="AEY25" s="128"/>
      <c r="AEZ25" s="128"/>
      <c r="AFA25" s="128"/>
      <c r="AFB25" s="128"/>
      <c r="AFC25" s="128"/>
      <c r="AFD25" s="128"/>
      <c r="AFE25" s="128"/>
      <c r="AFF25" s="128"/>
      <c r="AFG25" s="128"/>
      <c r="AFH25" s="128"/>
      <c r="AFI25" s="128"/>
      <c r="AFJ25" s="128"/>
      <c r="AFK25" s="128"/>
      <c r="AFL25" s="128"/>
      <c r="AFM25" s="128"/>
      <c r="AFN25" s="128"/>
      <c r="AFO25" s="128"/>
      <c r="AFP25" s="128"/>
      <c r="AFQ25" s="128"/>
      <c r="AFR25" s="128"/>
      <c r="AFS25" s="128"/>
      <c r="AFT25" s="128"/>
      <c r="AFU25" s="128"/>
      <c r="AFV25" s="128"/>
      <c r="AFW25" s="128"/>
      <c r="AFX25" s="128"/>
      <c r="AFY25" s="128"/>
      <c r="AFZ25" s="128"/>
      <c r="AGA25" s="128"/>
      <c r="AGB25" s="128"/>
      <c r="AGC25" s="128"/>
      <c r="AGD25" s="128"/>
      <c r="AGE25" s="128"/>
      <c r="AGF25" s="128"/>
      <c r="AGG25" s="128"/>
      <c r="AGH25" s="128"/>
      <c r="AGI25" s="128"/>
      <c r="AGJ25" s="128"/>
      <c r="AGK25" s="128"/>
      <c r="AGL25" s="128"/>
      <c r="AGM25" s="128"/>
      <c r="AGN25" s="128"/>
      <c r="AGO25" s="128"/>
      <c r="AGP25" s="128"/>
      <c r="AGQ25" s="128"/>
      <c r="AGR25" s="128"/>
      <c r="AGS25" s="128"/>
      <c r="AGT25" s="128"/>
      <c r="AGU25" s="128"/>
      <c r="AGV25" s="128"/>
      <c r="AGW25" s="128"/>
      <c r="AGX25" s="128"/>
      <c r="AGY25" s="128"/>
      <c r="AGZ25" s="128"/>
      <c r="AHA25" s="128"/>
      <c r="AHB25" s="128"/>
      <c r="AHC25" s="128"/>
      <c r="AHD25" s="128"/>
      <c r="AHE25" s="128"/>
      <c r="AHF25" s="128"/>
      <c r="AHG25" s="128"/>
      <c r="AHH25" s="128"/>
      <c r="AHI25" s="128"/>
      <c r="AHJ25" s="128"/>
      <c r="AHK25" s="128"/>
      <c r="AHL25" s="128"/>
      <c r="AHM25" s="128"/>
      <c r="AHN25" s="128"/>
      <c r="AHO25" s="128"/>
      <c r="AHP25" s="128"/>
      <c r="AHQ25" s="128"/>
      <c r="AHR25" s="128"/>
      <c r="AHS25" s="128"/>
      <c r="AHT25" s="128"/>
      <c r="AHU25" s="128"/>
      <c r="AHV25" s="128"/>
      <c r="AHW25" s="128"/>
      <c r="AHX25" s="128"/>
      <c r="AHY25" s="128"/>
      <c r="AHZ25" s="128"/>
      <c r="AIA25" s="128"/>
      <c r="AIB25" s="128"/>
      <c r="AIC25" s="128"/>
      <c r="AID25" s="128"/>
      <c r="AIE25" s="128"/>
      <c r="AIF25" s="128"/>
      <c r="AIG25" s="128"/>
      <c r="AIH25" s="128"/>
      <c r="AII25" s="128"/>
      <c r="AIJ25" s="128"/>
      <c r="AIK25" s="128"/>
      <c r="AIL25" s="128"/>
      <c r="AIM25" s="128"/>
      <c r="AIN25" s="128"/>
      <c r="AIO25" s="128"/>
      <c r="AIP25" s="128"/>
      <c r="AIQ25" s="128"/>
      <c r="AIR25" s="128"/>
      <c r="AIS25" s="128"/>
      <c r="AIT25" s="128"/>
      <c r="AIU25" s="128"/>
      <c r="AIV25" s="128"/>
      <c r="AIW25" s="128"/>
      <c r="AIX25" s="128"/>
      <c r="AIY25" s="128"/>
      <c r="AIZ25" s="128"/>
      <c r="AJA25" s="128"/>
      <c r="AJB25" s="128"/>
      <c r="AJC25" s="128"/>
      <c r="AJD25" s="128"/>
      <c r="AJE25" s="128"/>
      <c r="AJF25" s="128"/>
      <c r="AJG25" s="128"/>
      <c r="AJH25" s="128"/>
      <c r="AJI25" s="128"/>
      <c r="AJJ25" s="128"/>
      <c r="AJK25" s="128"/>
      <c r="AJL25" s="128"/>
      <c r="AJM25" s="128"/>
      <c r="AJN25" s="128"/>
      <c r="AJO25" s="128"/>
      <c r="AJP25" s="128"/>
      <c r="AJQ25" s="128"/>
      <c r="AJR25" s="128"/>
      <c r="AJS25" s="128"/>
      <c r="AJT25" s="128"/>
      <c r="AJU25" s="128"/>
      <c r="AJV25" s="128"/>
      <c r="AJW25" s="128"/>
      <c r="AJX25" s="128"/>
      <c r="AJY25" s="128"/>
      <c r="AJZ25" s="128"/>
      <c r="AKA25" s="128"/>
      <c r="AKB25" s="128"/>
      <c r="AKC25" s="128"/>
      <c r="AKD25" s="128"/>
      <c r="AKE25" s="128"/>
      <c r="AKF25" s="128"/>
      <c r="AKG25" s="128"/>
      <c r="AKH25" s="128"/>
      <c r="AKI25" s="128"/>
      <c r="AKJ25" s="128"/>
      <c r="AKK25" s="128"/>
      <c r="AKL25" s="128"/>
      <c r="AKM25" s="128"/>
      <c r="AKN25" s="128"/>
      <c r="AKO25" s="128"/>
      <c r="AKP25" s="128"/>
      <c r="AKQ25" s="128"/>
      <c r="AKR25" s="128"/>
      <c r="AKS25" s="128"/>
      <c r="AKT25" s="128"/>
      <c r="AKU25" s="128"/>
      <c r="AKV25" s="128"/>
      <c r="AKW25" s="128"/>
      <c r="AKX25" s="128"/>
      <c r="AKY25" s="128"/>
      <c r="AKZ25" s="128"/>
      <c r="ALA25" s="128"/>
      <c r="ALB25" s="128"/>
      <c r="ALC25" s="128"/>
      <c r="ALD25" s="128"/>
      <c r="ALE25" s="128"/>
      <c r="ALF25" s="128"/>
      <c r="ALG25" s="128"/>
      <c r="ALH25" s="128"/>
      <c r="ALI25" s="128"/>
      <c r="ALJ25" s="128"/>
      <c r="ALK25" s="128"/>
      <c r="ALL25" s="128"/>
      <c r="ALM25" s="128"/>
      <c r="ALN25" s="128"/>
      <c r="ALO25" s="128"/>
      <c r="ALP25" s="128"/>
      <c r="ALQ25" s="128"/>
      <c r="ALR25"/>
      <c r="ALS25"/>
      <c r="ALT25"/>
    </row>
    <row r="26" spans="1:1008" s="96" customFormat="1" ht="12" customHeight="1">
      <c r="A26" s="136"/>
      <c r="B26" s="136"/>
      <c r="C26" s="136"/>
      <c r="D26" s="136"/>
      <c r="E26" s="136"/>
      <c r="F26" s="136"/>
      <c r="I26" s="225"/>
      <c r="K26" s="173"/>
      <c r="M26" s="274"/>
      <c r="Q26"/>
      <c r="R26" s="179"/>
      <c r="T26" s="159"/>
      <c r="W26"/>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c r="ACZ26" s="128"/>
      <c r="ADA26" s="128"/>
      <c r="ADB26" s="128"/>
      <c r="ADC26" s="128"/>
      <c r="ADD26" s="128"/>
      <c r="ADE26" s="128"/>
      <c r="ADF26" s="128"/>
      <c r="ADG26" s="128"/>
      <c r="ADH26" s="128"/>
      <c r="ADI26" s="128"/>
      <c r="ADJ26" s="128"/>
      <c r="ADK26" s="128"/>
      <c r="ADL26" s="128"/>
      <c r="ADM26" s="128"/>
      <c r="ADN26" s="128"/>
      <c r="ADO26" s="128"/>
      <c r="ADP26" s="128"/>
      <c r="ADQ26" s="128"/>
      <c r="ADR26" s="128"/>
      <c r="ADS26" s="128"/>
      <c r="ADT26" s="128"/>
      <c r="ADU26" s="128"/>
      <c r="ADV26" s="128"/>
      <c r="ADW26" s="128"/>
      <c r="ADX26" s="128"/>
      <c r="ADY26" s="128"/>
      <c r="ADZ26" s="128"/>
      <c r="AEA26" s="128"/>
      <c r="AEB26" s="128"/>
      <c r="AEC26" s="128"/>
      <c r="AED26" s="128"/>
      <c r="AEE26" s="128"/>
      <c r="AEF26" s="128"/>
      <c r="AEG26" s="128"/>
      <c r="AEH26" s="128"/>
      <c r="AEI26" s="128"/>
      <c r="AEJ26" s="128"/>
      <c r="AEK26" s="128"/>
      <c r="AEL26" s="128"/>
      <c r="AEM26" s="128"/>
      <c r="AEN26" s="128"/>
      <c r="AEO26" s="128"/>
      <c r="AEP26" s="128"/>
      <c r="AEQ26" s="128"/>
      <c r="AER26" s="128"/>
      <c r="AES26" s="128"/>
      <c r="AET26" s="128"/>
      <c r="AEU26" s="128"/>
      <c r="AEV26" s="128"/>
      <c r="AEW26" s="128"/>
      <c r="AEX26" s="128"/>
      <c r="AEY26" s="128"/>
      <c r="AEZ26" s="128"/>
      <c r="AFA26" s="128"/>
      <c r="AFB26" s="128"/>
      <c r="AFC26" s="128"/>
      <c r="AFD26" s="128"/>
      <c r="AFE26" s="128"/>
      <c r="AFF26" s="128"/>
      <c r="AFG26" s="128"/>
      <c r="AFH26" s="128"/>
      <c r="AFI26" s="128"/>
      <c r="AFJ26" s="128"/>
      <c r="AFK26" s="128"/>
      <c r="AFL26" s="128"/>
      <c r="AFM26" s="128"/>
      <c r="AFN26" s="128"/>
      <c r="AFO26" s="128"/>
      <c r="AFP26" s="128"/>
      <c r="AFQ26" s="128"/>
      <c r="AFR26" s="128"/>
      <c r="AFS26" s="128"/>
      <c r="AFT26" s="128"/>
      <c r="AFU26" s="128"/>
      <c r="AFV26" s="128"/>
      <c r="AFW26" s="128"/>
      <c r="AFX26" s="128"/>
      <c r="AFY26" s="128"/>
      <c r="AFZ26" s="128"/>
      <c r="AGA26" s="128"/>
      <c r="AGB26" s="128"/>
      <c r="AGC26" s="128"/>
      <c r="AGD26" s="128"/>
      <c r="AGE26" s="128"/>
      <c r="AGF26" s="128"/>
      <c r="AGG26" s="128"/>
      <c r="AGH26" s="128"/>
      <c r="AGI26" s="128"/>
      <c r="AGJ26" s="128"/>
      <c r="AGK26" s="128"/>
      <c r="AGL26" s="128"/>
      <c r="AGM26" s="128"/>
      <c r="AGN26" s="128"/>
      <c r="AGO26" s="128"/>
      <c r="AGP26" s="128"/>
      <c r="AGQ26" s="128"/>
      <c r="AGR26" s="128"/>
      <c r="AGS26" s="128"/>
      <c r="AGT26" s="128"/>
      <c r="AGU26" s="128"/>
      <c r="AGV26" s="128"/>
      <c r="AGW26" s="128"/>
      <c r="AGX26" s="128"/>
      <c r="AGY26" s="128"/>
      <c r="AGZ26" s="128"/>
      <c r="AHA26" s="128"/>
      <c r="AHB26" s="128"/>
      <c r="AHC26" s="128"/>
      <c r="AHD26" s="128"/>
      <c r="AHE26" s="128"/>
      <c r="AHF26" s="128"/>
      <c r="AHG26" s="128"/>
      <c r="AHH26" s="128"/>
      <c r="AHI26" s="128"/>
      <c r="AHJ26" s="128"/>
      <c r="AHK26" s="128"/>
      <c r="AHL26" s="128"/>
      <c r="AHM26" s="128"/>
      <c r="AHN26" s="128"/>
      <c r="AHO26" s="128"/>
      <c r="AHP26" s="128"/>
      <c r="AHQ26" s="128"/>
      <c r="AHR26" s="128"/>
      <c r="AHS26" s="128"/>
      <c r="AHT26" s="128"/>
      <c r="AHU26" s="128"/>
      <c r="AHV26" s="128"/>
      <c r="AHW26" s="128"/>
      <c r="AHX26" s="128"/>
      <c r="AHY26" s="128"/>
      <c r="AHZ26" s="128"/>
      <c r="AIA26" s="128"/>
      <c r="AIB26" s="128"/>
      <c r="AIC26" s="128"/>
      <c r="AID26" s="128"/>
      <c r="AIE26" s="128"/>
      <c r="AIF26" s="128"/>
      <c r="AIG26" s="128"/>
      <c r="AIH26" s="128"/>
      <c r="AII26" s="128"/>
      <c r="AIJ26" s="128"/>
      <c r="AIK26" s="128"/>
      <c r="AIL26" s="128"/>
      <c r="AIM26" s="128"/>
      <c r="AIN26" s="128"/>
      <c r="AIO26" s="128"/>
      <c r="AIP26" s="128"/>
      <c r="AIQ26" s="128"/>
      <c r="AIR26" s="128"/>
      <c r="AIS26" s="128"/>
      <c r="AIT26" s="128"/>
      <c r="AIU26" s="128"/>
      <c r="AIV26" s="128"/>
      <c r="AIW26" s="128"/>
      <c r="AIX26" s="128"/>
      <c r="AIY26" s="128"/>
      <c r="AIZ26" s="128"/>
      <c r="AJA26" s="128"/>
      <c r="AJB26" s="128"/>
      <c r="AJC26" s="128"/>
      <c r="AJD26" s="128"/>
      <c r="AJE26" s="128"/>
      <c r="AJF26" s="128"/>
      <c r="AJG26" s="128"/>
      <c r="AJH26" s="128"/>
      <c r="AJI26" s="128"/>
      <c r="AJJ26" s="128"/>
      <c r="AJK26" s="128"/>
      <c r="AJL26" s="128"/>
      <c r="AJM26" s="128"/>
      <c r="AJN26" s="128"/>
      <c r="AJO26" s="128"/>
      <c r="AJP26" s="128"/>
      <c r="AJQ26" s="128"/>
      <c r="AJR26" s="128"/>
      <c r="AJS26" s="128"/>
      <c r="AJT26" s="128"/>
      <c r="AJU26" s="128"/>
      <c r="AJV26" s="128"/>
      <c r="AJW26" s="128"/>
      <c r="AJX26" s="128"/>
      <c r="AJY26" s="128"/>
      <c r="AJZ26" s="128"/>
      <c r="AKA26" s="128"/>
      <c r="AKB26" s="128"/>
      <c r="AKC26" s="128"/>
      <c r="AKD26" s="128"/>
      <c r="AKE26" s="128"/>
      <c r="AKF26" s="128"/>
      <c r="AKG26" s="128"/>
      <c r="AKH26" s="128"/>
      <c r="AKI26" s="128"/>
      <c r="AKJ26" s="128"/>
      <c r="AKK26" s="128"/>
      <c r="AKL26" s="128"/>
      <c r="AKM26" s="128"/>
      <c r="AKN26" s="128"/>
      <c r="AKO26" s="128"/>
      <c r="AKP26" s="128"/>
      <c r="AKQ26" s="128"/>
      <c r="AKR26" s="128"/>
      <c r="AKS26" s="128"/>
      <c r="AKT26" s="128"/>
      <c r="AKU26" s="128"/>
      <c r="AKV26" s="128"/>
      <c r="AKW26" s="128"/>
      <c r="AKX26" s="128"/>
      <c r="AKY26" s="128"/>
      <c r="AKZ26" s="128"/>
      <c r="ALA26" s="128"/>
      <c r="ALB26" s="128"/>
      <c r="ALC26" s="128"/>
      <c r="ALD26" s="128"/>
      <c r="ALE26" s="128"/>
      <c r="ALF26" s="128"/>
      <c r="ALG26" s="128"/>
      <c r="ALH26" s="128"/>
      <c r="ALI26" s="128"/>
      <c r="ALJ26" s="128"/>
      <c r="ALK26" s="128"/>
      <c r="ALL26" s="128"/>
      <c r="ALM26" s="128"/>
      <c r="ALN26" s="128"/>
      <c r="ALO26" s="128"/>
      <c r="ALP26" s="128"/>
      <c r="ALQ26" s="128"/>
      <c r="ALR26"/>
      <c r="ALS26"/>
      <c r="ALT26"/>
    </row>
    <row r="27" spans="1:1008" s="96" customFormat="1" ht="12" customHeight="1">
      <c r="A27" s="136"/>
      <c r="B27" s="136"/>
      <c r="C27" s="136"/>
      <c r="D27" s="136"/>
      <c r="E27" s="136"/>
      <c r="F27" s="136"/>
      <c r="I27" s="225"/>
      <c r="K27" s="173"/>
      <c r="M27" s="274"/>
      <c r="Q27"/>
      <c r="R27" s="179"/>
      <c r="T27" s="159"/>
      <c r="W27"/>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c r="FN27" s="128"/>
      <c r="FO27" s="128"/>
      <c r="FP27" s="128"/>
      <c r="FQ27" s="128"/>
      <c r="FR27" s="128"/>
      <c r="FS27" s="128"/>
      <c r="FT27" s="128"/>
      <c r="FU27" s="128"/>
      <c r="FV27" s="128"/>
      <c r="FW27" s="128"/>
      <c r="FX27" s="128"/>
      <c r="FY27" s="128"/>
      <c r="FZ27" s="128"/>
      <c r="GA27" s="128"/>
      <c r="GB27" s="128"/>
      <c r="GC27" s="128"/>
      <c r="GD27" s="128"/>
      <c r="GE27" s="128"/>
      <c r="GF27" s="128"/>
      <c r="GG27" s="128"/>
      <c r="GH27" s="128"/>
      <c r="GI27" s="128"/>
      <c r="GJ27" s="128"/>
      <c r="GK27" s="128"/>
      <c r="GL27" s="128"/>
      <c r="GM27" s="128"/>
      <c r="GN27" s="128"/>
      <c r="GO27" s="128"/>
      <c r="GP27" s="128"/>
      <c r="GQ27" s="128"/>
      <c r="GR27" s="128"/>
      <c r="GS27" s="128"/>
      <c r="GT27" s="128"/>
      <c r="GU27" s="128"/>
      <c r="GV27" s="128"/>
      <c r="GW27" s="128"/>
      <c r="GX27" s="128"/>
      <c r="GY27" s="128"/>
      <c r="GZ27" s="128"/>
      <c r="HA27" s="128"/>
      <c r="HB27" s="128"/>
      <c r="HC27" s="128"/>
      <c r="HD27" s="128"/>
      <c r="HE27" s="128"/>
      <c r="HF27" s="128"/>
      <c r="HG27" s="128"/>
      <c r="HH27" s="128"/>
      <c r="HI27" s="128"/>
      <c r="HJ27" s="128"/>
      <c r="HK27" s="128"/>
      <c r="HL27" s="128"/>
      <c r="HM27" s="128"/>
      <c r="HN27" s="128"/>
      <c r="HO27" s="128"/>
      <c r="HP27" s="128"/>
      <c r="HQ27" s="128"/>
      <c r="HR27" s="128"/>
      <c r="HS27" s="128"/>
      <c r="HT27" s="128"/>
      <c r="HU27" s="128"/>
      <c r="HV27" s="128"/>
      <c r="HW27" s="128"/>
      <c r="HX27" s="128"/>
      <c r="HY27" s="128"/>
      <c r="HZ27" s="128"/>
      <c r="IA27" s="128"/>
      <c r="IB27" s="128"/>
      <c r="IC27" s="128"/>
      <c r="ID27" s="128"/>
      <c r="IE27" s="128"/>
      <c r="IF27" s="128"/>
      <c r="IG27" s="128"/>
      <c r="IH27" s="128"/>
      <c r="II27" s="128"/>
      <c r="IJ27" s="128"/>
      <c r="IK27" s="128"/>
      <c r="IL27" s="128"/>
      <c r="IM27" s="128"/>
      <c r="IN27" s="128"/>
      <c r="IO27" s="128"/>
      <c r="IP27" s="128"/>
      <c r="IQ27" s="128"/>
      <c r="IR27" s="128"/>
      <c r="IS27" s="128"/>
      <c r="IT27" s="128"/>
      <c r="IU27" s="128"/>
      <c r="IV27" s="128"/>
      <c r="IW27" s="128"/>
      <c r="IX27" s="128"/>
      <c r="IY27" s="128"/>
      <c r="IZ27" s="128"/>
      <c r="JA27" s="128"/>
      <c r="JB27" s="128"/>
      <c r="JC27" s="128"/>
      <c r="JD27" s="128"/>
      <c r="JE27" s="128"/>
      <c r="JF27" s="128"/>
      <c r="JG27" s="128"/>
      <c r="JH27" s="128"/>
      <c r="JI27" s="128"/>
      <c r="JJ27" s="128"/>
      <c r="JK27" s="128"/>
      <c r="JL27" s="128"/>
      <c r="JM27" s="128"/>
      <c r="JN27" s="128"/>
      <c r="JO27" s="128"/>
      <c r="JP27" s="128"/>
      <c r="JQ27" s="128"/>
      <c r="JR27" s="128"/>
      <c r="JS27" s="128"/>
      <c r="JT27" s="128"/>
      <c r="JU27" s="128"/>
      <c r="JV27" s="128"/>
      <c r="JW27" s="128"/>
      <c r="JX27" s="128"/>
      <c r="JY27" s="128"/>
      <c r="JZ27" s="128"/>
      <c r="KA27" s="128"/>
      <c r="KB27" s="128"/>
      <c r="KC27" s="128"/>
      <c r="KD27" s="128"/>
      <c r="KE27" s="128"/>
      <c r="KF27" s="128"/>
      <c r="KG27" s="128"/>
      <c r="KH27" s="128"/>
      <c r="KI27" s="128"/>
      <c r="KJ27" s="128"/>
      <c r="KK27" s="128"/>
      <c r="KL27" s="128"/>
      <c r="KM27" s="128"/>
      <c r="KN27" s="128"/>
      <c r="KO27" s="128"/>
      <c r="KP27" s="128"/>
      <c r="KQ27" s="128"/>
      <c r="KR27" s="128"/>
      <c r="KS27" s="128"/>
      <c r="KT27" s="128"/>
      <c r="KU27" s="128"/>
      <c r="KV27" s="128"/>
      <c r="KW27" s="128"/>
      <c r="KX27" s="128"/>
      <c r="KY27" s="128"/>
      <c r="KZ27" s="128"/>
      <c r="LA27" s="128"/>
      <c r="LB27" s="128"/>
      <c r="LC27" s="128"/>
      <c r="LD27" s="128"/>
      <c r="LE27" s="128"/>
      <c r="LF27" s="128"/>
      <c r="LG27" s="128"/>
      <c r="LH27" s="128"/>
      <c r="LI27" s="128"/>
      <c r="LJ27" s="128"/>
      <c r="LK27" s="128"/>
      <c r="LL27" s="128"/>
      <c r="LM27" s="128"/>
      <c r="LN27" s="128"/>
      <c r="LO27" s="128"/>
      <c r="LP27" s="128"/>
      <c r="LQ27" s="128"/>
      <c r="LR27" s="128"/>
      <c r="LS27" s="128"/>
      <c r="LT27" s="128"/>
      <c r="LU27" s="128"/>
      <c r="LV27" s="128"/>
      <c r="LW27" s="128"/>
      <c r="LX27" s="128"/>
      <c r="LY27" s="128"/>
      <c r="LZ27" s="128"/>
      <c r="MA27" s="128"/>
      <c r="MB27" s="128"/>
      <c r="MC27" s="128"/>
      <c r="MD27" s="128"/>
      <c r="ME27" s="128"/>
      <c r="MF27" s="128"/>
      <c r="MG27" s="128"/>
      <c r="MH27" s="128"/>
      <c r="MI27" s="128"/>
      <c r="MJ27" s="128"/>
      <c r="MK27" s="128"/>
      <c r="ML27" s="128"/>
      <c r="MM27" s="128"/>
      <c r="MN27" s="128"/>
      <c r="MO27" s="128"/>
      <c r="MP27" s="128"/>
      <c r="MQ27" s="128"/>
      <c r="MR27" s="128"/>
      <c r="MS27" s="128"/>
      <c r="MT27" s="128"/>
      <c r="MU27" s="128"/>
      <c r="MV27" s="128"/>
      <c r="MW27" s="128"/>
      <c r="MX27" s="128"/>
      <c r="MY27" s="128"/>
      <c r="MZ27" s="128"/>
      <c r="NA27" s="128"/>
      <c r="NB27" s="128"/>
      <c r="NC27" s="128"/>
      <c r="ND27" s="128"/>
      <c r="NE27" s="128"/>
      <c r="NF27" s="128"/>
      <c r="NG27" s="128"/>
      <c r="NH27" s="128"/>
      <c r="NI27" s="128"/>
      <c r="NJ27" s="128"/>
      <c r="NK27" s="128"/>
      <c r="NL27" s="128"/>
      <c r="NM27" s="128"/>
      <c r="NN27" s="128"/>
      <c r="NO27" s="128"/>
      <c r="NP27" s="128"/>
      <c r="NQ27" s="128"/>
      <c r="NR27" s="128"/>
      <c r="NS27" s="128"/>
      <c r="NT27" s="128"/>
      <c r="NU27" s="128"/>
      <c r="NV27" s="128"/>
      <c r="NW27" s="128"/>
      <c r="NX27" s="128"/>
      <c r="NY27" s="128"/>
      <c r="NZ27" s="128"/>
      <c r="OA27" s="128"/>
      <c r="OB27" s="128"/>
      <c r="OC27" s="128"/>
      <c r="OD27" s="128"/>
      <c r="OE27" s="128"/>
      <c r="OF27" s="128"/>
      <c r="OG27" s="128"/>
      <c r="OH27" s="128"/>
      <c r="OI27" s="128"/>
      <c r="OJ27" s="128"/>
      <c r="OK27" s="128"/>
      <c r="OL27" s="128"/>
      <c r="OM27" s="128"/>
      <c r="ON27" s="128"/>
      <c r="OO27" s="128"/>
      <c r="OP27" s="128"/>
      <c r="OQ27" s="128"/>
      <c r="OR27" s="128"/>
      <c r="OS27" s="128"/>
      <c r="OT27" s="128"/>
      <c r="OU27" s="128"/>
      <c r="OV27" s="128"/>
      <c r="OW27" s="128"/>
      <c r="OX27" s="128"/>
      <c r="OY27" s="128"/>
      <c r="OZ27" s="128"/>
      <c r="PA27" s="128"/>
      <c r="PB27" s="128"/>
      <c r="PC27" s="128"/>
      <c r="PD27" s="128"/>
      <c r="PE27" s="128"/>
      <c r="PF27" s="128"/>
      <c r="PG27" s="128"/>
      <c r="PH27" s="128"/>
      <c r="PI27" s="128"/>
      <c r="PJ27" s="128"/>
      <c r="PK27" s="128"/>
      <c r="PL27" s="128"/>
      <c r="PM27" s="128"/>
      <c r="PN27" s="128"/>
      <c r="PO27" s="128"/>
      <c r="PP27" s="128"/>
      <c r="PQ27" s="128"/>
      <c r="PR27" s="128"/>
      <c r="PS27" s="128"/>
      <c r="PT27" s="128"/>
      <c r="PU27" s="128"/>
      <c r="PV27" s="128"/>
      <c r="PW27" s="128"/>
      <c r="PX27" s="128"/>
      <c r="PY27" s="128"/>
      <c r="PZ27" s="128"/>
      <c r="QA27" s="128"/>
      <c r="QB27" s="128"/>
      <c r="QC27" s="128"/>
      <c r="QD27" s="128"/>
      <c r="QE27" s="128"/>
      <c r="QF27" s="128"/>
      <c r="QG27" s="128"/>
      <c r="QH27" s="128"/>
      <c r="QI27" s="128"/>
      <c r="QJ27" s="128"/>
      <c r="QK27" s="128"/>
      <c r="QL27" s="128"/>
      <c r="QM27" s="128"/>
      <c r="QN27" s="128"/>
      <c r="QO27" s="128"/>
      <c r="QP27" s="128"/>
      <c r="QQ27" s="128"/>
      <c r="QR27" s="128"/>
      <c r="QS27" s="128"/>
      <c r="QT27" s="128"/>
      <c r="QU27" s="128"/>
      <c r="QV27" s="128"/>
      <c r="QW27" s="128"/>
      <c r="QX27" s="128"/>
      <c r="QY27" s="128"/>
      <c r="QZ27" s="128"/>
      <c r="RA27" s="128"/>
      <c r="RB27" s="128"/>
      <c r="RC27" s="128"/>
      <c r="RD27" s="128"/>
      <c r="RE27" s="128"/>
      <c r="RF27" s="128"/>
      <c r="RG27" s="128"/>
      <c r="RH27" s="128"/>
      <c r="RI27" s="128"/>
      <c r="RJ27" s="128"/>
      <c r="RK27" s="128"/>
      <c r="RL27" s="128"/>
      <c r="RM27" s="128"/>
      <c r="RN27" s="128"/>
      <c r="RO27" s="128"/>
      <c r="RP27" s="128"/>
      <c r="RQ27" s="128"/>
      <c r="RR27" s="128"/>
      <c r="RS27" s="128"/>
      <c r="RT27" s="128"/>
      <c r="RU27" s="128"/>
      <c r="RV27" s="128"/>
      <c r="RW27" s="128"/>
      <c r="RX27" s="128"/>
      <c r="RY27" s="128"/>
      <c r="RZ27" s="128"/>
      <c r="SA27" s="128"/>
      <c r="SB27" s="128"/>
      <c r="SC27" s="128"/>
      <c r="SD27" s="128"/>
      <c r="SE27" s="128"/>
      <c r="SF27" s="128"/>
      <c r="SG27" s="128"/>
      <c r="SH27" s="128"/>
      <c r="SI27" s="128"/>
      <c r="SJ27" s="128"/>
      <c r="SK27" s="128"/>
      <c r="SL27" s="128"/>
      <c r="SM27" s="128"/>
      <c r="SN27" s="128"/>
      <c r="SO27" s="128"/>
      <c r="SP27" s="128"/>
      <c r="SQ27" s="128"/>
      <c r="SR27" s="128"/>
      <c r="SS27" s="128"/>
      <c r="ST27" s="128"/>
      <c r="SU27" s="128"/>
      <c r="SV27" s="128"/>
      <c r="SW27" s="128"/>
      <c r="SX27" s="128"/>
      <c r="SY27" s="128"/>
      <c r="SZ27" s="128"/>
      <c r="TA27" s="128"/>
      <c r="TB27" s="128"/>
      <c r="TC27" s="128"/>
      <c r="TD27" s="128"/>
      <c r="TE27" s="128"/>
      <c r="TF27" s="128"/>
      <c r="TG27" s="128"/>
      <c r="TH27" s="128"/>
      <c r="TI27" s="128"/>
      <c r="TJ27" s="128"/>
      <c r="TK27" s="128"/>
      <c r="TL27" s="128"/>
      <c r="TM27" s="128"/>
      <c r="TN27" s="128"/>
      <c r="TO27" s="128"/>
      <c r="TP27" s="128"/>
      <c r="TQ27" s="128"/>
      <c r="TR27" s="128"/>
      <c r="TS27" s="128"/>
      <c r="TT27" s="128"/>
      <c r="TU27" s="128"/>
      <c r="TV27" s="128"/>
      <c r="TW27" s="128"/>
      <c r="TX27" s="128"/>
      <c r="TY27" s="128"/>
      <c r="TZ27" s="128"/>
      <c r="UA27" s="128"/>
      <c r="UB27" s="128"/>
      <c r="UC27" s="128"/>
      <c r="UD27" s="128"/>
      <c r="UE27" s="128"/>
      <c r="UF27" s="128"/>
      <c r="UG27" s="128"/>
      <c r="UH27" s="128"/>
      <c r="UI27" s="128"/>
      <c r="UJ27" s="128"/>
      <c r="UK27" s="128"/>
      <c r="UL27" s="128"/>
      <c r="UM27" s="128"/>
      <c r="UN27" s="128"/>
      <c r="UO27" s="128"/>
      <c r="UP27" s="128"/>
      <c r="UQ27" s="128"/>
      <c r="UR27" s="128"/>
      <c r="US27" s="128"/>
      <c r="UT27" s="128"/>
      <c r="UU27" s="128"/>
      <c r="UV27" s="128"/>
      <c r="UW27" s="128"/>
      <c r="UX27" s="128"/>
      <c r="UY27" s="128"/>
      <c r="UZ27" s="128"/>
      <c r="VA27" s="128"/>
      <c r="VB27" s="128"/>
      <c r="VC27" s="128"/>
      <c r="VD27" s="128"/>
      <c r="VE27" s="128"/>
      <c r="VF27" s="128"/>
      <c r="VG27" s="128"/>
      <c r="VH27" s="128"/>
      <c r="VI27" s="128"/>
      <c r="VJ27" s="128"/>
      <c r="VK27" s="128"/>
      <c r="VL27" s="128"/>
      <c r="VM27" s="128"/>
      <c r="VN27" s="128"/>
      <c r="VO27" s="128"/>
      <c r="VP27" s="128"/>
      <c r="VQ27" s="128"/>
      <c r="VR27" s="128"/>
      <c r="VS27" s="128"/>
      <c r="VT27" s="128"/>
      <c r="VU27" s="128"/>
      <c r="VV27" s="128"/>
      <c r="VW27" s="128"/>
      <c r="VX27" s="128"/>
      <c r="VY27" s="128"/>
      <c r="VZ27" s="128"/>
      <c r="WA27" s="128"/>
      <c r="WB27" s="128"/>
      <c r="WC27" s="128"/>
      <c r="WD27" s="128"/>
      <c r="WE27" s="128"/>
      <c r="WF27" s="128"/>
      <c r="WG27" s="128"/>
      <c r="WH27" s="128"/>
      <c r="WI27" s="128"/>
      <c r="WJ27" s="128"/>
      <c r="WK27" s="128"/>
      <c r="WL27" s="128"/>
      <c r="WM27" s="128"/>
      <c r="WN27" s="128"/>
      <c r="WO27" s="128"/>
      <c r="WP27" s="128"/>
      <c r="WQ27" s="128"/>
      <c r="WR27" s="128"/>
      <c r="WS27" s="128"/>
      <c r="WT27" s="128"/>
      <c r="WU27" s="128"/>
      <c r="WV27" s="128"/>
      <c r="WW27" s="128"/>
      <c r="WX27" s="128"/>
      <c r="WY27" s="128"/>
      <c r="WZ27" s="128"/>
      <c r="XA27" s="128"/>
      <c r="XB27" s="128"/>
      <c r="XC27" s="128"/>
      <c r="XD27" s="128"/>
      <c r="XE27" s="128"/>
      <c r="XF27" s="128"/>
      <c r="XG27" s="128"/>
      <c r="XH27" s="128"/>
      <c r="XI27" s="128"/>
      <c r="XJ27" s="128"/>
      <c r="XK27" s="128"/>
      <c r="XL27" s="128"/>
      <c r="XM27" s="128"/>
      <c r="XN27" s="128"/>
      <c r="XO27" s="128"/>
      <c r="XP27" s="128"/>
      <c r="XQ27" s="128"/>
      <c r="XR27" s="128"/>
      <c r="XS27" s="128"/>
      <c r="XT27" s="128"/>
      <c r="XU27" s="128"/>
      <c r="XV27" s="128"/>
      <c r="XW27" s="128"/>
      <c r="XX27" s="128"/>
      <c r="XY27" s="128"/>
      <c r="XZ27" s="128"/>
      <c r="YA27" s="128"/>
      <c r="YB27" s="128"/>
      <c r="YC27" s="128"/>
      <c r="YD27" s="128"/>
      <c r="YE27" s="128"/>
      <c r="YF27" s="128"/>
      <c r="YG27" s="128"/>
      <c r="YH27" s="128"/>
      <c r="YI27" s="128"/>
      <c r="YJ27" s="128"/>
      <c r="YK27" s="128"/>
      <c r="YL27" s="128"/>
      <c r="YM27" s="128"/>
      <c r="YN27" s="128"/>
      <c r="YO27" s="128"/>
      <c r="YP27" s="128"/>
      <c r="YQ27" s="128"/>
      <c r="YR27" s="128"/>
      <c r="YS27" s="128"/>
      <c r="YT27" s="128"/>
      <c r="YU27" s="128"/>
      <c r="YV27" s="128"/>
      <c r="YW27" s="128"/>
      <c r="YX27" s="128"/>
      <c r="YY27" s="128"/>
      <c r="YZ27" s="128"/>
      <c r="ZA27" s="128"/>
      <c r="ZB27" s="128"/>
      <c r="ZC27" s="128"/>
      <c r="ZD27" s="128"/>
      <c r="ZE27" s="128"/>
      <c r="ZF27" s="128"/>
      <c r="ZG27" s="128"/>
      <c r="ZH27" s="128"/>
      <c r="ZI27" s="128"/>
      <c r="ZJ27" s="128"/>
      <c r="ZK27" s="128"/>
      <c r="ZL27" s="128"/>
      <c r="ZM27" s="128"/>
      <c r="ZN27" s="128"/>
      <c r="ZO27" s="128"/>
      <c r="ZP27" s="128"/>
      <c r="ZQ27" s="128"/>
      <c r="ZR27" s="128"/>
      <c r="ZS27" s="128"/>
      <c r="ZT27" s="128"/>
      <c r="ZU27" s="128"/>
      <c r="ZV27" s="128"/>
      <c r="ZW27" s="128"/>
      <c r="ZX27" s="128"/>
      <c r="ZY27" s="128"/>
      <c r="ZZ27" s="128"/>
      <c r="AAA27" s="128"/>
      <c r="AAB27" s="128"/>
      <c r="AAC27" s="128"/>
      <c r="AAD27" s="128"/>
      <c r="AAE27" s="128"/>
      <c r="AAF27" s="128"/>
      <c r="AAG27" s="128"/>
      <c r="AAH27" s="128"/>
      <c r="AAI27" s="128"/>
      <c r="AAJ27" s="128"/>
      <c r="AAK27" s="128"/>
      <c r="AAL27" s="128"/>
      <c r="AAM27" s="128"/>
      <c r="AAN27" s="128"/>
      <c r="AAO27" s="128"/>
      <c r="AAP27" s="128"/>
      <c r="AAQ27" s="128"/>
      <c r="AAR27" s="128"/>
      <c r="AAS27" s="128"/>
      <c r="AAT27" s="128"/>
      <c r="AAU27" s="128"/>
      <c r="AAV27" s="128"/>
      <c r="AAW27" s="128"/>
      <c r="AAX27" s="128"/>
      <c r="AAY27" s="128"/>
      <c r="AAZ27" s="128"/>
      <c r="ABA27" s="128"/>
      <c r="ABB27" s="128"/>
      <c r="ABC27" s="128"/>
      <c r="ABD27" s="128"/>
      <c r="ABE27" s="128"/>
      <c r="ABF27" s="128"/>
      <c r="ABG27" s="128"/>
      <c r="ABH27" s="128"/>
      <c r="ABI27" s="128"/>
      <c r="ABJ27" s="128"/>
      <c r="ABK27" s="128"/>
      <c r="ABL27" s="128"/>
      <c r="ABM27" s="128"/>
      <c r="ABN27" s="128"/>
      <c r="ABO27" s="128"/>
      <c r="ABP27" s="128"/>
      <c r="ABQ27" s="128"/>
      <c r="ABR27" s="128"/>
      <c r="ABS27" s="128"/>
      <c r="ABT27" s="128"/>
      <c r="ABU27" s="128"/>
      <c r="ABV27" s="128"/>
      <c r="ABW27" s="128"/>
      <c r="ABX27" s="128"/>
      <c r="ABY27" s="128"/>
      <c r="ABZ27" s="128"/>
      <c r="ACA27" s="128"/>
      <c r="ACB27" s="128"/>
      <c r="ACC27" s="128"/>
      <c r="ACD27" s="128"/>
      <c r="ACE27" s="128"/>
      <c r="ACF27" s="128"/>
      <c r="ACG27" s="128"/>
      <c r="ACH27" s="128"/>
      <c r="ACI27" s="128"/>
      <c r="ACJ27" s="128"/>
      <c r="ACK27" s="128"/>
      <c r="ACL27" s="128"/>
      <c r="ACM27" s="128"/>
      <c r="ACN27" s="128"/>
      <c r="ACO27" s="128"/>
      <c r="ACP27" s="128"/>
      <c r="ACQ27" s="128"/>
      <c r="ACR27" s="128"/>
      <c r="ACS27" s="128"/>
      <c r="ACT27" s="128"/>
      <c r="ACU27" s="128"/>
      <c r="ACV27" s="128"/>
      <c r="ACW27" s="128"/>
      <c r="ACX27" s="128"/>
      <c r="ACY27" s="128"/>
      <c r="ACZ27" s="128"/>
      <c r="ADA27" s="128"/>
      <c r="ADB27" s="128"/>
      <c r="ADC27" s="128"/>
      <c r="ADD27" s="128"/>
      <c r="ADE27" s="128"/>
      <c r="ADF27" s="128"/>
      <c r="ADG27" s="128"/>
      <c r="ADH27" s="128"/>
      <c r="ADI27" s="128"/>
      <c r="ADJ27" s="128"/>
      <c r="ADK27" s="128"/>
      <c r="ADL27" s="128"/>
      <c r="ADM27" s="128"/>
      <c r="ADN27" s="128"/>
      <c r="ADO27" s="128"/>
      <c r="ADP27" s="128"/>
      <c r="ADQ27" s="128"/>
      <c r="ADR27" s="128"/>
      <c r="ADS27" s="128"/>
      <c r="ADT27" s="128"/>
      <c r="ADU27" s="128"/>
      <c r="ADV27" s="128"/>
      <c r="ADW27" s="128"/>
      <c r="ADX27" s="128"/>
      <c r="ADY27" s="128"/>
      <c r="ADZ27" s="128"/>
      <c r="AEA27" s="128"/>
      <c r="AEB27" s="128"/>
      <c r="AEC27" s="128"/>
      <c r="AED27" s="128"/>
      <c r="AEE27" s="128"/>
      <c r="AEF27" s="128"/>
      <c r="AEG27" s="128"/>
      <c r="AEH27" s="128"/>
      <c r="AEI27" s="128"/>
      <c r="AEJ27" s="128"/>
      <c r="AEK27" s="128"/>
      <c r="AEL27" s="128"/>
      <c r="AEM27" s="128"/>
      <c r="AEN27" s="128"/>
      <c r="AEO27" s="128"/>
      <c r="AEP27" s="128"/>
      <c r="AEQ27" s="128"/>
      <c r="AER27" s="128"/>
      <c r="AES27" s="128"/>
      <c r="AET27" s="128"/>
      <c r="AEU27" s="128"/>
      <c r="AEV27" s="128"/>
      <c r="AEW27" s="128"/>
      <c r="AEX27" s="128"/>
      <c r="AEY27" s="128"/>
      <c r="AEZ27" s="128"/>
      <c r="AFA27" s="128"/>
      <c r="AFB27" s="128"/>
      <c r="AFC27" s="128"/>
      <c r="AFD27" s="128"/>
      <c r="AFE27" s="128"/>
      <c r="AFF27" s="128"/>
      <c r="AFG27" s="128"/>
      <c r="AFH27" s="128"/>
      <c r="AFI27" s="128"/>
      <c r="AFJ27" s="128"/>
      <c r="AFK27" s="128"/>
      <c r="AFL27" s="128"/>
      <c r="AFM27" s="128"/>
      <c r="AFN27" s="128"/>
      <c r="AFO27" s="128"/>
      <c r="AFP27" s="128"/>
      <c r="AFQ27" s="128"/>
      <c r="AFR27" s="128"/>
      <c r="AFS27" s="128"/>
      <c r="AFT27" s="128"/>
      <c r="AFU27" s="128"/>
      <c r="AFV27" s="128"/>
      <c r="AFW27" s="128"/>
      <c r="AFX27" s="128"/>
      <c r="AFY27" s="128"/>
      <c r="AFZ27" s="128"/>
      <c r="AGA27" s="128"/>
      <c r="AGB27" s="128"/>
      <c r="AGC27" s="128"/>
      <c r="AGD27" s="128"/>
      <c r="AGE27" s="128"/>
      <c r="AGF27" s="128"/>
      <c r="AGG27" s="128"/>
      <c r="AGH27" s="128"/>
      <c r="AGI27" s="128"/>
      <c r="AGJ27" s="128"/>
      <c r="AGK27" s="128"/>
      <c r="AGL27" s="128"/>
      <c r="AGM27" s="128"/>
      <c r="AGN27" s="128"/>
      <c r="AGO27" s="128"/>
      <c r="AGP27" s="128"/>
      <c r="AGQ27" s="128"/>
      <c r="AGR27" s="128"/>
      <c r="AGS27" s="128"/>
      <c r="AGT27" s="128"/>
      <c r="AGU27" s="128"/>
      <c r="AGV27" s="128"/>
      <c r="AGW27" s="128"/>
      <c r="AGX27" s="128"/>
      <c r="AGY27" s="128"/>
      <c r="AGZ27" s="128"/>
      <c r="AHA27" s="128"/>
      <c r="AHB27" s="128"/>
      <c r="AHC27" s="128"/>
      <c r="AHD27" s="128"/>
      <c r="AHE27" s="128"/>
      <c r="AHF27" s="128"/>
      <c r="AHG27" s="128"/>
      <c r="AHH27" s="128"/>
      <c r="AHI27" s="128"/>
      <c r="AHJ27" s="128"/>
      <c r="AHK27" s="128"/>
      <c r="AHL27" s="128"/>
      <c r="AHM27" s="128"/>
      <c r="AHN27" s="128"/>
      <c r="AHO27" s="128"/>
      <c r="AHP27" s="128"/>
      <c r="AHQ27" s="128"/>
      <c r="AHR27" s="128"/>
      <c r="AHS27" s="128"/>
      <c r="AHT27" s="128"/>
      <c r="AHU27" s="128"/>
      <c r="AHV27" s="128"/>
      <c r="AHW27" s="128"/>
      <c r="AHX27" s="128"/>
      <c r="AHY27" s="128"/>
      <c r="AHZ27" s="128"/>
      <c r="AIA27" s="128"/>
      <c r="AIB27" s="128"/>
      <c r="AIC27" s="128"/>
      <c r="AID27" s="128"/>
      <c r="AIE27" s="128"/>
      <c r="AIF27" s="128"/>
      <c r="AIG27" s="128"/>
      <c r="AIH27" s="128"/>
      <c r="AII27" s="128"/>
      <c r="AIJ27" s="128"/>
      <c r="AIK27" s="128"/>
      <c r="AIL27" s="128"/>
      <c r="AIM27" s="128"/>
      <c r="AIN27" s="128"/>
      <c r="AIO27" s="128"/>
      <c r="AIP27" s="128"/>
      <c r="AIQ27" s="128"/>
      <c r="AIR27" s="128"/>
      <c r="AIS27" s="128"/>
      <c r="AIT27" s="128"/>
      <c r="AIU27" s="128"/>
      <c r="AIV27" s="128"/>
      <c r="AIW27" s="128"/>
      <c r="AIX27" s="128"/>
      <c r="AIY27" s="128"/>
      <c r="AIZ27" s="128"/>
      <c r="AJA27" s="128"/>
      <c r="AJB27" s="128"/>
      <c r="AJC27" s="128"/>
      <c r="AJD27" s="128"/>
      <c r="AJE27" s="128"/>
      <c r="AJF27" s="128"/>
      <c r="AJG27" s="128"/>
      <c r="AJH27" s="128"/>
      <c r="AJI27" s="128"/>
      <c r="AJJ27" s="128"/>
      <c r="AJK27" s="128"/>
      <c r="AJL27" s="128"/>
      <c r="AJM27" s="128"/>
      <c r="AJN27" s="128"/>
      <c r="AJO27" s="128"/>
      <c r="AJP27" s="128"/>
      <c r="AJQ27" s="128"/>
      <c r="AJR27" s="128"/>
      <c r="AJS27" s="128"/>
      <c r="AJT27" s="128"/>
      <c r="AJU27" s="128"/>
      <c r="AJV27" s="128"/>
      <c r="AJW27" s="128"/>
      <c r="AJX27" s="128"/>
      <c r="AJY27" s="128"/>
      <c r="AJZ27" s="128"/>
      <c r="AKA27" s="128"/>
      <c r="AKB27" s="128"/>
      <c r="AKC27" s="128"/>
      <c r="AKD27" s="128"/>
      <c r="AKE27" s="128"/>
      <c r="AKF27" s="128"/>
      <c r="AKG27" s="128"/>
      <c r="AKH27" s="128"/>
      <c r="AKI27" s="128"/>
      <c r="AKJ27" s="128"/>
      <c r="AKK27" s="128"/>
      <c r="AKL27" s="128"/>
      <c r="AKM27" s="128"/>
      <c r="AKN27" s="128"/>
      <c r="AKO27" s="128"/>
      <c r="AKP27" s="128"/>
      <c r="AKQ27" s="128"/>
      <c r="AKR27" s="128"/>
      <c r="AKS27" s="128"/>
      <c r="AKT27" s="128"/>
      <c r="AKU27" s="128"/>
      <c r="AKV27" s="128"/>
      <c r="AKW27" s="128"/>
      <c r="AKX27" s="128"/>
      <c r="AKY27" s="128"/>
      <c r="AKZ27" s="128"/>
      <c r="ALA27" s="128"/>
      <c r="ALB27" s="128"/>
      <c r="ALC27" s="128"/>
      <c r="ALD27" s="128"/>
      <c r="ALE27" s="128"/>
      <c r="ALF27" s="128"/>
      <c r="ALG27" s="128"/>
      <c r="ALH27" s="128"/>
      <c r="ALI27" s="128"/>
      <c r="ALJ27" s="128"/>
      <c r="ALK27" s="128"/>
      <c r="ALL27" s="128"/>
      <c r="ALM27" s="128"/>
      <c r="ALN27" s="128"/>
      <c r="ALO27" s="128"/>
      <c r="ALP27" s="128"/>
      <c r="ALQ27" s="128"/>
      <c r="ALR27"/>
      <c r="ALS27"/>
      <c r="ALT27"/>
    </row>
  </sheetData>
  <mergeCells count="1">
    <mergeCell ref="H1:I2"/>
  </mergeCells>
  <conditionalFormatting sqref="A17:F18 A21:F839">
    <cfRule type="expression" dxfId="191" priority="178">
      <formula>OR($V17="X",$U17="X")</formula>
    </cfRule>
    <cfRule type="expression" dxfId="190" priority="179">
      <formula>AND($V17=1,$U17=1)</formula>
    </cfRule>
    <cfRule type="expression" dxfId="189" priority="180">
      <formula>$V17=1</formula>
    </cfRule>
    <cfRule type="expression" dxfId="188" priority="181">
      <formula>$U17=1</formula>
    </cfRule>
  </conditionalFormatting>
  <conditionalFormatting sqref="A9:G9 C10:G10 A10:A15 B11:G12">
    <cfRule type="expression" dxfId="187" priority="139">
      <formula>$W9=1</formula>
    </cfRule>
    <cfRule type="expression" dxfId="186" priority="182">
      <formula>#REF!=1</formula>
    </cfRule>
    <cfRule type="expression" dxfId="185" priority="183">
      <formula>AND($W9=1,#REF!=1)</formula>
    </cfRule>
    <cfRule type="expression" dxfId="184" priority="184">
      <formula>AND(NOT(ISBLANK($Q9)),ISBLANK(#REF!),ISBLANK($W9))</formula>
    </cfRule>
    <cfRule type="expression" dxfId="183" priority="185">
      <formula>OR($W9="X",#REF!="X")</formula>
    </cfRule>
  </conditionalFormatting>
  <conditionalFormatting sqref="B10">
    <cfRule type="expression" dxfId="182" priority="10">
      <formula>$W10=1</formula>
    </cfRule>
    <cfRule type="expression" dxfId="181" priority="11">
      <formula>#REF!=1</formula>
    </cfRule>
    <cfRule type="expression" dxfId="180" priority="12">
      <formula>AND($W10=1,#REF!=1)</formula>
    </cfRule>
    <cfRule type="expression" dxfId="179" priority="13">
      <formula>AND(NOT(ISBLANK($Q10)),ISBLANK(#REF!),ISBLANK($W10))</formula>
    </cfRule>
    <cfRule type="expression" dxfId="178" priority="14">
      <formula>OR($W10="X",#REF!="X")</formula>
    </cfRule>
  </conditionalFormatting>
  <conditionalFormatting sqref="B13:B14">
    <cfRule type="expression" dxfId="177" priority="5755">
      <formula>AND(#REF!=1,#REF!=1)</formula>
    </cfRule>
    <cfRule type="expression" dxfId="176" priority="5756">
      <formula>#REF!=1</formula>
    </cfRule>
    <cfRule type="expression" dxfId="175" priority="5757">
      <formula>AND(NOT(ISBLANK(#REF!)),ISBLANK(#REF!),ISBLANK(#REF!))</formula>
    </cfRule>
    <cfRule type="expression" dxfId="174" priority="5758">
      <formula>OR(#REF!="X",#REF!="X")</formula>
    </cfRule>
    <cfRule type="expression" dxfId="173" priority="5759">
      <formula>#REF!=1</formula>
    </cfRule>
  </conditionalFormatting>
  <conditionalFormatting sqref="C9:C11">
    <cfRule type="expression" dxfId="172" priority="5655">
      <formula>AND($L9="X",$B9&lt;&gt;"")</formula>
    </cfRule>
  </conditionalFormatting>
  <conditionalFormatting sqref="C12">
    <cfRule type="expression" dxfId="171" priority="1753">
      <formula>OR(#REF!="X",#REF!="X")</formula>
    </cfRule>
    <cfRule type="expression" dxfId="170" priority="1754">
      <formula>AND(#REF!=1,#REF!=1)</formula>
    </cfRule>
    <cfRule type="expression" dxfId="169" priority="1755">
      <formula>#REF!=1</formula>
    </cfRule>
    <cfRule type="expression" dxfId="168" priority="1756">
      <formula>#REF!=1</formula>
    </cfRule>
    <cfRule type="expression" dxfId="167" priority="1757">
      <formula>AND(NOT(ISBLANK(#REF!)),ISBLANK(#REF!),ISBLANK(#REF!))</formula>
    </cfRule>
  </conditionalFormatting>
  <conditionalFormatting sqref="C13:C14">
    <cfRule type="expression" dxfId="166" priority="2">
      <formula>OR($AD13="X",$AC13="X")</formula>
    </cfRule>
    <cfRule type="expression" dxfId="165" priority="3">
      <formula>AND($AD13=1,$AC13=1)</formula>
    </cfRule>
    <cfRule type="expression" dxfId="164" priority="4">
      <formula>$AD13=1</formula>
    </cfRule>
    <cfRule type="expression" dxfId="163" priority="5">
      <formula>$AC13=1</formula>
    </cfRule>
    <cfRule type="expression" dxfId="162" priority="6">
      <formula>AND(NOT(ISBLANK($W13)),ISBLANK($AC13),ISBLANK($AD13))</formula>
    </cfRule>
    <cfRule type="expression" dxfId="161" priority="7">
      <formula>AND($R13="X",OR($C11&lt;&gt;"",#REF!&lt;&gt;""))</formula>
    </cfRule>
  </conditionalFormatting>
  <conditionalFormatting sqref="D9:D11">
    <cfRule type="expression" dxfId="160" priority="5674">
      <formula>AND($L9="X",OR($B9&lt;&gt;"",$C9&lt;&gt;""))</formula>
    </cfRule>
  </conditionalFormatting>
  <conditionalFormatting sqref="D12">
    <cfRule type="expression" dxfId="159" priority="5679">
      <formula>AND($L12="X",OR($B12&lt;&gt;"",#REF!&lt;&gt;""))</formula>
    </cfRule>
  </conditionalFormatting>
  <conditionalFormatting sqref="D13">
    <cfRule type="expression" dxfId="158" priority="5680">
      <formula>AND($R13="X",OR($C11&lt;&gt;"",#REF!&lt;&gt;""))</formula>
    </cfRule>
  </conditionalFormatting>
  <conditionalFormatting sqref="D14">
    <cfRule type="expression" dxfId="157" priority="110">
      <formula>AND($R14="X",OR(#REF!&lt;&gt;"",#REF!&lt;&gt;""))</formula>
    </cfRule>
  </conditionalFormatting>
  <conditionalFormatting sqref="D15">
    <cfRule type="expression" dxfId="156" priority="5681">
      <formula>AND($R15="X",OR($C11&lt;&gt;"",#REF!&lt;&gt;""))</formula>
    </cfRule>
  </conditionalFormatting>
  <conditionalFormatting sqref="D13:G15">
    <cfRule type="expression" dxfId="155" priority="74">
      <formula>OR($AD13="X",$AC13="X")</formula>
    </cfRule>
    <cfRule type="expression" dxfId="154" priority="75">
      <formula>AND($AD13=1,$AC13=1)</formula>
    </cfRule>
    <cfRule type="expression" dxfId="153" priority="76">
      <formula>$AD13=1</formula>
    </cfRule>
    <cfRule type="expression" dxfId="152" priority="77">
      <formula>$AC13=1</formula>
    </cfRule>
    <cfRule type="expression" dxfId="151" priority="78">
      <formula>AND(NOT(ISBLANK($W13)),ISBLANK($AC13),ISBLANK($AD13))</formula>
    </cfRule>
  </conditionalFormatting>
  <conditionalFormatting sqref="E9:E11">
    <cfRule type="expression" dxfId="150" priority="5684">
      <formula>AND($L9="X",OR($B9&lt;&gt;"",$C9&lt;&gt;"",$D9&lt;&gt;""))</formula>
    </cfRule>
  </conditionalFormatting>
  <conditionalFormatting sqref="E12">
    <cfRule type="expression" dxfId="149" priority="5689">
      <formula>AND($L12="X",OR($B12&lt;&gt;"",#REF!&lt;&gt;"",$D12&lt;&gt;""))</formula>
    </cfRule>
  </conditionalFormatting>
  <conditionalFormatting sqref="E13">
    <cfRule type="expression" dxfId="148" priority="5690">
      <formula>AND($R13="X",OR($C11&lt;&gt;"",#REF!&lt;&gt;"",$D13&lt;&gt;""))</formula>
    </cfRule>
  </conditionalFormatting>
  <conditionalFormatting sqref="E14">
    <cfRule type="expression" dxfId="147" priority="5691">
      <formula>AND($R14="X",OR(#REF!&lt;&gt;"",#REF!&lt;&gt;"",$D14&lt;&gt;""))</formula>
    </cfRule>
  </conditionalFormatting>
  <conditionalFormatting sqref="E15">
    <cfRule type="expression" dxfId="146" priority="5692">
      <formula>AND($R15="X",OR($C11&lt;&gt;"",#REF!&lt;&gt;"",$D15&lt;&gt;""))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45" priority="5698">
      <formula>AND($L9="X",OR($B9&lt;&gt;"",$C9&lt;&gt;"",$D9&lt;&gt;"",$E9&lt;&gt;""))</formula>
    </cfRule>
  </conditionalFormatting>
  <conditionalFormatting sqref="F12">
    <cfRule type="expression" dxfId="144" priority="5703">
      <formula>AND($L12="X",OR($B12&lt;&gt;"",#REF!&lt;&gt;"",$D12&lt;&gt;"",$E12&lt;&gt;""))</formula>
    </cfRule>
  </conditionalFormatting>
  <conditionalFormatting sqref="F13">
    <cfRule type="expression" dxfId="143" priority="5704">
      <formula>AND($R13="X",OR($C11&lt;&gt;"",#REF!&lt;&gt;"",$D13&lt;&gt;"",$E13&lt;&gt;""))</formula>
    </cfRule>
  </conditionalFormatting>
  <conditionalFormatting sqref="F14">
    <cfRule type="expression" dxfId="142" priority="5705">
      <formula>AND($R14="X",OR(#REF!&lt;&gt;"",#REF!&lt;&gt;"",$D14&lt;&gt;"",$E14&lt;&gt;""))</formula>
    </cfRule>
  </conditionalFormatting>
  <conditionalFormatting sqref="F15">
    <cfRule type="expression" dxfId="141" priority="5706">
      <formula>AND($R15="X",OR($C11&lt;&gt;"",#REF!&lt;&gt;"",$D15&lt;&gt;"",$E15&lt;&gt;""))</formula>
    </cfRule>
  </conditionalFormatting>
  <conditionalFormatting sqref="G9:G11">
    <cfRule type="expression" dxfId="140" priority="5712">
      <formula>AND($L9="X",OR($B9&lt;&gt;"",$C9&lt;&gt;"",$D9&lt;&gt;"",$E9&lt;&gt;"",$F9&lt;&gt;""))</formula>
    </cfRule>
  </conditionalFormatting>
  <conditionalFormatting sqref="G12">
    <cfRule type="expression" dxfId="139" priority="5717">
      <formula>AND($L12="X",OR($B12&lt;&gt;"",#REF!&lt;&gt;"",$D12&lt;&gt;"",$E12&lt;&gt;"",$F12&lt;&gt;""))</formula>
    </cfRule>
  </conditionalFormatting>
  <conditionalFormatting sqref="G13">
    <cfRule type="expression" dxfId="138" priority="5718">
      <formula>AND($R13="X",OR($C11&lt;&gt;"",#REF!&lt;&gt;"",$D13&lt;&gt;"",$E13&lt;&gt;"",$F13&lt;&gt;""))</formula>
    </cfRule>
  </conditionalFormatting>
  <conditionalFormatting sqref="G14">
    <cfRule type="expression" dxfId="137" priority="5719">
      <formula>AND($R14="X",OR(#REF!&lt;&gt;"",#REF!&lt;&gt;"",$D14&lt;&gt;"",$E14&lt;&gt;"",$F14&lt;&gt;""))</formula>
    </cfRule>
  </conditionalFormatting>
  <conditionalFormatting sqref="G15">
    <cfRule type="expression" dxfId="136" priority="5720">
      <formula>AND($R15="X",OR($C11&lt;&gt;"",#REF!&lt;&gt;"",$D15&lt;&gt;"",$E15&lt;&gt;"",$F15&lt;&gt;""))</formula>
    </cfRule>
  </conditionalFormatting>
  <conditionalFormatting sqref="H17:H18 H21:H839">
    <cfRule type="expression" dxfId="135" priority="171">
      <formula>$J17="X"</formula>
    </cfRule>
  </conditionalFormatting>
  <conditionalFormatting sqref="I10">
    <cfRule type="expression" dxfId="134" priority="5760">
      <formula>#REF!="X"</formula>
    </cfRule>
  </conditionalFormatting>
  <conditionalFormatting sqref="I11">
    <cfRule type="expression" dxfId="133" priority="1">
      <formula>$L11="X"</formula>
    </cfRule>
  </conditionalFormatting>
  <conditionalFormatting sqref="K9:K15">
    <cfRule type="cellIs" dxfId="132" priority="16" operator="equal">
      <formula>"1..1"</formula>
    </cfRule>
    <cfRule type="cellIs" dxfId="131" priority="17" operator="equal">
      <formula>"0..n"</formula>
    </cfRule>
    <cfRule type="cellIs" dxfId="130"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48"/>
  <sheetViews>
    <sheetView topLeftCell="B47" zoomScale="85" zoomScaleNormal="85" workbookViewId="0">
      <selection activeCell="C88" sqref="C88"/>
    </sheetView>
  </sheetViews>
  <sheetFormatPr baseColWidth="10" defaultColWidth="9.5" defaultRowHeight="15"/>
  <cols>
    <col min="1" max="1" width="4.625" style="128" customWidth="1"/>
    <col min="2" max="2" width="25.125" style="128" bestFit="1" customWidth="1"/>
    <col min="3" max="3" width="42.125" style="128" bestFit="1" customWidth="1"/>
    <col min="4" max="4" width="35.375" style="128" customWidth="1"/>
    <col min="5" max="5" width="24.625" style="128" bestFit="1" customWidth="1"/>
    <col min="6" max="6" width="11" style="128" bestFit="1" customWidth="1"/>
    <col min="7" max="7" width="10.125" style="96" customWidth="1"/>
    <col min="8" max="8" width="26.125" style="96" customWidth="1"/>
    <col min="9" max="9" width="20.625" style="225" customWidth="1"/>
    <col min="10" max="10" width="17.875" style="159"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11" style="274" customWidth="1"/>
    <col min="18" max="18" width="18.5" style="96" customWidth="1"/>
    <col min="19" max="19" width="12.625" style="274" customWidth="1"/>
    <col min="20" max="20" width="28.125" style="96" customWidth="1"/>
    <col min="21"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658" t="s">
        <v>2460</v>
      </c>
      <c r="C1" s="129" t="s">
        <v>813</v>
      </c>
      <c r="E1" s="150" t="s">
        <v>814</v>
      </c>
      <c r="F1" s="157"/>
      <c r="G1" s="128"/>
      <c r="AE1" s="96"/>
      <c r="AG1"/>
      <c r="AH1" s="128"/>
      <c r="AMB1"/>
    </row>
    <row r="2" spans="1:1016" ht="13.5" customHeight="1">
      <c r="A2" s="659"/>
      <c r="C2" s="141" t="s">
        <v>818</v>
      </c>
      <c r="D2" s="281"/>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87" t="s">
        <v>911</v>
      </c>
      <c r="F5" s="146"/>
      <c r="G5" s="148"/>
      <c r="H5" s="148"/>
      <c r="I5" s="272"/>
      <c r="J5" s="160"/>
      <c r="K5" s="148"/>
      <c r="L5" s="148"/>
      <c r="M5" s="148"/>
      <c r="N5" s="148"/>
      <c r="O5" s="186"/>
      <c r="P5" s="148"/>
      <c r="Q5" s="276"/>
      <c r="R5" s="148"/>
      <c r="S5" s="276"/>
      <c r="T5" s="148"/>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4"/>
      <c r="E7" s="138"/>
      <c r="F7" s="138"/>
      <c r="K7" s="787" t="s">
        <v>828</v>
      </c>
      <c r="L7" s="787"/>
      <c r="M7" s="787"/>
      <c r="N7" s="787"/>
      <c r="U7" s="674" t="s">
        <v>829</v>
      </c>
      <c r="V7" s="674" t="s">
        <v>829</v>
      </c>
      <c r="W7" s="674" t="s">
        <v>829</v>
      </c>
      <c r="X7" s="674" t="s">
        <v>829</v>
      </c>
      <c r="Y7" s="674" t="s">
        <v>829</v>
      </c>
      <c r="AE7" s="787" t="s">
        <v>830</v>
      </c>
      <c r="AF7" s="787"/>
      <c r="AG7"/>
      <c r="AH7" s="128"/>
      <c r="AMB7"/>
    </row>
    <row r="8" spans="1:1016" s="238" customFormat="1" ht="55.5" customHeight="1">
      <c r="A8" s="233" t="s">
        <v>831</v>
      </c>
      <c r="B8" s="378" t="s">
        <v>832</v>
      </c>
      <c r="C8" s="275" t="s">
        <v>833</v>
      </c>
      <c r="D8" s="275" t="s">
        <v>834</v>
      </c>
      <c r="E8" s="275" t="s">
        <v>835</v>
      </c>
      <c r="F8" s="275" t="s">
        <v>836</v>
      </c>
      <c r="G8" s="275" t="s">
        <v>837</v>
      </c>
      <c r="H8" s="234" t="s">
        <v>9</v>
      </c>
      <c r="I8" s="234" t="s">
        <v>838</v>
      </c>
      <c r="J8" s="234" t="s">
        <v>841</v>
      </c>
      <c r="K8" s="235" t="s">
        <v>842</v>
      </c>
      <c r="L8" s="235" t="s">
        <v>843</v>
      </c>
      <c r="M8" s="235" t="s">
        <v>844</v>
      </c>
      <c r="N8" s="235" t="s">
        <v>845</v>
      </c>
      <c r="O8" s="235" t="s">
        <v>846</v>
      </c>
      <c r="P8" s="234" t="s">
        <v>677</v>
      </c>
      <c r="Q8" s="234" t="s">
        <v>3</v>
      </c>
      <c r="R8" s="234" t="s">
        <v>912</v>
      </c>
      <c r="S8" s="280" t="s">
        <v>913</v>
      </c>
      <c r="T8" s="234" t="s">
        <v>848</v>
      </c>
      <c r="U8" s="229" t="s">
        <v>2461</v>
      </c>
      <c r="V8" s="229" t="s">
        <v>2462</v>
      </c>
      <c r="W8" s="229" t="s">
        <v>2463</v>
      </c>
      <c r="X8" s="229" t="s">
        <v>849</v>
      </c>
      <c r="Y8" s="229" t="s">
        <v>2464</v>
      </c>
      <c r="Z8" s="230" t="s">
        <v>851</v>
      </c>
      <c r="AA8" s="235" t="s">
        <v>852</v>
      </c>
      <c r="AB8" s="235" t="s">
        <v>853</v>
      </c>
      <c r="AC8" s="236" t="s">
        <v>854</v>
      </c>
      <c r="AD8" s="235" t="s">
        <v>855</v>
      </c>
      <c r="AE8" s="235" t="s">
        <v>856</v>
      </c>
      <c r="AF8" s="237" t="s">
        <v>914</v>
      </c>
    </row>
    <row r="9" spans="1:1016" s="224" customFormat="1" ht="13.5" customHeight="1">
      <c r="A9" s="225">
        <f t="shared" ref="A9:A11" si="0">ROW()-8</f>
        <v>1</v>
      </c>
      <c r="B9" s="660" t="s">
        <v>2465</v>
      </c>
      <c r="C9" s="661"/>
      <c r="D9" s="661"/>
      <c r="E9" s="661"/>
      <c r="F9" s="661"/>
      <c r="G9" s="661"/>
      <c r="H9" s="716"/>
      <c r="I9" s="662"/>
      <c r="J9" s="709" t="s">
        <v>1947</v>
      </c>
      <c r="K9" s="717"/>
      <c r="L9" s="717"/>
      <c r="M9" s="717"/>
      <c r="N9" s="717"/>
      <c r="O9" s="718"/>
      <c r="P9" s="717" t="s">
        <v>820</v>
      </c>
      <c r="Q9" s="719" t="s">
        <v>863</v>
      </c>
      <c r="R9" s="663" t="s">
        <v>1947</v>
      </c>
      <c r="S9" s="717"/>
      <c r="T9" s="717"/>
      <c r="U9" s="720" t="s">
        <v>863</v>
      </c>
      <c r="V9" s="717" t="s">
        <v>817</v>
      </c>
      <c r="W9" s="720" t="s">
        <v>863</v>
      </c>
      <c r="X9" s="720"/>
      <c r="Y9" s="720"/>
      <c r="Z9" s="664"/>
      <c r="AA9" s="721"/>
      <c r="AB9" s="717"/>
      <c r="AC9" s="722"/>
      <c r="AD9" s="717"/>
      <c r="AE9" s="719"/>
      <c r="AF9" s="719"/>
    </row>
    <row r="10" spans="1:1016" s="224" customFormat="1" ht="13.5" customHeight="1">
      <c r="A10" s="225">
        <f t="shared" si="0"/>
        <v>2</v>
      </c>
      <c r="B10" s="665"/>
      <c r="C10" s="666" t="s">
        <v>2466</v>
      </c>
      <c r="D10" s="666"/>
      <c r="E10" s="666"/>
      <c r="F10" s="666"/>
      <c r="G10" s="666"/>
      <c r="H10" s="717" t="s">
        <v>2467</v>
      </c>
      <c r="I10" s="709" t="s">
        <v>1342</v>
      </c>
      <c r="J10" s="709" t="s">
        <v>2468</v>
      </c>
      <c r="K10" s="717"/>
      <c r="L10" s="717"/>
      <c r="M10" s="717"/>
      <c r="N10" s="717"/>
      <c r="O10" s="718"/>
      <c r="P10" s="717" t="s">
        <v>820</v>
      </c>
      <c r="Q10" s="719"/>
      <c r="R10" s="717" t="s">
        <v>862</v>
      </c>
      <c r="S10" s="717"/>
      <c r="T10" s="717" t="s">
        <v>2469</v>
      </c>
      <c r="U10" s="720" t="s">
        <v>863</v>
      </c>
      <c r="V10" s="717" t="s">
        <v>817</v>
      </c>
      <c r="W10" s="720" t="s">
        <v>863</v>
      </c>
      <c r="X10" s="720"/>
      <c r="Y10" s="720"/>
      <c r="Z10" s="664"/>
      <c r="AA10" s="721"/>
      <c r="AB10" s="717"/>
      <c r="AC10" s="722"/>
      <c r="AD10" s="717"/>
      <c r="AE10" s="719"/>
      <c r="AF10" s="719"/>
    </row>
    <row r="11" spans="1:1016" s="224" customFormat="1" ht="13.5" customHeight="1">
      <c r="A11" s="225">
        <f t="shared" si="0"/>
        <v>3</v>
      </c>
      <c r="B11" s="665"/>
      <c r="C11" s="666" t="s">
        <v>2470</v>
      </c>
      <c r="D11" s="666"/>
      <c r="E11" s="666"/>
      <c r="F11" s="666"/>
      <c r="G11" s="666"/>
      <c r="H11" s="717" t="s">
        <v>2471</v>
      </c>
      <c r="I11" s="709" t="s">
        <v>2472</v>
      </c>
      <c r="J11" s="709" t="s">
        <v>2473</v>
      </c>
      <c r="K11" s="717"/>
      <c r="L11" s="717"/>
      <c r="M11" s="717"/>
      <c r="N11" s="717"/>
      <c r="O11" s="718"/>
      <c r="P11" s="717" t="s">
        <v>820</v>
      </c>
      <c r="Q11" s="719"/>
      <c r="R11" s="717" t="s">
        <v>862</v>
      </c>
      <c r="S11" s="717"/>
      <c r="T11" s="717"/>
      <c r="U11" s="720" t="s">
        <v>863</v>
      </c>
      <c r="V11" s="717" t="s">
        <v>817</v>
      </c>
      <c r="W11" s="720" t="s">
        <v>863</v>
      </c>
      <c r="X11" s="720"/>
      <c r="Y11" s="720"/>
      <c r="Z11" s="664"/>
      <c r="AA11" s="721"/>
      <c r="AB11" s="717"/>
      <c r="AC11" s="722"/>
      <c r="AD11" s="717"/>
      <c r="AE11" s="719"/>
      <c r="AF11" s="719"/>
    </row>
    <row r="12" spans="1:1016" s="224" customFormat="1" ht="13.5" customHeight="1">
      <c r="A12" s="225">
        <f t="shared" ref="A12:A43" si="1">ROW()-8</f>
        <v>4</v>
      </c>
      <c r="B12" s="665"/>
      <c r="C12" s="734" t="s">
        <v>2925</v>
      </c>
      <c r="D12" s="666"/>
      <c r="E12" s="666"/>
      <c r="F12" s="666"/>
      <c r="G12" s="666"/>
      <c r="H12" s="717"/>
      <c r="I12" s="709"/>
      <c r="J12" s="709" t="s">
        <v>2926</v>
      </c>
      <c r="K12" s="717"/>
      <c r="L12" s="717"/>
      <c r="M12" s="717"/>
      <c r="N12" s="717"/>
      <c r="O12" s="718"/>
      <c r="P12" s="717" t="s">
        <v>820</v>
      </c>
      <c r="Q12" s="719"/>
      <c r="R12" s="717" t="s">
        <v>862</v>
      </c>
      <c r="S12" s="719"/>
      <c r="T12" s="717"/>
      <c r="U12" s="720"/>
      <c r="V12" s="717"/>
      <c r="W12" s="720" t="s">
        <v>863</v>
      </c>
      <c r="X12" s="720"/>
      <c r="Y12" s="720"/>
      <c r="Z12" s="664"/>
      <c r="AA12" s="721"/>
      <c r="AB12" s="717"/>
      <c r="AC12" s="722"/>
      <c r="AD12" s="717"/>
      <c r="AE12" s="719"/>
      <c r="AF12" s="719"/>
    </row>
    <row r="13" spans="1:1016" s="224" customFormat="1" ht="13.5" hidden="1" customHeight="1">
      <c r="A13" s="225">
        <f t="shared" si="1"/>
        <v>5</v>
      </c>
      <c r="B13" s="665"/>
      <c r="C13" s="666" t="s">
        <v>2474</v>
      </c>
      <c r="D13" s="666"/>
      <c r="E13" s="666"/>
      <c r="F13" s="666"/>
      <c r="G13" s="666"/>
      <c r="H13" s="717" t="s">
        <v>2475</v>
      </c>
      <c r="I13" s="709" t="s">
        <v>929</v>
      </c>
      <c r="J13" s="709" t="s">
        <v>2476</v>
      </c>
      <c r="K13" s="717"/>
      <c r="L13" s="717"/>
      <c r="M13" s="717"/>
      <c r="N13" s="717"/>
      <c r="O13" s="718"/>
      <c r="P13" s="717" t="s">
        <v>820</v>
      </c>
      <c r="Q13" s="719"/>
      <c r="R13" s="717" t="s">
        <v>878</v>
      </c>
      <c r="S13" s="719"/>
      <c r="T13" s="717"/>
      <c r="U13" s="720" t="s">
        <v>863</v>
      </c>
      <c r="V13" s="717" t="s">
        <v>817</v>
      </c>
      <c r="W13" s="720"/>
      <c r="X13" s="720"/>
      <c r="Y13" s="720"/>
      <c r="Z13" s="664"/>
      <c r="AA13" s="721"/>
      <c r="AB13" s="717"/>
      <c r="AC13" s="722"/>
      <c r="AD13" s="717"/>
      <c r="AE13" s="719"/>
      <c r="AF13" s="719"/>
    </row>
    <row r="14" spans="1:1016" s="224" customFormat="1" ht="13.5" hidden="1" customHeight="1">
      <c r="A14" s="225">
        <f t="shared" si="1"/>
        <v>6</v>
      </c>
      <c r="B14" s="665"/>
      <c r="C14" s="666" t="s">
        <v>2477</v>
      </c>
      <c r="D14" s="666"/>
      <c r="E14" s="666"/>
      <c r="F14" s="666"/>
      <c r="G14" s="666"/>
      <c r="H14" s="717" t="s">
        <v>2475</v>
      </c>
      <c r="I14" s="709" t="s">
        <v>929</v>
      </c>
      <c r="J14" s="709" t="s">
        <v>2478</v>
      </c>
      <c r="K14" s="717"/>
      <c r="L14" s="717"/>
      <c r="M14" s="717"/>
      <c r="N14" s="717"/>
      <c r="O14" s="718"/>
      <c r="P14" s="717" t="s">
        <v>820</v>
      </c>
      <c r="Q14" s="719"/>
      <c r="R14" s="717" t="s">
        <v>878</v>
      </c>
      <c r="S14" s="719"/>
      <c r="T14" s="717"/>
      <c r="U14" s="720" t="s">
        <v>863</v>
      </c>
      <c r="V14" s="717" t="s">
        <v>817</v>
      </c>
      <c r="W14" s="720"/>
      <c r="X14" s="720"/>
      <c r="Y14" s="720"/>
      <c r="Z14" s="664"/>
      <c r="AA14" s="721"/>
      <c r="AB14" s="717"/>
      <c r="AC14" s="722"/>
      <c r="AD14" s="717"/>
      <c r="AE14" s="719"/>
      <c r="AF14" s="719"/>
    </row>
    <row r="15" spans="1:1016" s="224" customFormat="1" ht="13.5" customHeight="1">
      <c r="A15" s="225">
        <f t="shared" si="1"/>
        <v>7</v>
      </c>
      <c r="B15" s="665"/>
      <c r="C15" s="734" t="s">
        <v>2934</v>
      </c>
      <c r="D15" s="666"/>
      <c r="E15" s="666"/>
      <c r="F15" s="666"/>
      <c r="G15" s="666"/>
      <c r="H15" s="717" t="s">
        <v>2939</v>
      </c>
      <c r="I15" s="755"/>
      <c r="J15" s="736" t="s">
        <v>2935</v>
      </c>
      <c r="K15" s="717"/>
      <c r="L15" s="717"/>
      <c r="M15" s="717"/>
      <c r="N15" s="717"/>
      <c r="O15" s="718"/>
      <c r="P15" s="717" t="s">
        <v>820</v>
      </c>
      <c r="Q15" s="719" t="s">
        <v>863</v>
      </c>
      <c r="R15" s="663" t="s">
        <v>2935</v>
      </c>
      <c r="S15" s="717"/>
      <c r="T15" s="717"/>
      <c r="U15" s="720"/>
      <c r="V15" s="717"/>
      <c r="W15" s="720" t="s">
        <v>863</v>
      </c>
      <c r="X15" s="720"/>
      <c r="Y15" s="720"/>
      <c r="Z15" s="664"/>
      <c r="AA15" s="721"/>
      <c r="AB15" s="717"/>
      <c r="AC15" s="722"/>
      <c r="AD15" s="717"/>
      <c r="AE15" s="719"/>
      <c r="AF15" s="719"/>
    </row>
    <row r="16" spans="1:1016" s="224" customFormat="1" ht="13.5" customHeight="1">
      <c r="A16" s="225">
        <f t="shared" si="1"/>
        <v>8</v>
      </c>
      <c r="B16" s="665"/>
      <c r="C16" s="666"/>
      <c r="D16" s="734" t="s">
        <v>2937</v>
      </c>
      <c r="E16" s="666"/>
      <c r="F16" s="666"/>
      <c r="G16" s="666"/>
      <c r="H16" s="717" t="s">
        <v>2938</v>
      </c>
      <c r="I16" s="709" t="s">
        <v>2942</v>
      </c>
      <c r="J16" s="709" t="s">
        <v>1304</v>
      </c>
      <c r="K16" s="717"/>
      <c r="L16" s="717"/>
      <c r="M16" s="717"/>
      <c r="N16" s="717"/>
      <c r="O16" s="718"/>
      <c r="P16" s="717" t="s">
        <v>817</v>
      </c>
      <c r="Q16" s="719"/>
      <c r="R16" s="762" t="s">
        <v>862</v>
      </c>
      <c r="S16" s="717"/>
      <c r="T16" s="717"/>
      <c r="U16" s="720"/>
      <c r="V16" s="717"/>
      <c r="W16" s="720" t="s">
        <v>863</v>
      </c>
      <c r="X16" s="720"/>
      <c r="Y16" s="720"/>
      <c r="Z16" s="664"/>
      <c r="AA16" s="721"/>
      <c r="AB16" s="717"/>
      <c r="AC16" s="722"/>
      <c r="AD16" s="717"/>
      <c r="AE16" s="719"/>
      <c r="AF16" s="719"/>
    </row>
    <row r="17" spans="1:32" s="224" customFormat="1" ht="13.5" customHeight="1">
      <c r="A17" s="225">
        <f t="shared" si="1"/>
        <v>9</v>
      </c>
      <c r="B17" s="665"/>
      <c r="C17" s="666"/>
      <c r="D17" s="734" t="s">
        <v>1400</v>
      </c>
      <c r="E17" s="666"/>
      <c r="F17" s="666"/>
      <c r="G17" s="666"/>
      <c r="H17" s="717" t="s">
        <v>2941</v>
      </c>
      <c r="I17" s="709" t="s">
        <v>2940</v>
      </c>
      <c r="J17" s="709" t="s">
        <v>1353</v>
      </c>
      <c r="K17" s="717"/>
      <c r="L17" s="717"/>
      <c r="M17" s="717"/>
      <c r="N17" s="717"/>
      <c r="O17" s="718"/>
      <c r="P17" s="717" t="s">
        <v>820</v>
      </c>
      <c r="Q17" s="719"/>
      <c r="R17" s="717" t="s">
        <v>862</v>
      </c>
      <c r="S17" s="719" t="s">
        <v>863</v>
      </c>
      <c r="T17" s="717" t="s">
        <v>1806</v>
      </c>
      <c r="U17" s="720"/>
      <c r="V17" s="717"/>
      <c r="W17" s="720" t="s">
        <v>863</v>
      </c>
      <c r="X17" s="720"/>
      <c r="Y17" s="720"/>
      <c r="Z17" s="664"/>
      <c r="AA17" s="721"/>
      <c r="AB17" s="717"/>
      <c r="AC17" s="722"/>
      <c r="AD17" s="717"/>
      <c r="AE17" s="719"/>
      <c r="AF17" s="719"/>
    </row>
    <row r="18" spans="1:32" s="224" customFormat="1" ht="13.5" customHeight="1">
      <c r="A18" s="225">
        <f t="shared" si="1"/>
        <v>10</v>
      </c>
      <c r="B18" s="665"/>
      <c r="C18" s="734" t="s">
        <v>2931</v>
      </c>
      <c r="D18" s="666"/>
      <c r="E18" s="666"/>
      <c r="F18" s="666"/>
      <c r="G18" s="666"/>
      <c r="H18" s="717" t="s">
        <v>2475</v>
      </c>
      <c r="I18" s="709" t="s">
        <v>929</v>
      </c>
      <c r="J18" s="709" t="s">
        <v>2924</v>
      </c>
      <c r="K18" s="717"/>
      <c r="L18" s="717"/>
      <c r="M18" s="717"/>
      <c r="N18" s="717"/>
      <c r="O18" s="718"/>
      <c r="P18" s="717" t="s">
        <v>892</v>
      </c>
      <c r="Q18" s="719"/>
      <c r="R18" s="717" t="s">
        <v>878</v>
      </c>
      <c r="S18" s="719"/>
      <c r="T18" s="717"/>
      <c r="U18" s="720"/>
      <c r="V18" s="717"/>
      <c r="W18" s="720" t="s">
        <v>863</v>
      </c>
      <c r="X18" s="720"/>
      <c r="Y18" s="720"/>
      <c r="Z18" s="664"/>
      <c r="AA18" s="721"/>
      <c r="AB18" s="717"/>
      <c r="AC18" s="722"/>
      <c r="AD18" s="717"/>
      <c r="AE18" s="719"/>
      <c r="AF18" s="719"/>
    </row>
    <row r="19" spans="1:32" s="224" customFormat="1" ht="13.5" hidden="1" customHeight="1">
      <c r="A19" s="225">
        <f t="shared" si="1"/>
        <v>11</v>
      </c>
      <c r="B19" s="667"/>
      <c r="C19" s="723" t="s">
        <v>2479</v>
      </c>
      <c r="D19" s="723"/>
      <c r="E19" s="666"/>
      <c r="F19" s="666"/>
      <c r="G19" s="666"/>
      <c r="H19" s="723" t="s">
        <v>2480</v>
      </c>
      <c r="I19" s="709"/>
      <c r="J19" s="709" t="s">
        <v>2481</v>
      </c>
      <c r="K19" s="717"/>
      <c r="L19" s="717"/>
      <c r="M19" s="717"/>
      <c r="N19" s="717"/>
      <c r="O19" s="718"/>
      <c r="P19" s="717" t="s">
        <v>820</v>
      </c>
      <c r="Q19" s="719"/>
      <c r="R19" s="717" t="s">
        <v>862</v>
      </c>
      <c r="S19" s="719"/>
      <c r="T19" s="717"/>
      <c r="U19" s="720" t="s">
        <v>863</v>
      </c>
      <c r="V19" s="717" t="s">
        <v>817</v>
      </c>
      <c r="W19" s="717"/>
      <c r="X19" s="720"/>
      <c r="Y19" s="720"/>
      <c r="Z19" s="664"/>
      <c r="AA19" s="721"/>
      <c r="AB19" s="717"/>
      <c r="AC19" s="722"/>
      <c r="AD19" s="717"/>
      <c r="AE19" s="719"/>
      <c r="AF19" s="719"/>
    </row>
    <row r="20" spans="1:32" s="224" customFormat="1" ht="13.5" hidden="1" customHeight="1">
      <c r="A20" s="225">
        <f t="shared" si="1"/>
        <v>12</v>
      </c>
      <c r="B20" s="667"/>
      <c r="C20" s="723" t="s">
        <v>2482</v>
      </c>
      <c r="D20" s="723"/>
      <c r="E20" s="666"/>
      <c r="F20" s="666"/>
      <c r="G20" s="666"/>
      <c r="H20" s="723" t="s">
        <v>2483</v>
      </c>
      <c r="I20" s="709"/>
      <c r="J20" s="709" t="s">
        <v>2484</v>
      </c>
      <c r="K20" s="717"/>
      <c r="L20" s="717"/>
      <c r="M20" s="717"/>
      <c r="N20" s="717"/>
      <c r="O20" s="718"/>
      <c r="P20" s="717" t="s">
        <v>820</v>
      </c>
      <c r="Q20" s="719"/>
      <c r="R20" s="717" t="s">
        <v>862</v>
      </c>
      <c r="S20" s="719"/>
      <c r="T20" s="717"/>
      <c r="U20" s="720" t="s">
        <v>863</v>
      </c>
      <c r="V20" s="717" t="s">
        <v>817</v>
      </c>
      <c r="W20" s="717"/>
      <c r="X20" s="720"/>
      <c r="Y20" s="720"/>
      <c r="Z20" s="664"/>
      <c r="AA20" s="721"/>
      <c r="AB20" s="717"/>
      <c r="AC20" s="722"/>
      <c r="AD20" s="717"/>
      <c r="AE20" s="719"/>
      <c r="AF20" s="719"/>
    </row>
    <row r="21" spans="1:32" s="224" customFormat="1" ht="13.5" hidden="1" customHeight="1">
      <c r="A21" s="225">
        <f t="shared" si="1"/>
        <v>13</v>
      </c>
      <c r="B21" s="667"/>
      <c r="C21" s="666" t="s">
        <v>2485</v>
      </c>
      <c r="D21" s="666"/>
      <c r="E21" s="666"/>
      <c r="F21" s="666"/>
      <c r="G21" s="666"/>
      <c r="H21" s="717" t="s">
        <v>2486</v>
      </c>
      <c r="I21" s="709"/>
      <c r="J21" s="709" t="s">
        <v>2487</v>
      </c>
      <c r="K21" s="717"/>
      <c r="L21" s="717"/>
      <c r="M21" s="717"/>
      <c r="N21" s="717"/>
      <c r="O21" s="718"/>
      <c r="P21" s="717" t="s">
        <v>820</v>
      </c>
      <c r="Q21" s="719"/>
      <c r="R21" s="717" t="s">
        <v>862</v>
      </c>
      <c r="S21" s="719" t="s">
        <v>863</v>
      </c>
      <c r="T21" s="717"/>
      <c r="U21" s="720" t="s">
        <v>863</v>
      </c>
      <c r="V21" s="717" t="s">
        <v>817</v>
      </c>
      <c r="W21" s="717"/>
      <c r="X21" s="720"/>
      <c r="Y21" s="720"/>
      <c r="Z21" s="664"/>
      <c r="AA21" s="721"/>
      <c r="AB21" s="717"/>
      <c r="AC21" s="722"/>
      <c r="AD21" s="717"/>
      <c r="AE21" s="719"/>
      <c r="AF21" s="719"/>
    </row>
    <row r="22" spans="1:32" s="224" customFormat="1" ht="13.5" customHeight="1">
      <c r="A22" s="225">
        <f t="shared" si="1"/>
        <v>14</v>
      </c>
      <c r="B22" s="757" t="s">
        <v>1364</v>
      </c>
      <c r="C22" s="744"/>
      <c r="D22" s="668"/>
      <c r="E22" s="668"/>
      <c r="F22" s="668"/>
      <c r="G22" s="668"/>
      <c r="H22" s="742"/>
      <c r="I22" s="743"/>
      <c r="J22" s="262" t="s">
        <v>1367</v>
      </c>
      <c r="K22" s="735"/>
      <c r="L22" s="735"/>
      <c r="M22" s="735"/>
      <c r="N22" s="735"/>
      <c r="O22" s="737"/>
      <c r="P22" s="759" t="s">
        <v>817</v>
      </c>
      <c r="Q22" s="266" t="s">
        <v>863</v>
      </c>
      <c r="R22" s="506" t="s">
        <v>1367</v>
      </c>
      <c r="S22" s="738"/>
      <c r="T22" s="735"/>
      <c r="U22" s="739"/>
      <c r="V22" s="739"/>
      <c r="W22" s="739" t="s">
        <v>863</v>
      </c>
      <c r="X22" s="739"/>
      <c r="Y22" s="739"/>
      <c r="Z22" s="664"/>
      <c r="AA22" s="740"/>
      <c r="AB22" s="735"/>
      <c r="AC22" s="741"/>
      <c r="AD22" s="735"/>
      <c r="AE22" s="738"/>
      <c r="AF22" s="738"/>
    </row>
    <row r="23" spans="1:32" s="224" customFormat="1" ht="13.5" customHeight="1">
      <c r="A23" s="225">
        <f t="shared" si="1"/>
        <v>15</v>
      </c>
      <c r="B23" s="219"/>
      <c r="C23" s="756" t="s">
        <v>2586</v>
      </c>
      <c r="D23" s="666"/>
      <c r="E23" s="666"/>
      <c r="F23" s="666"/>
      <c r="G23" s="666"/>
      <c r="H23" s="735" t="s">
        <v>2945</v>
      </c>
      <c r="I23" s="765" t="s">
        <v>2944</v>
      </c>
      <c r="J23" s="262" t="s">
        <v>2587</v>
      </c>
      <c r="K23" s="735"/>
      <c r="L23" s="735"/>
      <c r="M23" s="735"/>
      <c r="N23" s="735"/>
      <c r="O23" s="737"/>
      <c r="P23" s="759" t="s">
        <v>817</v>
      </c>
      <c r="Q23" s="266"/>
      <c r="R23" s="745" t="s">
        <v>862</v>
      </c>
      <c r="S23" s="738"/>
      <c r="T23" s="735"/>
      <c r="U23" s="739"/>
      <c r="V23" s="739"/>
      <c r="W23" s="739" t="s">
        <v>863</v>
      </c>
      <c r="X23" s="739"/>
      <c r="Y23" s="739"/>
      <c r="Z23" s="664"/>
      <c r="AA23" s="740"/>
      <c r="AB23" s="735"/>
      <c r="AC23" s="741"/>
      <c r="AD23" s="735"/>
      <c r="AE23" s="738"/>
      <c r="AF23" s="738"/>
    </row>
    <row r="24" spans="1:32" s="224" customFormat="1" ht="13.5" customHeight="1">
      <c r="A24" s="225">
        <f t="shared" si="1"/>
        <v>16</v>
      </c>
      <c r="B24" s="219"/>
      <c r="C24" s="756" t="s">
        <v>2588</v>
      </c>
      <c r="D24" s="666"/>
      <c r="E24" s="666"/>
      <c r="F24" s="666"/>
      <c r="G24" s="666"/>
      <c r="H24" s="735" t="s">
        <v>2946</v>
      </c>
      <c r="I24" s="736"/>
      <c r="J24" s="262" t="s">
        <v>2589</v>
      </c>
      <c r="K24" s="735"/>
      <c r="L24" s="735"/>
      <c r="M24" s="735"/>
      <c r="N24" s="735"/>
      <c r="O24" s="737"/>
      <c r="P24" s="759" t="s">
        <v>817</v>
      </c>
      <c r="Q24" s="266"/>
      <c r="R24" s="745" t="s">
        <v>862</v>
      </c>
      <c r="S24" s="738"/>
      <c r="T24" s="735"/>
      <c r="U24" s="739"/>
      <c r="V24" s="739"/>
      <c r="W24" s="739" t="s">
        <v>863</v>
      </c>
      <c r="X24" s="739"/>
      <c r="Y24" s="739"/>
      <c r="Z24" s="664"/>
      <c r="AA24" s="740"/>
      <c r="AB24" s="735"/>
      <c r="AC24" s="741"/>
      <c r="AD24" s="735"/>
      <c r="AE24" s="738"/>
      <c r="AF24" s="738"/>
    </row>
    <row r="25" spans="1:32" s="224" customFormat="1" ht="13.5" customHeight="1">
      <c r="A25" s="225">
        <f t="shared" si="1"/>
        <v>17</v>
      </c>
      <c r="B25" s="219"/>
      <c r="C25" s="756" t="s">
        <v>2590</v>
      </c>
      <c r="D25" s="666"/>
      <c r="E25" s="666"/>
      <c r="F25" s="666"/>
      <c r="G25" s="666"/>
      <c r="H25" s="735" t="s">
        <v>2947</v>
      </c>
      <c r="I25" s="736"/>
      <c r="J25" s="262" t="s">
        <v>2591</v>
      </c>
      <c r="K25" s="735"/>
      <c r="L25" s="735"/>
      <c r="M25" s="735"/>
      <c r="N25" s="735"/>
      <c r="O25" s="737"/>
      <c r="P25" s="261" t="s">
        <v>817</v>
      </c>
      <c r="Q25" s="266"/>
      <c r="R25" s="745" t="s">
        <v>862</v>
      </c>
      <c r="S25" s="738"/>
      <c r="T25" s="735"/>
      <c r="U25" s="739"/>
      <c r="V25" s="739"/>
      <c r="W25" s="739" t="s">
        <v>863</v>
      </c>
      <c r="X25" s="739"/>
      <c r="Y25" s="739"/>
      <c r="Z25" s="664"/>
      <c r="AA25" s="740"/>
      <c r="AB25" s="735"/>
      <c r="AC25" s="741"/>
      <c r="AD25" s="735"/>
      <c r="AE25" s="738"/>
      <c r="AF25" s="738"/>
    </row>
    <row r="26" spans="1:32" s="224" customFormat="1" ht="13.5" customHeight="1">
      <c r="A26" s="225">
        <f t="shared" si="1"/>
        <v>18</v>
      </c>
      <c r="B26" s="219"/>
      <c r="C26" s="756" t="s">
        <v>2592</v>
      </c>
      <c r="D26" s="666"/>
      <c r="E26" s="666"/>
      <c r="F26" s="666"/>
      <c r="G26" s="666"/>
      <c r="H26" s="735" t="s">
        <v>2948</v>
      </c>
      <c r="I26" s="736"/>
      <c r="J26" s="262" t="s">
        <v>1593</v>
      </c>
      <c r="K26" s="735"/>
      <c r="L26" s="735"/>
      <c r="M26" s="735"/>
      <c r="N26" s="735"/>
      <c r="O26" s="737"/>
      <c r="P26" s="261" t="s">
        <v>823</v>
      </c>
      <c r="Q26" s="266"/>
      <c r="R26" s="745" t="s">
        <v>862</v>
      </c>
      <c r="S26" s="738"/>
      <c r="T26" s="735"/>
      <c r="U26" s="739"/>
      <c r="V26" s="739"/>
      <c r="W26" s="739" t="s">
        <v>863</v>
      </c>
      <c r="X26" s="739"/>
      <c r="Y26" s="739"/>
      <c r="Z26" s="664"/>
      <c r="AA26" s="740"/>
      <c r="AB26" s="735"/>
      <c r="AC26" s="741"/>
      <c r="AD26" s="735"/>
      <c r="AE26" s="738"/>
      <c r="AF26" s="738"/>
    </row>
    <row r="27" spans="1:32" s="224" customFormat="1" ht="13.5" hidden="1" customHeight="1">
      <c r="A27" s="225">
        <f t="shared" si="1"/>
        <v>19</v>
      </c>
      <c r="B27" s="665" t="s">
        <v>2488</v>
      </c>
      <c r="C27" s="668"/>
      <c r="D27" s="668"/>
      <c r="E27" s="668"/>
      <c r="F27" s="668"/>
      <c r="G27" s="668"/>
      <c r="H27" s="716"/>
      <c r="I27" s="724"/>
      <c r="J27" s="709" t="s">
        <v>2489</v>
      </c>
      <c r="K27" s="717"/>
      <c r="L27" s="717"/>
      <c r="M27" s="717"/>
      <c r="N27" s="717"/>
      <c r="O27" s="718"/>
      <c r="P27" s="717" t="s">
        <v>820</v>
      </c>
      <c r="Q27" s="719" t="s">
        <v>863</v>
      </c>
      <c r="R27" s="663" t="s">
        <v>2489</v>
      </c>
      <c r="S27" s="719"/>
      <c r="T27" s="717"/>
      <c r="U27" s="720" t="s">
        <v>863</v>
      </c>
      <c r="V27" s="717" t="s">
        <v>817</v>
      </c>
      <c r="W27" s="720"/>
      <c r="X27" s="720"/>
      <c r="Y27" s="720"/>
      <c r="Z27" s="664"/>
      <c r="AA27" s="721"/>
      <c r="AB27" s="717"/>
      <c r="AC27" s="722"/>
      <c r="AD27" s="717"/>
      <c r="AE27" s="719"/>
      <c r="AF27" s="719"/>
    </row>
    <row r="28" spans="1:32" s="224" customFormat="1" ht="13.5" hidden="1" customHeight="1">
      <c r="A28" s="225">
        <f t="shared" si="1"/>
        <v>20</v>
      </c>
      <c r="B28" s="665"/>
      <c r="C28" s="666" t="s">
        <v>2490</v>
      </c>
      <c r="D28" s="668"/>
      <c r="E28" s="668"/>
      <c r="F28" s="668"/>
      <c r="G28" s="668"/>
      <c r="H28" s="716"/>
      <c r="I28" s="724"/>
      <c r="J28" s="717" t="s">
        <v>989</v>
      </c>
      <c r="K28" s="717"/>
      <c r="L28" s="717"/>
      <c r="M28" s="717"/>
      <c r="N28" s="717"/>
      <c r="O28" s="718"/>
      <c r="P28" s="717" t="s">
        <v>820</v>
      </c>
      <c r="Q28" s="719" t="s">
        <v>863</v>
      </c>
      <c r="R28" s="672" t="s">
        <v>1636</v>
      </c>
      <c r="S28" s="719"/>
      <c r="T28" s="717"/>
      <c r="U28" s="720" t="s">
        <v>863</v>
      </c>
      <c r="V28" s="717" t="s">
        <v>817</v>
      </c>
      <c r="W28" s="720"/>
      <c r="X28" s="720"/>
      <c r="Y28" s="720"/>
      <c r="Z28" s="664"/>
      <c r="AA28" s="721"/>
      <c r="AB28" s="717"/>
      <c r="AC28" s="722"/>
      <c r="AD28" s="717"/>
      <c r="AE28" s="719"/>
      <c r="AF28" s="719"/>
    </row>
    <row r="29" spans="1:32" s="224" customFormat="1" ht="13.5" hidden="1" customHeight="1">
      <c r="A29" s="225">
        <f t="shared" si="1"/>
        <v>21</v>
      </c>
      <c r="B29" s="669"/>
      <c r="C29" s="666"/>
      <c r="D29" s="666" t="s">
        <v>667</v>
      </c>
      <c r="E29" s="666"/>
      <c r="F29" s="666"/>
      <c r="G29" s="666"/>
      <c r="H29" s="717" t="s">
        <v>2491</v>
      </c>
      <c r="I29" s="709" t="s">
        <v>2492</v>
      </c>
      <c r="J29" s="717" t="s">
        <v>1001</v>
      </c>
      <c r="K29" s="717"/>
      <c r="L29" s="717"/>
      <c r="M29" s="717"/>
      <c r="N29" s="717"/>
      <c r="O29" s="718"/>
      <c r="P29" s="717" t="s">
        <v>820</v>
      </c>
      <c r="Q29" s="719"/>
      <c r="R29" s="717" t="s">
        <v>862</v>
      </c>
      <c r="S29" s="719" t="s">
        <v>863</v>
      </c>
      <c r="T29" s="717" t="s">
        <v>1642</v>
      </c>
      <c r="U29" s="720" t="s">
        <v>863</v>
      </c>
      <c r="V29" s="717" t="s">
        <v>817</v>
      </c>
      <c r="W29" s="720"/>
      <c r="X29" s="720"/>
      <c r="Y29" s="720"/>
      <c r="Z29" s="664"/>
      <c r="AA29" s="721"/>
      <c r="AB29" s="717"/>
      <c r="AC29" s="722"/>
      <c r="AD29" s="717"/>
      <c r="AE29" s="719"/>
      <c r="AF29" s="719"/>
    </row>
    <row r="30" spans="1:32" s="224" customFormat="1" ht="13.5" hidden="1" customHeight="1">
      <c r="A30" s="225">
        <f t="shared" si="1"/>
        <v>22</v>
      </c>
      <c r="B30" s="669"/>
      <c r="C30" s="666"/>
      <c r="D30" s="666" t="s">
        <v>2493</v>
      </c>
      <c r="E30" s="666"/>
      <c r="F30" s="666"/>
      <c r="G30" s="666"/>
      <c r="H30" s="717" t="s">
        <v>1639</v>
      </c>
      <c r="I30" s="709" t="s">
        <v>2494</v>
      </c>
      <c r="J30" s="717" t="s">
        <v>1005</v>
      </c>
      <c r="K30" s="717"/>
      <c r="L30" s="717"/>
      <c r="M30" s="717"/>
      <c r="N30" s="717"/>
      <c r="O30" s="718"/>
      <c r="P30" s="717" t="s">
        <v>820</v>
      </c>
      <c r="Q30" s="719"/>
      <c r="R30" s="717" t="s">
        <v>862</v>
      </c>
      <c r="S30" s="719" t="s">
        <v>863</v>
      </c>
      <c r="T30" s="717" t="s">
        <v>1642</v>
      </c>
      <c r="U30" s="720" t="s">
        <v>863</v>
      </c>
      <c r="V30" s="717" t="s">
        <v>817</v>
      </c>
      <c r="W30" s="720"/>
      <c r="X30" s="720"/>
      <c r="Y30" s="720"/>
      <c r="Z30" s="664"/>
      <c r="AA30" s="721"/>
      <c r="AB30" s="717"/>
      <c r="AC30" s="722"/>
      <c r="AD30" s="717"/>
      <c r="AE30" s="719"/>
      <c r="AF30" s="719"/>
    </row>
    <row r="31" spans="1:32" s="224" customFormat="1" ht="13.5" hidden="1" customHeight="1">
      <c r="A31" s="225">
        <f t="shared" si="1"/>
        <v>23</v>
      </c>
      <c r="B31" s="665"/>
      <c r="C31" s="666" t="s">
        <v>2495</v>
      </c>
      <c r="D31" s="666" t="s">
        <v>1634</v>
      </c>
      <c r="E31" s="668"/>
      <c r="F31" s="668"/>
      <c r="G31" s="668"/>
      <c r="H31" s="716"/>
      <c r="I31" s="724"/>
      <c r="J31" s="717" t="s">
        <v>1012</v>
      </c>
      <c r="K31" s="717"/>
      <c r="L31" s="717"/>
      <c r="M31" s="717"/>
      <c r="N31" s="717"/>
      <c r="O31" s="718"/>
      <c r="P31" s="717" t="s">
        <v>820</v>
      </c>
      <c r="Q31" s="719" t="s">
        <v>863</v>
      </c>
      <c r="R31" s="672" t="s">
        <v>1636</v>
      </c>
      <c r="S31" s="738" t="s">
        <v>863</v>
      </c>
      <c r="T31" s="717" t="s">
        <v>1646</v>
      </c>
      <c r="U31" s="720" t="s">
        <v>863</v>
      </c>
      <c r="V31" s="717" t="s">
        <v>817</v>
      </c>
      <c r="W31" s="720"/>
      <c r="X31" s="720"/>
      <c r="Y31" s="720"/>
      <c r="Z31" s="664"/>
      <c r="AA31" s="721"/>
      <c r="AB31" s="717"/>
      <c r="AC31" s="722"/>
      <c r="AD31" s="717"/>
      <c r="AE31" s="719"/>
      <c r="AF31" s="719"/>
    </row>
    <row r="32" spans="1:32" s="224" customFormat="1" ht="13.5" hidden="1" customHeight="1">
      <c r="A32" s="225">
        <f t="shared" si="1"/>
        <v>24</v>
      </c>
      <c r="B32" s="667"/>
      <c r="C32" s="666" t="s">
        <v>2496</v>
      </c>
      <c r="D32" s="666"/>
      <c r="E32" s="666"/>
      <c r="F32" s="666"/>
      <c r="G32" s="666"/>
      <c r="H32" s="670" t="s">
        <v>2497</v>
      </c>
      <c r="I32" s="709" t="s">
        <v>2498</v>
      </c>
      <c r="J32" s="709" t="s">
        <v>2499</v>
      </c>
      <c r="K32" s="717"/>
      <c r="L32" s="717"/>
      <c r="M32" s="717"/>
      <c r="N32" s="717"/>
      <c r="O32" s="718"/>
      <c r="P32" s="717" t="s">
        <v>820</v>
      </c>
      <c r="Q32" s="719"/>
      <c r="R32" s="717" t="s">
        <v>862</v>
      </c>
      <c r="S32" s="719" t="s">
        <v>863</v>
      </c>
      <c r="T32" s="717" t="s">
        <v>1828</v>
      </c>
      <c r="U32" s="720" t="s">
        <v>863</v>
      </c>
      <c r="V32" s="717" t="s">
        <v>817</v>
      </c>
      <c r="W32" s="720"/>
      <c r="X32" s="720"/>
      <c r="Y32" s="720"/>
      <c r="Z32" s="664"/>
      <c r="AA32" s="721"/>
      <c r="AB32" s="717"/>
      <c r="AC32" s="722"/>
      <c r="AD32" s="717"/>
      <c r="AE32" s="719"/>
      <c r="AF32" s="719"/>
    </row>
    <row r="33" spans="1:32" s="224" customFormat="1" ht="13.5" customHeight="1">
      <c r="A33" s="225">
        <f t="shared" si="1"/>
        <v>25</v>
      </c>
      <c r="B33" s="669" t="s">
        <v>561</v>
      </c>
      <c r="C33" s="725"/>
      <c r="D33" s="668"/>
      <c r="E33" s="668"/>
      <c r="F33" s="668"/>
      <c r="G33" s="668"/>
      <c r="H33" s="716"/>
      <c r="I33" s="724"/>
      <c r="J33" s="709" t="s">
        <v>1404</v>
      </c>
      <c r="K33" s="717"/>
      <c r="L33" s="717"/>
      <c r="M33" s="717"/>
      <c r="N33" s="717"/>
      <c r="O33" s="718"/>
      <c r="P33" s="717" t="s">
        <v>820</v>
      </c>
      <c r="Q33" s="719" t="s">
        <v>863</v>
      </c>
      <c r="R33" s="663" t="s">
        <v>1404</v>
      </c>
      <c r="S33" s="719"/>
      <c r="T33" s="717"/>
      <c r="U33" s="720" t="s">
        <v>863</v>
      </c>
      <c r="V33" s="717" t="s">
        <v>817</v>
      </c>
      <c r="W33" s="720" t="s">
        <v>863</v>
      </c>
      <c r="X33" s="720"/>
      <c r="Y33" s="720"/>
      <c r="Z33" s="664"/>
      <c r="AA33" s="721"/>
      <c r="AB33" s="717"/>
      <c r="AC33" s="722"/>
      <c r="AD33" s="717"/>
      <c r="AE33" s="719"/>
      <c r="AF33" s="719"/>
    </row>
    <row r="34" spans="1:32" s="224" customFormat="1" ht="13.5" customHeight="1">
      <c r="A34" s="225">
        <f t="shared" si="1"/>
        <v>26</v>
      </c>
      <c r="B34" s="669"/>
      <c r="C34" s="723" t="s">
        <v>2500</v>
      </c>
      <c r="D34" s="666"/>
      <c r="E34" s="666"/>
      <c r="F34" s="666"/>
      <c r="G34" s="666"/>
      <c r="H34" s="717" t="s">
        <v>2501</v>
      </c>
      <c r="I34" s="736" t="s">
        <v>2927</v>
      </c>
      <c r="J34" s="709" t="s">
        <v>2502</v>
      </c>
      <c r="K34" s="717"/>
      <c r="L34" s="717"/>
      <c r="M34" s="717"/>
      <c r="N34" s="717"/>
      <c r="O34" s="718"/>
      <c r="P34" s="717" t="s">
        <v>820</v>
      </c>
      <c r="Q34" s="719"/>
      <c r="R34" s="717" t="s">
        <v>862</v>
      </c>
      <c r="S34" s="719"/>
      <c r="T34" s="717"/>
      <c r="U34" s="720" t="s">
        <v>863</v>
      </c>
      <c r="V34" s="717" t="s">
        <v>817</v>
      </c>
      <c r="W34" s="720" t="s">
        <v>863</v>
      </c>
      <c r="X34" s="720"/>
      <c r="Y34" s="720"/>
      <c r="Z34" s="664"/>
      <c r="AA34" s="721"/>
      <c r="AB34" s="717"/>
      <c r="AC34" s="722"/>
      <c r="AD34" s="717"/>
      <c r="AE34" s="719"/>
      <c r="AF34" s="719"/>
    </row>
    <row r="35" spans="1:32" s="224" customFormat="1" ht="13.5" customHeight="1">
      <c r="A35" s="225">
        <f t="shared" si="1"/>
        <v>27</v>
      </c>
      <c r="B35" s="669"/>
      <c r="C35" s="760" t="s">
        <v>1105</v>
      </c>
      <c r="D35" s="666"/>
      <c r="E35" s="666"/>
      <c r="F35" s="666"/>
      <c r="G35" s="666"/>
      <c r="H35" s="717" t="s">
        <v>2600</v>
      </c>
      <c r="I35" s="709" t="s">
        <v>1135</v>
      </c>
      <c r="J35" s="717" t="s">
        <v>1312</v>
      </c>
      <c r="K35" s="717"/>
      <c r="L35" s="717"/>
      <c r="M35" s="717"/>
      <c r="N35" s="717"/>
      <c r="O35" s="718"/>
      <c r="P35" s="717" t="s">
        <v>820</v>
      </c>
      <c r="Q35" s="719"/>
      <c r="R35" s="717" t="s">
        <v>862</v>
      </c>
      <c r="S35" s="719"/>
      <c r="T35" s="717"/>
      <c r="U35" s="720"/>
      <c r="V35" s="717"/>
      <c r="W35" s="720" t="s">
        <v>863</v>
      </c>
      <c r="X35" s="720"/>
      <c r="Y35" s="720"/>
      <c r="Z35" s="664"/>
      <c r="AA35" s="721"/>
      <c r="AB35" s="717"/>
      <c r="AC35" s="722"/>
      <c r="AD35" s="717"/>
      <c r="AE35" s="719"/>
      <c r="AF35" s="719"/>
    </row>
    <row r="36" spans="1:32" s="224" customFormat="1" ht="13.5" customHeight="1">
      <c r="A36" s="225">
        <f t="shared" si="1"/>
        <v>28</v>
      </c>
      <c r="B36" s="669"/>
      <c r="C36" s="760" t="s">
        <v>1313</v>
      </c>
      <c r="D36" s="666"/>
      <c r="E36" s="666"/>
      <c r="F36" s="666"/>
      <c r="G36" s="666"/>
      <c r="H36" s="717" t="s">
        <v>2601</v>
      </c>
      <c r="I36" s="709" t="s">
        <v>1315</v>
      </c>
      <c r="J36" s="717" t="s">
        <v>1316</v>
      </c>
      <c r="K36" s="717"/>
      <c r="L36" s="717"/>
      <c r="M36" s="717"/>
      <c r="N36" s="717"/>
      <c r="O36" s="718"/>
      <c r="P36" s="717" t="s">
        <v>820</v>
      </c>
      <c r="Q36" s="719"/>
      <c r="R36" s="717" t="s">
        <v>862</v>
      </c>
      <c r="S36" s="719"/>
      <c r="T36" s="717"/>
      <c r="U36" s="720"/>
      <c r="V36" s="717"/>
      <c r="W36" s="720" t="s">
        <v>863</v>
      </c>
      <c r="X36" s="720"/>
      <c r="Y36" s="720"/>
      <c r="Z36" s="664"/>
      <c r="AA36" s="721"/>
      <c r="AB36" s="717"/>
      <c r="AC36" s="722"/>
      <c r="AD36" s="717"/>
      <c r="AE36" s="719"/>
      <c r="AF36" s="719"/>
    </row>
    <row r="37" spans="1:32" s="224" customFormat="1" ht="13.5" customHeight="1">
      <c r="A37" s="225">
        <f t="shared" si="1"/>
        <v>29</v>
      </c>
      <c r="B37" s="669"/>
      <c r="C37" s="666" t="s">
        <v>1480</v>
      </c>
      <c r="D37" s="666"/>
      <c r="E37" s="666"/>
      <c r="F37" s="666"/>
      <c r="G37" s="666"/>
      <c r="H37" s="717" t="s">
        <v>1481</v>
      </c>
      <c r="I37" s="709" t="s">
        <v>2503</v>
      </c>
      <c r="J37" s="717" t="s">
        <v>1482</v>
      </c>
      <c r="K37" s="717"/>
      <c r="L37" s="717"/>
      <c r="M37" s="717"/>
      <c r="N37" s="717"/>
      <c r="O37" s="718"/>
      <c r="P37" s="717" t="s">
        <v>820</v>
      </c>
      <c r="Q37" s="719"/>
      <c r="R37" s="717" t="s">
        <v>862</v>
      </c>
      <c r="S37" s="719"/>
      <c r="T37" s="717"/>
      <c r="U37" s="720" t="s">
        <v>863</v>
      </c>
      <c r="V37" s="717" t="s">
        <v>817</v>
      </c>
      <c r="W37" s="717" t="s">
        <v>817</v>
      </c>
      <c r="X37" s="720"/>
      <c r="Y37" s="720"/>
      <c r="Z37" s="664"/>
      <c r="AA37" s="721"/>
      <c r="AB37" s="717"/>
      <c r="AC37" s="722"/>
      <c r="AD37" s="717"/>
      <c r="AE37" s="719"/>
      <c r="AF37" s="719"/>
    </row>
    <row r="38" spans="1:32" s="224" customFormat="1" ht="13.5" customHeight="1">
      <c r="A38" s="225">
        <f t="shared" si="1"/>
        <v>30</v>
      </c>
      <c r="B38" s="669"/>
      <c r="C38" s="760" t="s">
        <v>1502</v>
      </c>
      <c r="D38" s="666"/>
      <c r="E38" s="666"/>
      <c r="F38" s="666"/>
      <c r="G38" s="666"/>
      <c r="H38" s="717" t="s">
        <v>2603</v>
      </c>
      <c r="I38" s="709" t="s">
        <v>2928</v>
      </c>
      <c r="J38" s="717" t="s">
        <v>1505</v>
      </c>
      <c r="K38" s="717"/>
      <c r="L38" s="717"/>
      <c r="M38" s="717"/>
      <c r="N38" s="717"/>
      <c r="O38" s="718"/>
      <c r="P38" s="717" t="s">
        <v>817</v>
      </c>
      <c r="Q38" s="719"/>
      <c r="R38" s="717" t="s">
        <v>862</v>
      </c>
      <c r="S38" s="719"/>
      <c r="T38" s="717"/>
      <c r="U38" s="720"/>
      <c r="V38" s="717"/>
      <c r="W38" s="720" t="s">
        <v>863</v>
      </c>
      <c r="X38" s="720"/>
      <c r="Y38" s="720"/>
      <c r="Z38" s="664"/>
      <c r="AA38" s="721"/>
      <c r="AB38" s="717"/>
      <c r="AC38" s="722"/>
      <c r="AD38" s="717"/>
      <c r="AE38" s="719"/>
      <c r="AF38" s="719"/>
    </row>
    <row r="39" spans="1:32" s="224" customFormat="1" ht="13.5" customHeight="1">
      <c r="A39" s="225">
        <f t="shared" si="1"/>
        <v>31</v>
      </c>
      <c r="B39" s="669"/>
      <c r="C39" s="666" t="s">
        <v>2504</v>
      </c>
      <c r="D39" s="666"/>
      <c r="E39" s="666"/>
      <c r="F39" s="666"/>
      <c r="G39" s="666"/>
      <c r="H39" s="717" t="s">
        <v>2505</v>
      </c>
      <c r="I39" s="709" t="s">
        <v>698</v>
      </c>
      <c r="J39" s="717" t="s">
        <v>1486</v>
      </c>
      <c r="K39" s="717"/>
      <c r="L39" s="717"/>
      <c r="M39" s="717"/>
      <c r="N39" s="717"/>
      <c r="O39" s="718"/>
      <c r="P39" s="717" t="s">
        <v>820</v>
      </c>
      <c r="Q39" s="719"/>
      <c r="R39" s="717" t="s">
        <v>862</v>
      </c>
      <c r="S39" s="719" t="s">
        <v>863</v>
      </c>
      <c r="T39" s="717" t="s">
        <v>1784</v>
      </c>
      <c r="U39" s="720" t="s">
        <v>863</v>
      </c>
      <c r="V39" s="717" t="s">
        <v>817</v>
      </c>
      <c r="W39" s="717" t="s">
        <v>817</v>
      </c>
      <c r="X39" s="720"/>
      <c r="Y39" s="720"/>
      <c r="Z39" s="664"/>
      <c r="AA39" s="721"/>
      <c r="AB39" s="717"/>
      <c r="AC39" s="722"/>
      <c r="AD39" s="717"/>
      <c r="AE39" s="719"/>
      <c r="AF39" s="719"/>
    </row>
    <row r="40" spans="1:32" s="224" customFormat="1" ht="13.5" customHeight="1">
      <c r="A40" s="225">
        <f t="shared" si="1"/>
        <v>32</v>
      </c>
      <c r="B40" s="667"/>
      <c r="C40" s="760" t="s">
        <v>1411</v>
      </c>
      <c r="D40" s="744"/>
      <c r="E40" s="744"/>
      <c r="F40" s="744"/>
      <c r="G40" s="744"/>
      <c r="H40" s="717" t="s">
        <v>1773</v>
      </c>
      <c r="I40" s="755"/>
      <c r="J40" s="699" t="s">
        <v>1413</v>
      </c>
      <c r="K40" s="698"/>
      <c r="L40" s="698"/>
      <c r="M40" s="698"/>
      <c r="N40" s="698"/>
      <c r="O40" s="700"/>
      <c r="P40" s="698" t="s">
        <v>823</v>
      </c>
      <c r="Q40" s="700" t="s">
        <v>863</v>
      </c>
      <c r="R40" s="375" t="s">
        <v>1413</v>
      </c>
      <c r="S40" s="701"/>
      <c r="T40" s="701"/>
      <c r="U40" s="739"/>
      <c r="V40" s="739"/>
      <c r="W40" s="739" t="s">
        <v>863</v>
      </c>
      <c r="X40" s="739"/>
      <c r="Y40" s="739"/>
      <c r="Z40" s="664"/>
      <c r="AA40" s="740"/>
      <c r="AB40" s="735"/>
      <c r="AC40" s="741"/>
      <c r="AD40" s="735"/>
      <c r="AE40" s="738"/>
      <c r="AF40" s="738"/>
    </row>
    <row r="41" spans="1:32" s="224" customFormat="1" ht="13.5" customHeight="1">
      <c r="A41" s="225">
        <f t="shared" si="1"/>
        <v>33</v>
      </c>
      <c r="B41" s="667"/>
      <c r="C41" s="666"/>
      <c r="D41" s="766" t="s">
        <v>1072</v>
      </c>
      <c r="E41" s="241"/>
      <c r="F41" s="241"/>
      <c r="G41" s="698"/>
      <c r="H41" s="698" t="s">
        <v>1073</v>
      </c>
      <c r="I41" s="706" t="s">
        <v>1414</v>
      </c>
      <c r="J41" s="699" t="s">
        <v>907</v>
      </c>
      <c r="K41" s="698"/>
      <c r="L41" s="698"/>
      <c r="M41" s="698"/>
      <c r="N41" s="698"/>
      <c r="O41" s="700"/>
      <c r="P41" s="698" t="s">
        <v>820</v>
      </c>
      <c r="Q41" s="700"/>
      <c r="R41" s="698" t="s">
        <v>862</v>
      </c>
      <c r="S41" s="701" t="s">
        <v>863</v>
      </c>
      <c r="T41" s="262" t="s">
        <v>1774</v>
      </c>
      <c r="U41" s="739"/>
      <c r="V41" s="739"/>
      <c r="W41" s="739" t="s">
        <v>863</v>
      </c>
      <c r="X41" s="739"/>
      <c r="Y41" s="739"/>
      <c r="Z41" s="664"/>
      <c r="AA41" s="740"/>
      <c r="AB41" s="735"/>
      <c r="AC41" s="741"/>
      <c r="AD41" s="735"/>
      <c r="AE41" s="738"/>
      <c r="AF41" s="738"/>
    </row>
    <row r="42" spans="1:32" s="224" customFormat="1" ht="13.5" customHeight="1">
      <c r="A42" s="225">
        <f t="shared" si="1"/>
        <v>34</v>
      </c>
      <c r="B42" s="667"/>
      <c r="C42" s="241"/>
      <c r="D42" s="766" t="s">
        <v>1078</v>
      </c>
      <c r="E42" s="241"/>
      <c r="F42" s="241"/>
      <c r="G42" s="698"/>
      <c r="H42" s="698" t="s">
        <v>1079</v>
      </c>
      <c r="I42" s="706" t="s">
        <v>1360</v>
      </c>
      <c r="J42" s="699" t="s">
        <v>1081</v>
      </c>
      <c r="K42" s="698"/>
      <c r="L42" s="698"/>
      <c r="M42" s="698"/>
      <c r="N42" s="698"/>
      <c r="O42" s="700"/>
      <c r="P42" s="698" t="s">
        <v>820</v>
      </c>
      <c r="Q42" s="700"/>
      <c r="R42" s="698" t="s">
        <v>862</v>
      </c>
      <c r="S42" s="701"/>
      <c r="T42" s="701"/>
      <c r="U42" s="739"/>
      <c r="V42" s="739"/>
      <c r="W42" s="739" t="s">
        <v>863</v>
      </c>
      <c r="X42" s="739"/>
      <c r="Y42" s="739"/>
      <c r="Z42" s="664"/>
      <c r="AA42" s="740"/>
      <c r="AB42" s="735"/>
      <c r="AC42" s="741"/>
      <c r="AD42" s="735"/>
      <c r="AE42" s="738"/>
      <c r="AF42" s="738"/>
    </row>
    <row r="43" spans="1:32" s="224" customFormat="1" ht="13.5" customHeight="1">
      <c r="A43" s="225">
        <f t="shared" si="1"/>
        <v>35</v>
      </c>
      <c r="B43" s="669"/>
      <c r="C43" s="760" t="s">
        <v>1500</v>
      </c>
      <c r="D43" s="666"/>
      <c r="E43" s="666"/>
      <c r="F43" s="666"/>
      <c r="G43" s="666"/>
      <c r="H43" s="698" t="s">
        <v>1789</v>
      </c>
      <c r="I43" s="699">
        <v>31</v>
      </c>
      <c r="J43" s="699" t="s">
        <v>1499</v>
      </c>
      <c r="K43" s="698"/>
      <c r="L43" s="698"/>
      <c r="M43" s="698"/>
      <c r="N43" s="698"/>
      <c r="O43" s="700"/>
      <c r="P43" s="698" t="s">
        <v>817</v>
      </c>
      <c r="Q43" s="700"/>
      <c r="R43" s="698" t="s">
        <v>1381</v>
      </c>
      <c r="S43" s="719"/>
      <c r="T43" s="717"/>
      <c r="U43" s="720"/>
      <c r="V43" s="717"/>
      <c r="W43" s="720" t="s">
        <v>863</v>
      </c>
      <c r="X43" s="720"/>
      <c r="Y43" s="720"/>
      <c r="Z43" s="664"/>
      <c r="AA43" s="721"/>
      <c r="AB43" s="717"/>
      <c r="AC43" s="722"/>
      <c r="AD43" s="717"/>
      <c r="AE43" s="719"/>
      <c r="AF43" s="719"/>
    </row>
    <row r="44" spans="1:32" s="224" customFormat="1" ht="13.5" customHeight="1">
      <c r="A44" s="225">
        <f t="shared" ref="A44:A75" si="2">ROW()-8</f>
        <v>36</v>
      </c>
      <c r="B44" s="669"/>
      <c r="C44" s="760" t="s">
        <v>1497</v>
      </c>
      <c r="D44" s="666"/>
      <c r="E44" s="666"/>
      <c r="F44" s="666"/>
      <c r="G44" s="666"/>
      <c r="H44" s="698" t="s">
        <v>1790</v>
      </c>
      <c r="I44" s="699">
        <v>109</v>
      </c>
      <c r="J44" s="699" t="s">
        <v>1183</v>
      </c>
      <c r="K44" s="698"/>
      <c r="L44" s="698"/>
      <c r="M44" s="698"/>
      <c r="N44" s="698"/>
      <c r="O44" s="700"/>
      <c r="P44" s="698" t="s">
        <v>817</v>
      </c>
      <c r="Q44" s="700"/>
      <c r="R44" s="698" t="s">
        <v>1381</v>
      </c>
      <c r="S44" s="719"/>
      <c r="T44" s="717"/>
      <c r="U44" s="720"/>
      <c r="V44" s="717"/>
      <c r="W44" s="720" t="s">
        <v>863</v>
      </c>
      <c r="X44" s="720"/>
      <c r="Y44" s="720"/>
      <c r="Z44" s="664"/>
      <c r="AA44" s="721"/>
      <c r="AB44" s="717"/>
      <c r="AC44" s="722"/>
      <c r="AD44" s="717"/>
      <c r="AE44" s="719"/>
      <c r="AF44" s="719"/>
    </row>
    <row r="45" spans="1:32" s="224" customFormat="1" ht="13.5" customHeight="1">
      <c r="A45" s="225">
        <f t="shared" si="2"/>
        <v>37</v>
      </c>
      <c r="B45" s="669"/>
      <c r="C45" s="666" t="s">
        <v>2604</v>
      </c>
      <c r="D45" s="666"/>
      <c r="E45" s="666"/>
      <c r="F45" s="666"/>
      <c r="G45" s="666"/>
      <c r="H45" s="717" t="s">
        <v>2605</v>
      </c>
      <c r="I45" s="709" t="s">
        <v>1283</v>
      </c>
      <c r="J45" s="717" t="s">
        <v>2606</v>
      </c>
      <c r="K45" s="717"/>
      <c r="L45" s="717"/>
      <c r="M45" s="717"/>
      <c r="N45" s="717"/>
      <c r="O45" s="718"/>
      <c r="P45" s="717" t="s">
        <v>817</v>
      </c>
      <c r="Q45" s="719"/>
      <c r="R45" s="717" t="s">
        <v>862</v>
      </c>
      <c r="S45" s="719"/>
      <c r="T45" s="717"/>
      <c r="U45" s="720"/>
      <c r="V45" s="717"/>
      <c r="W45" s="720" t="s">
        <v>863</v>
      </c>
      <c r="X45" s="720"/>
      <c r="Y45" s="720"/>
      <c r="Z45" s="664"/>
      <c r="AA45" s="721"/>
      <c r="AB45" s="717"/>
      <c r="AC45" s="722"/>
      <c r="AD45" s="717"/>
      <c r="AE45" s="719"/>
      <c r="AF45" s="719"/>
    </row>
    <row r="46" spans="1:32" s="224" customFormat="1" ht="13.5" customHeight="1">
      <c r="A46" s="225">
        <f t="shared" si="2"/>
        <v>38</v>
      </c>
      <c r="B46" s="669"/>
      <c r="C46" s="723" t="s">
        <v>2506</v>
      </c>
      <c r="D46" s="668"/>
      <c r="E46" s="668"/>
      <c r="F46" s="668"/>
      <c r="G46" s="668"/>
      <c r="H46" s="716"/>
      <c r="I46" s="724"/>
      <c r="J46" s="709" t="s">
        <v>2507</v>
      </c>
      <c r="K46" s="717"/>
      <c r="L46" s="717"/>
      <c r="M46" s="717"/>
      <c r="N46" s="717"/>
      <c r="O46" s="718"/>
      <c r="P46" s="717" t="s">
        <v>817</v>
      </c>
      <c r="Q46" s="719" t="s">
        <v>863</v>
      </c>
      <c r="R46" s="671" t="s">
        <v>2507</v>
      </c>
      <c r="S46" s="719"/>
      <c r="T46" s="717"/>
      <c r="U46" s="720" t="s">
        <v>863</v>
      </c>
      <c r="V46" s="717" t="s">
        <v>817</v>
      </c>
      <c r="W46" s="720" t="s">
        <v>863</v>
      </c>
      <c r="X46" s="720"/>
      <c r="Y46" s="720"/>
      <c r="Z46" s="664"/>
      <c r="AA46" s="721"/>
      <c r="AB46" s="717"/>
      <c r="AC46" s="722"/>
      <c r="AD46" s="717"/>
      <c r="AE46" s="719"/>
      <c r="AF46" s="719"/>
    </row>
    <row r="47" spans="1:32" s="224" customFormat="1" ht="13.5" customHeight="1">
      <c r="A47" s="225">
        <f t="shared" si="2"/>
        <v>39</v>
      </c>
      <c r="B47" s="669"/>
      <c r="C47" s="723"/>
      <c r="D47" s="666" t="s">
        <v>2508</v>
      </c>
      <c r="E47" s="666"/>
      <c r="F47" s="666"/>
      <c r="G47" s="666"/>
      <c r="H47" s="717" t="s">
        <v>2509</v>
      </c>
      <c r="I47" s="709">
        <v>92300</v>
      </c>
      <c r="J47" s="736" t="s">
        <v>1115</v>
      </c>
      <c r="K47" s="717"/>
      <c r="L47" s="717"/>
      <c r="M47" s="717"/>
      <c r="N47" s="717"/>
      <c r="O47" s="718"/>
      <c r="P47" s="717" t="s">
        <v>820</v>
      </c>
      <c r="Q47" s="719"/>
      <c r="R47" s="717" t="s">
        <v>862</v>
      </c>
      <c r="S47" s="719"/>
      <c r="T47" s="717" t="s">
        <v>1117</v>
      </c>
      <c r="U47" s="720" t="s">
        <v>863</v>
      </c>
      <c r="V47" s="717" t="s">
        <v>817</v>
      </c>
      <c r="W47" s="720" t="s">
        <v>863</v>
      </c>
      <c r="X47" s="720"/>
      <c r="Y47" s="720"/>
      <c r="Z47" s="664"/>
      <c r="AA47" s="721"/>
      <c r="AB47" s="717"/>
      <c r="AC47" s="722"/>
      <c r="AD47" s="717"/>
      <c r="AE47" s="719"/>
      <c r="AF47" s="719"/>
    </row>
    <row r="48" spans="1:32" s="224" customFormat="1" ht="13.5" customHeight="1">
      <c r="A48" s="225">
        <f t="shared" si="2"/>
        <v>40</v>
      </c>
      <c r="B48" s="669"/>
      <c r="C48" s="723"/>
      <c r="D48" s="666" t="s">
        <v>388</v>
      </c>
      <c r="E48" s="666"/>
      <c r="F48" s="666"/>
      <c r="G48" s="666"/>
      <c r="H48" s="717" t="s">
        <v>1109</v>
      </c>
      <c r="I48" s="709" t="s">
        <v>2511</v>
      </c>
      <c r="J48" s="709" t="s">
        <v>1108</v>
      </c>
      <c r="K48" s="717"/>
      <c r="L48" s="717"/>
      <c r="M48" s="717"/>
      <c r="N48" s="717"/>
      <c r="O48" s="718"/>
      <c r="P48" s="717" t="s">
        <v>820</v>
      </c>
      <c r="Q48" s="719"/>
      <c r="R48" s="717" t="s">
        <v>862</v>
      </c>
      <c r="S48" s="719"/>
      <c r="T48" s="717"/>
      <c r="U48" s="720" t="s">
        <v>863</v>
      </c>
      <c r="V48" s="717" t="s">
        <v>817</v>
      </c>
      <c r="W48" s="720" t="s">
        <v>863</v>
      </c>
      <c r="X48" s="720"/>
      <c r="Y48" s="720"/>
      <c r="Z48" s="664"/>
      <c r="AA48" s="721"/>
      <c r="AB48" s="717"/>
      <c r="AC48" s="722"/>
      <c r="AD48" s="717"/>
      <c r="AE48" s="719"/>
      <c r="AF48" s="719"/>
    </row>
    <row r="49" spans="1:32" s="224" customFormat="1" ht="12.75" customHeight="1">
      <c r="A49" s="225">
        <f t="shared" si="2"/>
        <v>41</v>
      </c>
      <c r="B49" s="665" t="s">
        <v>2512</v>
      </c>
      <c r="C49" s="668"/>
      <c r="D49" s="668"/>
      <c r="E49" s="668"/>
      <c r="F49" s="668"/>
      <c r="G49" s="668"/>
      <c r="H49" s="716"/>
      <c r="I49" s="724"/>
      <c r="J49" s="709" t="s">
        <v>2513</v>
      </c>
      <c r="K49" s="717"/>
      <c r="L49" s="717"/>
      <c r="M49" s="717"/>
      <c r="N49" s="717"/>
      <c r="O49" s="718"/>
      <c r="P49" s="717" t="s">
        <v>820</v>
      </c>
      <c r="Q49" s="719" t="s">
        <v>863</v>
      </c>
      <c r="R49" s="663" t="s">
        <v>2513</v>
      </c>
      <c r="S49" s="719"/>
      <c r="T49" s="717"/>
      <c r="U49" s="720" t="s">
        <v>863</v>
      </c>
      <c r="V49" s="717" t="s">
        <v>817</v>
      </c>
      <c r="W49" s="717" t="s">
        <v>817</v>
      </c>
      <c r="X49" s="720"/>
      <c r="Y49" s="720"/>
      <c r="Z49" s="664"/>
      <c r="AA49" s="721"/>
      <c r="AB49" s="717"/>
      <c r="AC49" s="722"/>
      <c r="AD49" s="717"/>
      <c r="AE49" s="719"/>
      <c r="AF49" s="719"/>
    </row>
    <row r="50" spans="1:32" s="224" customFormat="1" ht="13.5" customHeight="1">
      <c r="A50" s="225">
        <f t="shared" si="2"/>
        <v>42</v>
      </c>
      <c r="B50" s="665"/>
      <c r="C50" s="666" t="s">
        <v>2514</v>
      </c>
      <c r="D50" s="746"/>
      <c r="E50" s="746"/>
      <c r="F50" s="746"/>
      <c r="G50" s="746"/>
      <c r="H50" s="716"/>
      <c r="I50" s="724"/>
      <c r="J50" s="709" t="s">
        <v>1055</v>
      </c>
      <c r="K50" s="717"/>
      <c r="L50" s="717"/>
      <c r="M50" s="717"/>
      <c r="N50" s="717"/>
      <c r="O50" s="718"/>
      <c r="P50" s="717" t="s">
        <v>820</v>
      </c>
      <c r="Q50" s="719" t="s">
        <v>863</v>
      </c>
      <c r="R50" s="663" t="s">
        <v>1055</v>
      </c>
      <c r="S50" s="719"/>
      <c r="T50" s="717"/>
      <c r="U50" s="720" t="s">
        <v>863</v>
      </c>
      <c r="V50" s="717" t="s">
        <v>817</v>
      </c>
      <c r="W50" s="717" t="s">
        <v>817</v>
      </c>
      <c r="X50" s="720"/>
      <c r="Y50" s="720"/>
      <c r="Z50" s="664"/>
      <c r="AA50" s="721"/>
      <c r="AB50" s="717"/>
      <c r="AC50" s="722"/>
      <c r="AD50" s="717"/>
      <c r="AE50" s="719"/>
      <c r="AF50" s="719"/>
    </row>
    <row r="51" spans="1:32" s="224" customFormat="1" ht="13.5" customHeight="1">
      <c r="A51" s="225">
        <f t="shared" si="2"/>
        <v>43</v>
      </c>
      <c r="B51" s="665"/>
      <c r="C51" s="666"/>
      <c r="D51" s="666" t="s">
        <v>2515</v>
      </c>
      <c r="E51" s="666"/>
      <c r="F51" s="666"/>
      <c r="G51" s="666"/>
      <c r="H51" s="717" t="s">
        <v>2516</v>
      </c>
      <c r="I51" s="709" t="s">
        <v>2517</v>
      </c>
      <c r="J51" s="709" t="s">
        <v>971</v>
      </c>
      <c r="K51" s="717"/>
      <c r="L51" s="717"/>
      <c r="M51" s="717"/>
      <c r="N51" s="717"/>
      <c r="O51" s="718"/>
      <c r="P51" s="717" t="s">
        <v>817</v>
      </c>
      <c r="Q51" s="719"/>
      <c r="R51" s="717" t="s">
        <v>862</v>
      </c>
      <c r="S51" s="719" t="s">
        <v>863</v>
      </c>
      <c r="T51" s="717" t="s">
        <v>1644</v>
      </c>
      <c r="U51" s="720" t="s">
        <v>863</v>
      </c>
      <c r="V51" s="717" t="s">
        <v>817</v>
      </c>
      <c r="W51" s="720" t="s">
        <v>863</v>
      </c>
      <c r="X51" s="720"/>
      <c r="Y51" s="720"/>
      <c r="Z51" s="664"/>
      <c r="AA51" s="721"/>
      <c r="AB51" s="717"/>
      <c r="AC51" s="722"/>
      <c r="AD51" s="717"/>
      <c r="AE51" s="719"/>
      <c r="AF51" s="719"/>
    </row>
    <row r="52" spans="1:32" s="224" customFormat="1" ht="13.5" customHeight="1">
      <c r="A52" s="225">
        <f t="shared" si="2"/>
        <v>44</v>
      </c>
      <c r="B52" s="665"/>
      <c r="C52" s="666"/>
      <c r="D52" s="666" t="s">
        <v>2518</v>
      </c>
      <c r="E52" s="666"/>
      <c r="F52" s="666"/>
      <c r="G52" s="666"/>
      <c r="H52" s="717" t="s">
        <v>2950</v>
      </c>
      <c r="I52" s="709"/>
      <c r="J52" s="709" t="s">
        <v>2519</v>
      </c>
      <c r="K52" s="717"/>
      <c r="L52" s="717"/>
      <c r="M52" s="717"/>
      <c r="N52" s="717"/>
      <c r="O52" s="718"/>
      <c r="P52" s="717" t="s">
        <v>817</v>
      </c>
      <c r="Q52" s="719"/>
      <c r="R52" s="717" t="s">
        <v>862</v>
      </c>
      <c r="S52" s="719"/>
      <c r="T52" s="717"/>
      <c r="U52" s="720" t="s">
        <v>863</v>
      </c>
      <c r="V52" s="717" t="s">
        <v>817</v>
      </c>
      <c r="W52" s="720" t="s">
        <v>863</v>
      </c>
      <c r="X52" s="720"/>
      <c r="Y52" s="720"/>
      <c r="Z52" s="664"/>
      <c r="AA52" s="721"/>
      <c r="AB52" s="717"/>
      <c r="AC52" s="722"/>
      <c r="AD52" s="717"/>
      <c r="AE52" s="719"/>
      <c r="AF52" s="719"/>
    </row>
    <row r="53" spans="1:32" s="224" customFormat="1" ht="13.5" customHeight="1">
      <c r="A53" s="225">
        <f t="shared" si="2"/>
        <v>45</v>
      </c>
      <c r="B53" s="665"/>
      <c r="C53" s="666"/>
      <c r="D53" s="666" t="s">
        <v>2520</v>
      </c>
      <c r="E53" s="666"/>
      <c r="F53" s="666"/>
      <c r="G53" s="666"/>
      <c r="H53" s="717" t="s">
        <v>2951</v>
      </c>
      <c r="I53" s="709"/>
      <c r="J53" s="709" t="s">
        <v>2521</v>
      </c>
      <c r="K53" s="717"/>
      <c r="L53" s="717"/>
      <c r="M53" s="717"/>
      <c r="N53" s="717"/>
      <c r="O53" s="718"/>
      <c r="P53" s="717" t="s">
        <v>817</v>
      </c>
      <c r="Q53" s="719"/>
      <c r="R53" s="717" t="s">
        <v>862</v>
      </c>
      <c r="S53" s="719"/>
      <c r="T53" s="717"/>
      <c r="U53" s="720" t="s">
        <v>863</v>
      </c>
      <c r="V53" s="717" t="s">
        <v>817</v>
      </c>
      <c r="W53" s="720" t="s">
        <v>863</v>
      </c>
      <c r="X53" s="720"/>
      <c r="Y53" s="720"/>
      <c r="Z53" s="664"/>
      <c r="AA53" s="721"/>
      <c r="AB53" s="717"/>
      <c r="AC53" s="722"/>
      <c r="AD53" s="717"/>
      <c r="AE53" s="719"/>
      <c r="AF53" s="719"/>
    </row>
    <row r="54" spans="1:32" s="224" customFormat="1" ht="13.5" customHeight="1">
      <c r="A54" s="225">
        <f t="shared" si="2"/>
        <v>46</v>
      </c>
      <c r="B54" s="669"/>
      <c r="C54" s="666"/>
      <c r="D54" s="666" t="s">
        <v>2522</v>
      </c>
      <c r="E54" s="668"/>
      <c r="F54" s="668"/>
      <c r="G54" s="668"/>
      <c r="H54" s="716"/>
      <c r="I54" s="724"/>
      <c r="J54" s="709" t="s">
        <v>1083</v>
      </c>
      <c r="K54" s="717"/>
      <c r="L54" s="717"/>
      <c r="M54" s="717"/>
      <c r="N54" s="717"/>
      <c r="O54" s="718"/>
      <c r="P54" s="735" t="s">
        <v>820</v>
      </c>
      <c r="Q54" s="719" t="s">
        <v>863</v>
      </c>
      <c r="R54" s="663" t="s">
        <v>1083</v>
      </c>
      <c r="S54" s="719"/>
      <c r="T54" s="717"/>
      <c r="U54" s="720" t="s">
        <v>863</v>
      </c>
      <c r="V54" s="717" t="s">
        <v>817</v>
      </c>
      <c r="W54" s="720" t="s">
        <v>863</v>
      </c>
      <c r="X54" s="720"/>
      <c r="Y54" s="720"/>
      <c r="Z54" s="664"/>
      <c r="AA54" s="721"/>
      <c r="AB54" s="717"/>
      <c r="AC54" s="722"/>
      <c r="AD54" s="717"/>
      <c r="AE54" s="719"/>
      <c r="AF54" s="719"/>
    </row>
    <row r="55" spans="1:32" s="224" customFormat="1" ht="13.5" customHeight="1">
      <c r="A55" s="225">
        <f t="shared" si="2"/>
        <v>47</v>
      </c>
      <c r="B55" s="667"/>
      <c r="C55" s="666"/>
      <c r="D55" s="666"/>
      <c r="E55" s="761" t="s">
        <v>1084</v>
      </c>
      <c r="F55" s="747"/>
      <c r="G55" s="666"/>
      <c r="H55" s="261" t="s">
        <v>1085</v>
      </c>
      <c r="I55" s="262" t="s">
        <v>2930</v>
      </c>
      <c r="J55" s="262" t="s">
        <v>1088</v>
      </c>
      <c r="K55" s="735"/>
      <c r="L55" s="735"/>
      <c r="M55" s="735"/>
      <c r="N55" s="735"/>
      <c r="O55" s="737"/>
      <c r="P55" s="698" t="s">
        <v>820</v>
      </c>
      <c r="Q55" s="700"/>
      <c r="R55" s="698" t="s">
        <v>862</v>
      </c>
      <c r="S55" s="701"/>
      <c r="T55" s="698" t="s">
        <v>1089</v>
      </c>
      <c r="U55" s="739"/>
      <c r="V55" s="739"/>
      <c r="W55" s="739" t="s">
        <v>863</v>
      </c>
      <c r="X55" s="739"/>
      <c r="Y55" s="739"/>
      <c r="Z55" s="664"/>
      <c r="AA55" s="740"/>
      <c r="AB55" s="735"/>
      <c r="AC55" s="741"/>
      <c r="AD55" s="735"/>
      <c r="AE55" s="738"/>
      <c r="AF55" s="738"/>
    </row>
    <row r="56" spans="1:32" s="224" customFormat="1" ht="13.5" customHeight="1">
      <c r="A56" s="225">
        <f t="shared" si="2"/>
        <v>48</v>
      </c>
      <c r="B56" s="667"/>
      <c r="C56" s="666"/>
      <c r="D56" s="666"/>
      <c r="E56" s="761" t="s">
        <v>1090</v>
      </c>
      <c r="F56" s="260"/>
      <c r="G56" s="666"/>
      <c r="H56" s="261" t="s">
        <v>1091</v>
      </c>
      <c r="I56" s="262" t="s">
        <v>1092</v>
      </c>
      <c r="J56" s="262" t="s">
        <v>1093</v>
      </c>
      <c r="K56" s="735"/>
      <c r="L56" s="735"/>
      <c r="M56" s="735"/>
      <c r="N56" s="735"/>
      <c r="O56" s="737"/>
      <c r="P56" s="698" t="s">
        <v>817</v>
      </c>
      <c r="Q56" s="700"/>
      <c r="R56" s="698" t="s">
        <v>862</v>
      </c>
      <c r="S56" s="701"/>
      <c r="T56" s="698"/>
      <c r="U56" s="739"/>
      <c r="V56" s="739"/>
      <c r="W56" s="739" t="s">
        <v>863</v>
      </c>
      <c r="X56" s="739"/>
      <c r="Y56" s="739"/>
      <c r="Z56" s="664"/>
      <c r="AA56" s="740"/>
      <c r="AB56" s="735"/>
      <c r="AC56" s="741"/>
      <c r="AD56" s="735"/>
      <c r="AE56" s="738"/>
      <c r="AF56" s="738"/>
    </row>
    <row r="57" spans="1:32" s="224" customFormat="1" ht="13.5" customHeight="1">
      <c r="A57" s="225">
        <f t="shared" si="2"/>
        <v>49</v>
      </c>
      <c r="B57" s="667"/>
      <c r="C57" s="666"/>
      <c r="D57" s="666"/>
      <c r="E57" s="761" t="s">
        <v>1095</v>
      </c>
      <c r="F57" s="750"/>
      <c r="G57" s="746"/>
      <c r="H57" s="751"/>
      <c r="I57" s="752"/>
      <c r="J57" s="262" t="s">
        <v>1096</v>
      </c>
      <c r="K57" s="735"/>
      <c r="L57" s="735"/>
      <c r="M57" s="735"/>
      <c r="N57" s="735"/>
      <c r="O57" s="737"/>
      <c r="P57" s="698" t="s">
        <v>817</v>
      </c>
      <c r="Q57" s="700" t="s">
        <v>863</v>
      </c>
      <c r="R57" s="243" t="s">
        <v>1096</v>
      </c>
      <c r="S57" s="701"/>
      <c r="T57" s="698"/>
      <c r="U57" s="739"/>
      <c r="V57" s="739"/>
      <c r="W57" s="739" t="s">
        <v>863</v>
      </c>
      <c r="X57" s="739"/>
      <c r="Y57" s="739"/>
      <c r="Z57" s="664"/>
      <c r="AA57" s="740"/>
      <c r="AB57" s="735"/>
      <c r="AC57" s="741"/>
      <c r="AD57" s="735"/>
      <c r="AE57" s="738"/>
      <c r="AF57" s="738"/>
    </row>
    <row r="58" spans="1:32" s="224" customFormat="1" ht="13.5" customHeight="1">
      <c r="A58" s="225">
        <f t="shared" si="2"/>
        <v>50</v>
      </c>
      <c r="B58" s="667"/>
      <c r="C58" s="666"/>
      <c r="D58" s="666"/>
      <c r="E58" s="219"/>
      <c r="F58" s="761" t="s">
        <v>1099</v>
      </c>
      <c r="G58" s="666"/>
      <c r="H58" s="763" t="s">
        <v>1683</v>
      </c>
      <c r="I58" s="262" t="s">
        <v>1101</v>
      </c>
      <c r="J58" s="262" t="s">
        <v>1088</v>
      </c>
      <c r="K58" s="735"/>
      <c r="L58" s="735"/>
      <c r="M58" s="735"/>
      <c r="N58" s="735"/>
      <c r="O58" s="737"/>
      <c r="P58" s="698" t="s">
        <v>820</v>
      </c>
      <c r="Q58" s="700"/>
      <c r="R58" s="698" t="s">
        <v>862</v>
      </c>
      <c r="S58" s="701"/>
      <c r="T58" s="698" t="s">
        <v>1102</v>
      </c>
      <c r="U58" s="739"/>
      <c r="V58" s="739"/>
      <c r="W58" s="739" t="s">
        <v>863</v>
      </c>
      <c r="X58" s="739"/>
      <c r="Y58" s="739"/>
      <c r="Z58" s="664"/>
      <c r="AA58" s="740"/>
      <c r="AB58" s="735"/>
      <c r="AC58" s="741"/>
      <c r="AD58" s="735"/>
      <c r="AE58" s="738"/>
      <c r="AF58" s="738"/>
    </row>
    <row r="59" spans="1:32" s="224" customFormat="1" ht="13.5" customHeight="1">
      <c r="A59" s="225">
        <f t="shared" si="2"/>
        <v>51</v>
      </c>
      <c r="B59" s="667"/>
      <c r="C59" s="666"/>
      <c r="D59" s="666"/>
      <c r="E59" s="219"/>
      <c r="F59" s="761" t="s">
        <v>1103</v>
      </c>
      <c r="G59" s="666"/>
      <c r="H59" s="763" t="s">
        <v>1684</v>
      </c>
      <c r="I59" s="736" t="s">
        <v>1104</v>
      </c>
      <c r="J59" s="262" t="s">
        <v>971</v>
      </c>
      <c r="K59" s="735"/>
      <c r="L59" s="735"/>
      <c r="M59" s="735"/>
      <c r="N59" s="735"/>
      <c r="O59" s="737"/>
      <c r="P59" s="698" t="s">
        <v>817</v>
      </c>
      <c r="Q59" s="700"/>
      <c r="R59" s="698" t="s">
        <v>862</v>
      </c>
      <c r="S59" s="701"/>
      <c r="T59" s="698"/>
      <c r="U59" s="739"/>
      <c r="V59" s="739"/>
      <c r="W59" s="739" t="s">
        <v>863</v>
      </c>
      <c r="X59" s="739"/>
      <c r="Y59" s="739"/>
      <c r="Z59" s="664"/>
      <c r="AA59" s="740"/>
      <c r="AB59" s="735"/>
      <c r="AC59" s="741"/>
      <c r="AD59" s="735"/>
      <c r="AE59" s="738"/>
      <c r="AF59" s="738"/>
    </row>
    <row r="60" spans="1:32" s="224" customFormat="1" ht="13.5" customHeight="1">
      <c r="A60" s="225">
        <f t="shared" si="2"/>
        <v>52</v>
      </c>
      <c r="B60" s="667"/>
      <c r="C60" s="666"/>
      <c r="D60" s="666"/>
      <c r="E60" s="219"/>
      <c r="F60" s="761" t="s">
        <v>1105</v>
      </c>
      <c r="G60" s="666"/>
      <c r="H60" s="763" t="s">
        <v>1685</v>
      </c>
      <c r="I60" s="736" t="s">
        <v>1106</v>
      </c>
      <c r="J60" s="262" t="s">
        <v>870</v>
      </c>
      <c r="K60" s="735"/>
      <c r="L60" s="735"/>
      <c r="M60" s="735"/>
      <c r="N60" s="735"/>
      <c r="O60" s="737"/>
      <c r="P60" s="698" t="s">
        <v>817</v>
      </c>
      <c r="Q60" s="738"/>
      <c r="R60" s="698" t="s">
        <v>862</v>
      </c>
      <c r="S60" s="738"/>
      <c r="T60" s="735"/>
      <c r="U60" s="739"/>
      <c r="V60" s="739"/>
      <c r="W60" s="739" t="s">
        <v>863</v>
      </c>
      <c r="X60" s="739"/>
      <c r="Y60" s="739"/>
      <c r="Z60" s="664"/>
      <c r="AA60" s="740"/>
      <c r="AB60" s="735"/>
      <c r="AC60" s="741"/>
      <c r="AD60" s="735"/>
      <c r="AE60" s="738"/>
      <c r="AF60" s="738"/>
    </row>
    <row r="61" spans="1:32" s="224" customFormat="1" ht="13.5" customHeight="1">
      <c r="A61" s="225">
        <f t="shared" si="2"/>
        <v>53</v>
      </c>
      <c r="B61" s="665"/>
      <c r="C61" s="666"/>
      <c r="D61" s="666"/>
      <c r="E61" s="666" t="s">
        <v>392</v>
      </c>
      <c r="F61" s="666"/>
      <c r="G61" s="666"/>
      <c r="H61" s="717" t="s">
        <v>2523</v>
      </c>
      <c r="I61" s="709">
        <v>92300</v>
      </c>
      <c r="J61" s="736" t="s">
        <v>1115</v>
      </c>
      <c r="K61" s="717"/>
      <c r="L61" s="717"/>
      <c r="M61" s="717"/>
      <c r="N61" s="717"/>
      <c r="O61" s="718"/>
      <c r="P61" s="717" t="s">
        <v>820</v>
      </c>
      <c r="Q61" s="719"/>
      <c r="R61" s="717" t="s">
        <v>862</v>
      </c>
      <c r="S61" s="719"/>
      <c r="T61" s="698" t="s">
        <v>1117</v>
      </c>
      <c r="U61" s="720" t="s">
        <v>863</v>
      </c>
      <c r="V61" s="717" t="s">
        <v>817</v>
      </c>
      <c r="W61" s="720" t="s">
        <v>863</v>
      </c>
      <c r="X61" s="720"/>
      <c r="Y61" s="720"/>
      <c r="Z61" s="664"/>
      <c r="AA61" s="721"/>
      <c r="AB61" s="717"/>
      <c r="AC61" s="722"/>
      <c r="AD61" s="717"/>
      <c r="AE61" s="719"/>
      <c r="AF61" s="719"/>
    </row>
    <row r="62" spans="1:32" s="224" customFormat="1" ht="13.5" customHeight="1">
      <c r="A62" s="225">
        <f t="shared" si="2"/>
        <v>54</v>
      </c>
      <c r="B62" s="665"/>
      <c r="C62" s="666"/>
      <c r="D62" s="666"/>
      <c r="E62" s="666" t="s">
        <v>388</v>
      </c>
      <c r="F62" s="666"/>
      <c r="G62" s="666"/>
      <c r="H62" s="717" t="s">
        <v>1109</v>
      </c>
      <c r="I62" s="709" t="s">
        <v>2511</v>
      </c>
      <c r="J62" s="709" t="s">
        <v>1108</v>
      </c>
      <c r="K62" s="717"/>
      <c r="L62" s="717"/>
      <c r="M62" s="717"/>
      <c r="N62" s="717"/>
      <c r="O62" s="718"/>
      <c r="P62" s="717" t="s">
        <v>820</v>
      </c>
      <c r="Q62" s="719"/>
      <c r="R62" s="717" t="s">
        <v>862</v>
      </c>
      <c r="S62" s="719"/>
      <c r="T62" s="717"/>
      <c r="U62" s="720" t="s">
        <v>863</v>
      </c>
      <c r="V62" s="717" t="s">
        <v>817</v>
      </c>
      <c r="W62" s="720" t="s">
        <v>863</v>
      </c>
      <c r="X62" s="720"/>
      <c r="Y62" s="720"/>
      <c r="Z62" s="664"/>
      <c r="AA62" s="721"/>
      <c r="AB62" s="717"/>
      <c r="AC62" s="722"/>
      <c r="AD62" s="717"/>
      <c r="AE62" s="719"/>
      <c r="AF62" s="719"/>
    </row>
    <row r="63" spans="1:32" s="224" customFormat="1" ht="13.5" hidden="1" customHeight="1">
      <c r="A63" s="225">
        <f t="shared" si="2"/>
        <v>55</v>
      </c>
      <c r="B63" s="669"/>
      <c r="C63" s="666" t="s">
        <v>2524</v>
      </c>
      <c r="D63" s="746"/>
      <c r="E63" s="746"/>
      <c r="F63" s="746"/>
      <c r="G63" s="746"/>
      <c r="H63" s="754"/>
      <c r="I63" s="755"/>
      <c r="J63" s="709" t="s">
        <v>2353</v>
      </c>
      <c r="K63" s="717"/>
      <c r="L63" s="717"/>
      <c r="M63" s="717"/>
      <c r="N63" s="717"/>
      <c r="O63" s="718"/>
      <c r="P63" s="717" t="s">
        <v>820</v>
      </c>
      <c r="Q63" s="719" t="s">
        <v>863</v>
      </c>
      <c r="R63" s="663" t="s">
        <v>2353</v>
      </c>
      <c r="S63" s="719"/>
      <c r="T63" s="717"/>
      <c r="U63" s="720" t="s">
        <v>863</v>
      </c>
      <c r="V63" s="717" t="s">
        <v>817</v>
      </c>
      <c r="W63" s="717"/>
      <c r="X63" s="720"/>
      <c r="Y63" s="720"/>
      <c r="Z63" s="664"/>
      <c r="AA63" s="721"/>
      <c r="AB63" s="717"/>
      <c r="AC63" s="722"/>
      <c r="AD63" s="717"/>
      <c r="AE63" s="719"/>
      <c r="AF63" s="719"/>
    </row>
    <row r="64" spans="1:32" s="224" customFormat="1" ht="13.5" hidden="1" customHeight="1">
      <c r="A64" s="225">
        <f t="shared" si="2"/>
        <v>56</v>
      </c>
      <c r="B64" s="667"/>
      <c r="C64" s="666"/>
      <c r="D64" s="666" t="s">
        <v>2525</v>
      </c>
      <c r="E64" s="666"/>
      <c r="F64" s="666"/>
      <c r="G64" s="666"/>
      <c r="H64" s="717" t="s">
        <v>2526</v>
      </c>
      <c r="I64" s="709" t="s">
        <v>774</v>
      </c>
      <c r="J64" s="709" t="s">
        <v>2527</v>
      </c>
      <c r="K64" s="717"/>
      <c r="L64" s="717"/>
      <c r="M64" s="717"/>
      <c r="N64" s="717"/>
      <c r="O64" s="718"/>
      <c r="P64" s="717" t="s">
        <v>820</v>
      </c>
      <c r="Q64" s="719"/>
      <c r="R64" s="717" t="s">
        <v>1717</v>
      </c>
      <c r="S64" s="719"/>
      <c r="T64" s="717"/>
      <c r="U64" s="720" t="s">
        <v>863</v>
      </c>
      <c r="V64" s="717" t="s">
        <v>817</v>
      </c>
      <c r="W64" s="717"/>
      <c r="X64" s="720"/>
      <c r="Y64" s="720"/>
      <c r="Z64" s="664"/>
      <c r="AA64" s="721"/>
      <c r="AB64" s="717"/>
      <c r="AC64" s="722"/>
      <c r="AD64" s="717"/>
      <c r="AE64" s="719"/>
      <c r="AF64" s="719"/>
    </row>
    <row r="65" spans="1:32" s="224" customFormat="1" ht="13.5" hidden="1" customHeight="1">
      <c r="A65" s="225">
        <f t="shared" si="2"/>
        <v>57</v>
      </c>
      <c r="B65" s="667"/>
      <c r="C65" s="666"/>
      <c r="D65" s="666" t="s">
        <v>2528</v>
      </c>
      <c r="E65" s="666"/>
      <c r="F65" s="666"/>
      <c r="G65" s="666"/>
      <c r="H65" s="717" t="s">
        <v>2529</v>
      </c>
      <c r="I65" s="709" t="s">
        <v>770</v>
      </c>
      <c r="J65" s="709" t="s">
        <v>2530</v>
      </c>
      <c r="K65" s="717"/>
      <c r="L65" s="717"/>
      <c r="M65" s="717"/>
      <c r="N65" s="717"/>
      <c r="O65" s="718"/>
      <c r="P65" s="717" t="s">
        <v>820</v>
      </c>
      <c r="Q65" s="719"/>
      <c r="R65" s="717" t="s">
        <v>1717</v>
      </c>
      <c r="S65" s="719"/>
      <c r="T65" s="717"/>
      <c r="U65" s="720" t="s">
        <v>863</v>
      </c>
      <c r="V65" s="717" t="s">
        <v>817</v>
      </c>
      <c r="W65" s="717"/>
      <c r="X65" s="720"/>
      <c r="Y65" s="720"/>
      <c r="Z65" s="664"/>
      <c r="AA65" s="721"/>
      <c r="AB65" s="717"/>
      <c r="AC65" s="722"/>
      <c r="AD65" s="717"/>
      <c r="AE65" s="719"/>
      <c r="AF65" s="719"/>
    </row>
    <row r="66" spans="1:32" s="224" customFormat="1" ht="13.5" hidden="1" customHeight="1">
      <c r="A66" s="225">
        <f t="shared" si="2"/>
        <v>58</v>
      </c>
      <c r="B66" s="667"/>
      <c r="C66" s="666"/>
      <c r="D66" s="666" t="s">
        <v>2531</v>
      </c>
      <c r="E66" s="666"/>
      <c r="F66" s="666"/>
      <c r="G66" s="666"/>
      <c r="H66" s="717" t="s">
        <v>2532</v>
      </c>
      <c r="I66" s="709" t="s">
        <v>774</v>
      </c>
      <c r="J66" s="709" t="s">
        <v>2533</v>
      </c>
      <c r="K66" s="717"/>
      <c r="L66" s="717"/>
      <c r="M66" s="717"/>
      <c r="N66" s="717"/>
      <c r="O66" s="718"/>
      <c r="P66" s="717" t="s">
        <v>820</v>
      </c>
      <c r="Q66" s="719"/>
      <c r="R66" s="717" t="s">
        <v>1717</v>
      </c>
      <c r="S66" s="719"/>
      <c r="T66" s="717"/>
      <c r="U66" s="720" t="s">
        <v>863</v>
      </c>
      <c r="V66" s="717" t="s">
        <v>817</v>
      </c>
      <c r="W66" s="717"/>
      <c r="X66" s="720"/>
      <c r="Y66" s="720"/>
      <c r="Z66" s="664"/>
      <c r="AA66" s="721"/>
      <c r="AB66" s="717"/>
      <c r="AC66" s="722"/>
      <c r="AD66" s="717"/>
      <c r="AE66" s="719"/>
      <c r="AF66" s="719"/>
    </row>
    <row r="67" spans="1:32" s="224" customFormat="1" ht="13.5" hidden="1" customHeight="1">
      <c r="A67" s="225">
        <f t="shared" si="2"/>
        <v>59</v>
      </c>
      <c r="B67" s="669"/>
      <c r="C67" s="666" t="s">
        <v>2543</v>
      </c>
      <c r="D67" s="668"/>
      <c r="E67" s="668"/>
      <c r="F67" s="668"/>
      <c r="G67" s="668"/>
      <c r="H67" s="716"/>
      <c r="I67" s="724"/>
      <c r="J67" s="709" t="s">
        <v>2544</v>
      </c>
      <c r="K67" s="717"/>
      <c r="L67" s="717"/>
      <c r="M67" s="717"/>
      <c r="N67" s="717"/>
      <c r="O67" s="718"/>
      <c r="P67" s="717" t="s">
        <v>817</v>
      </c>
      <c r="Q67" s="719" t="s">
        <v>863</v>
      </c>
      <c r="R67" s="663" t="s">
        <v>2545</v>
      </c>
      <c r="S67" s="719"/>
      <c r="T67" s="717"/>
      <c r="U67" s="720" t="s">
        <v>863</v>
      </c>
      <c r="V67" s="717" t="s">
        <v>817</v>
      </c>
      <c r="W67" s="717"/>
      <c r="X67" s="720"/>
      <c r="Y67" s="720"/>
      <c r="Z67" s="664"/>
      <c r="AA67" s="721"/>
      <c r="AB67" s="717"/>
      <c r="AC67" s="722"/>
      <c r="AD67" s="717"/>
      <c r="AE67" s="719"/>
      <c r="AF67" s="719"/>
    </row>
    <row r="68" spans="1:32" s="224" customFormat="1" ht="13.5" hidden="1" customHeight="1">
      <c r="A68" s="225">
        <f t="shared" si="2"/>
        <v>60</v>
      </c>
      <c r="B68" s="669"/>
      <c r="C68" s="666"/>
      <c r="D68" s="666" t="s">
        <v>2546</v>
      </c>
      <c r="E68" s="666"/>
      <c r="F68" s="666"/>
      <c r="G68" s="666"/>
      <c r="H68" s="717" t="s">
        <v>2954</v>
      </c>
      <c r="I68" s="709" t="s">
        <v>929</v>
      </c>
      <c r="J68" s="709" t="s">
        <v>2547</v>
      </c>
      <c r="K68" s="717"/>
      <c r="L68" s="717"/>
      <c r="M68" s="717"/>
      <c r="N68" s="717"/>
      <c r="O68" s="718"/>
      <c r="P68" s="717" t="s">
        <v>820</v>
      </c>
      <c r="Q68" s="719"/>
      <c r="R68" s="717" t="s">
        <v>878</v>
      </c>
      <c r="S68" s="719"/>
      <c r="T68" s="717"/>
      <c r="U68" s="720" t="s">
        <v>863</v>
      </c>
      <c r="V68" s="717" t="s">
        <v>817</v>
      </c>
      <c r="W68" s="717"/>
      <c r="X68" s="720"/>
      <c r="Y68" s="720"/>
      <c r="Z68" s="664"/>
      <c r="AA68" s="721"/>
      <c r="AB68" s="717"/>
      <c r="AC68" s="722"/>
      <c r="AD68" s="717"/>
      <c r="AE68" s="719"/>
      <c r="AF68" s="719"/>
    </row>
    <row r="69" spans="1:32" s="224" customFormat="1" ht="13.5" hidden="1" customHeight="1">
      <c r="A69" s="225">
        <f t="shared" si="2"/>
        <v>61</v>
      </c>
      <c r="B69" s="669"/>
      <c r="C69" s="666"/>
      <c r="D69" s="666" t="s">
        <v>2548</v>
      </c>
      <c r="E69" s="666"/>
      <c r="F69" s="666"/>
      <c r="G69" s="666"/>
      <c r="H69" s="717" t="s">
        <v>2955</v>
      </c>
      <c r="I69" s="709" t="s">
        <v>929</v>
      </c>
      <c r="J69" s="709" t="s">
        <v>2549</v>
      </c>
      <c r="K69" s="717"/>
      <c r="L69" s="717"/>
      <c r="M69" s="717"/>
      <c r="N69" s="717"/>
      <c r="O69" s="718"/>
      <c r="P69" s="717" t="s">
        <v>817</v>
      </c>
      <c r="Q69" s="719"/>
      <c r="R69" s="717" t="s">
        <v>878</v>
      </c>
      <c r="S69" s="719"/>
      <c r="T69" s="717"/>
      <c r="U69" s="720" t="s">
        <v>863</v>
      </c>
      <c r="V69" s="717" t="s">
        <v>817</v>
      </c>
      <c r="W69" s="717"/>
      <c r="X69" s="720"/>
      <c r="Y69" s="720"/>
      <c r="Z69" s="664"/>
      <c r="AA69" s="721"/>
      <c r="AB69" s="717"/>
      <c r="AC69" s="722"/>
      <c r="AD69" s="717"/>
      <c r="AE69" s="719"/>
      <c r="AF69" s="719"/>
    </row>
    <row r="70" spans="1:32" s="224" customFormat="1" ht="13.5" hidden="1" customHeight="1">
      <c r="A70" s="225">
        <f t="shared" si="2"/>
        <v>62</v>
      </c>
      <c r="B70" s="669"/>
      <c r="C70" s="666"/>
      <c r="D70" s="666" t="s">
        <v>2550</v>
      </c>
      <c r="E70" s="666"/>
      <c r="F70" s="666"/>
      <c r="G70" s="666"/>
      <c r="H70" s="717" t="s">
        <v>2956</v>
      </c>
      <c r="I70" s="709" t="s">
        <v>929</v>
      </c>
      <c r="J70" s="709" t="s">
        <v>2551</v>
      </c>
      <c r="K70" s="717"/>
      <c r="L70" s="717"/>
      <c r="M70" s="717"/>
      <c r="N70" s="717"/>
      <c r="O70" s="718"/>
      <c r="P70" s="717" t="s">
        <v>817</v>
      </c>
      <c r="Q70" s="719"/>
      <c r="R70" s="717" t="s">
        <v>878</v>
      </c>
      <c r="S70" s="719"/>
      <c r="T70" s="717"/>
      <c r="U70" s="720" t="s">
        <v>863</v>
      </c>
      <c r="V70" s="717" t="s">
        <v>817</v>
      </c>
      <c r="W70" s="717"/>
      <c r="X70" s="720"/>
      <c r="Y70" s="720"/>
      <c r="Z70" s="664"/>
      <c r="AA70" s="721"/>
      <c r="AB70" s="717"/>
      <c r="AC70" s="722"/>
      <c r="AD70" s="717"/>
      <c r="AE70" s="719"/>
      <c r="AF70" s="719"/>
    </row>
    <row r="71" spans="1:32" s="224" customFormat="1" ht="13.5" hidden="1" customHeight="1">
      <c r="A71" s="225">
        <f t="shared" si="2"/>
        <v>63</v>
      </c>
      <c r="B71" s="669"/>
      <c r="C71" s="666"/>
      <c r="D71" s="666" t="s">
        <v>2552</v>
      </c>
      <c r="E71" s="666"/>
      <c r="F71" s="666"/>
      <c r="G71" s="666"/>
      <c r="H71" s="717" t="s">
        <v>2957</v>
      </c>
      <c r="I71" s="709" t="s">
        <v>929</v>
      </c>
      <c r="J71" s="709" t="s">
        <v>2553</v>
      </c>
      <c r="K71" s="717"/>
      <c r="L71" s="717"/>
      <c r="M71" s="717"/>
      <c r="N71" s="717"/>
      <c r="O71" s="718"/>
      <c r="P71" s="717" t="s">
        <v>817</v>
      </c>
      <c r="Q71" s="719"/>
      <c r="R71" s="717" t="s">
        <v>878</v>
      </c>
      <c r="S71" s="719"/>
      <c r="T71" s="717"/>
      <c r="U71" s="720" t="s">
        <v>863</v>
      </c>
      <c r="V71" s="717" t="s">
        <v>817</v>
      </c>
      <c r="W71" s="717"/>
      <c r="X71" s="720"/>
      <c r="Y71" s="720"/>
      <c r="Z71" s="664"/>
      <c r="AA71" s="721"/>
      <c r="AB71" s="717"/>
      <c r="AC71" s="722"/>
      <c r="AD71" s="717"/>
      <c r="AE71" s="719"/>
      <c r="AF71" s="719"/>
    </row>
    <row r="72" spans="1:32" s="224" customFormat="1" ht="13.5" hidden="1" customHeight="1">
      <c r="A72" s="225">
        <f t="shared" si="2"/>
        <v>64</v>
      </c>
      <c r="B72" s="669"/>
      <c r="C72" s="666"/>
      <c r="D72" s="734" t="s">
        <v>2554</v>
      </c>
      <c r="E72" s="666"/>
      <c r="F72" s="666"/>
      <c r="G72" s="666"/>
      <c r="H72" s="717" t="s">
        <v>2958</v>
      </c>
      <c r="I72" s="709" t="s">
        <v>929</v>
      </c>
      <c r="J72" s="736" t="s">
        <v>2929</v>
      </c>
      <c r="K72" s="717"/>
      <c r="L72" s="717"/>
      <c r="M72" s="717"/>
      <c r="N72" s="717"/>
      <c r="O72" s="718"/>
      <c r="P72" s="735" t="s">
        <v>817</v>
      </c>
      <c r="Q72" s="719"/>
      <c r="R72" s="735" t="s">
        <v>878</v>
      </c>
      <c r="S72" s="719"/>
      <c r="T72" s="717"/>
      <c r="U72" s="720"/>
      <c r="V72" s="717"/>
      <c r="W72" s="717"/>
      <c r="X72" s="720"/>
      <c r="Y72" s="720"/>
      <c r="Z72" s="664"/>
      <c r="AA72" s="721"/>
      <c r="AB72" s="717"/>
      <c r="AC72" s="722"/>
      <c r="AD72" s="717"/>
      <c r="AE72" s="719"/>
      <c r="AF72" s="719"/>
    </row>
    <row r="73" spans="1:32" s="224" customFormat="1" ht="13.5" hidden="1" customHeight="1">
      <c r="A73" s="225">
        <f t="shared" si="2"/>
        <v>65</v>
      </c>
      <c r="B73" s="669"/>
      <c r="C73" s="666"/>
      <c r="D73" s="666" t="s">
        <v>2555</v>
      </c>
      <c r="E73" s="666"/>
      <c r="F73" s="666"/>
      <c r="G73" s="666"/>
      <c r="H73" s="717" t="s">
        <v>2960</v>
      </c>
      <c r="I73" s="709" t="s">
        <v>929</v>
      </c>
      <c r="J73" s="709" t="s">
        <v>2556</v>
      </c>
      <c r="K73" s="717"/>
      <c r="L73" s="717"/>
      <c r="M73" s="717"/>
      <c r="N73" s="717"/>
      <c r="O73" s="718"/>
      <c r="P73" s="717" t="s">
        <v>820</v>
      </c>
      <c r="Q73" s="719"/>
      <c r="R73" s="717" t="s">
        <v>878</v>
      </c>
      <c r="S73" s="719"/>
      <c r="T73" s="717"/>
      <c r="U73" s="720" t="s">
        <v>863</v>
      </c>
      <c r="V73" s="717" t="s">
        <v>817</v>
      </c>
      <c r="W73" s="717"/>
      <c r="X73" s="720"/>
      <c r="Y73" s="720"/>
      <c r="Z73" s="664"/>
      <c r="AA73" s="721"/>
      <c r="AB73" s="717"/>
      <c r="AC73" s="722"/>
      <c r="AD73" s="717"/>
      <c r="AE73" s="719"/>
      <c r="AF73" s="719"/>
    </row>
    <row r="74" spans="1:32" s="224" customFormat="1" ht="13.5" hidden="1" customHeight="1">
      <c r="A74" s="225">
        <f t="shared" si="2"/>
        <v>66</v>
      </c>
      <c r="B74" s="669"/>
      <c r="C74" s="666"/>
      <c r="D74" s="666" t="s">
        <v>2557</v>
      </c>
      <c r="E74" s="666"/>
      <c r="F74" s="666"/>
      <c r="G74" s="666"/>
      <c r="H74" s="717" t="s">
        <v>2961</v>
      </c>
      <c r="I74" s="709" t="s">
        <v>929</v>
      </c>
      <c r="J74" s="709" t="s">
        <v>2558</v>
      </c>
      <c r="K74" s="717"/>
      <c r="L74" s="717"/>
      <c r="M74" s="717"/>
      <c r="N74" s="717"/>
      <c r="O74" s="718"/>
      <c r="P74" s="717" t="s">
        <v>820</v>
      </c>
      <c r="Q74" s="719"/>
      <c r="R74" s="717" t="s">
        <v>878</v>
      </c>
      <c r="S74" s="719"/>
      <c r="T74" s="717"/>
      <c r="U74" s="720" t="s">
        <v>863</v>
      </c>
      <c r="V74" s="717" t="s">
        <v>817</v>
      </c>
      <c r="W74" s="717"/>
      <c r="X74" s="720"/>
      <c r="Y74" s="720"/>
      <c r="Z74" s="664"/>
      <c r="AA74" s="721"/>
      <c r="AB74" s="717"/>
      <c r="AC74" s="722"/>
      <c r="AD74" s="717"/>
      <c r="AE74" s="719"/>
      <c r="AF74" s="719"/>
    </row>
    <row r="75" spans="1:32" s="224" customFormat="1" ht="13.5" customHeight="1">
      <c r="A75" s="225">
        <f t="shared" si="2"/>
        <v>67</v>
      </c>
      <c r="B75" s="758" t="s">
        <v>2607</v>
      </c>
      <c r="C75" s="746"/>
      <c r="D75" s="746"/>
      <c r="E75" s="746"/>
      <c r="F75" s="746"/>
      <c r="G75" s="746"/>
      <c r="H75" s="748"/>
      <c r="I75" s="749"/>
      <c r="J75" s="736" t="s">
        <v>2608</v>
      </c>
      <c r="K75" s="735"/>
      <c r="L75" s="735"/>
      <c r="M75" s="735"/>
      <c r="N75" s="735"/>
      <c r="O75" s="737"/>
      <c r="P75" s="735" t="s">
        <v>817</v>
      </c>
      <c r="Q75" s="266" t="s">
        <v>863</v>
      </c>
      <c r="R75" s="506" t="s">
        <v>2608</v>
      </c>
      <c r="S75" s="738"/>
      <c r="T75" s="735"/>
      <c r="U75" s="739"/>
      <c r="V75" s="739"/>
      <c r="W75" s="739" t="s">
        <v>863</v>
      </c>
      <c r="X75" s="739"/>
      <c r="Y75" s="739"/>
      <c r="Z75" s="664"/>
      <c r="AA75" s="740"/>
      <c r="AB75" s="735"/>
      <c r="AC75" s="741"/>
      <c r="AD75" s="735"/>
      <c r="AE75" s="738"/>
      <c r="AF75" s="738"/>
    </row>
    <row r="76" spans="1:32" s="224" customFormat="1" ht="13.5" customHeight="1">
      <c r="A76" s="225">
        <f t="shared" ref="A76:A97" si="3">ROW()-8</f>
        <v>68</v>
      </c>
      <c r="B76" s="669"/>
      <c r="C76" s="666" t="s">
        <v>2534</v>
      </c>
      <c r="D76" s="666"/>
      <c r="E76" s="666"/>
      <c r="F76" s="666"/>
      <c r="G76" s="666"/>
      <c r="H76" s="717" t="s">
        <v>2535</v>
      </c>
      <c r="I76" s="709"/>
      <c r="J76" s="709" t="s">
        <v>2536</v>
      </c>
      <c r="K76" s="717"/>
      <c r="L76" s="717"/>
      <c r="M76" s="717"/>
      <c r="N76" s="717"/>
      <c r="O76" s="718"/>
      <c r="P76" s="717" t="s">
        <v>823</v>
      </c>
      <c r="Q76" s="685"/>
      <c r="R76" s="717" t="s">
        <v>862</v>
      </c>
      <c r="S76" s="719"/>
      <c r="T76" s="717"/>
      <c r="U76" s="720" t="s">
        <v>863</v>
      </c>
      <c r="V76" s="720" t="s">
        <v>863</v>
      </c>
      <c r="W76" s="720" t="s">
        <v>863</v>
      </c>
      <c r="X76" s="720"/>
      <c r="Y76" s="720"/>
      <c r="Z76" s="684"/>
      <c r="AA76" s="721"/>
      <c r="AB76" s="717"/>
      <c r="AC76" s="722"/>
      <c r="AD76" s="717"/>
      <c r="AE76" s="719"/>
      <c r="AF76" s="719"/>
    </row>
    <row r="77" spans="1:32" s="224" customFormat="1" ht="13.5" customHeight="1">
      <c r="A77" s="225">
        <f t="shared" si="3"/>
        <v>69</v>
      </c>
      <c r="B77" s="669"/>
      <c r="C77" s="666" t="s">
        <v>2537</v>
      </c>
      <c r="D77" s="666"/>
      <c r="E77" s="666"/>
      <c r="F77" s="666"/>
      <c r="G77" s="666"/>
      <c r="H77" s="717" t="s">
        <v>2538</v>
      </c>
      <c r="I77" s="709" t="s">
        <v>2539</v>
      </c>
      <c r="J77" s="709" t="s">
        <v>1515</v>
      </c>
      <c r="K77" s="717"/>
      <c r="L77" s="717"/>
      <c r="M77" s="717"/>
      <c r="N77" s="717"/>
      <c r="O77" s="718"/>
      <c r="P77" s="717" t="s">
        <v>820</v>
      </c>
      <c r="Q77" s="719"/>
      <c r="R77" s="717" t="s">
        <v>862</v>
      </c>
      <c r="S77" s="719"/>
      <c r="T77" s="717"/>
      <c r="U77" s="720" t="s">
        <v>863</v>
      </c>
      <c r="V77" s="717" t="s">
        <v>817</v>
      </c>
      <c r="W77" s="717" t="s">
        <v>817</v>
      </c>
      <c r="X77" s="720"/>
      <c r="Y77" s="720"/>
      <c r="Z77" s="664"/>
      <c r="AA77" s="721"/>
      <c r="AB77" s="717"/>
      <c r="AC77" s="722"/>
      <c r="AD77" s="717"/>
      <c r="AE77" s="719"/>
      <c r="AF77" s="719"/>
    </row>
    <row r="78" spans="1:32" s="224" customFormat="1" ht="13.5" customHeight="1">
      <c r="A78" s="225">
        <f t="shared" si="3"/>
        <v>70</v>
      </c>
      <c r="B78" s="669"/>
      <c r="C78" s="666" t="s">
        <v>2540</v>
      </c>
      <c r="D78" s="666"/>
      <c r="E78" s="666"/>
      <c r="F78" s="666"/>
      <c r="G78" s="666"/>
      <c r="H78" s="717" t="s">
        <v>2538</v>
      </c>
      <c r="I78" s="709" t="s">
        <v>2541</v>
      </c>
      <c r="J78" s="709" t="s">
        <v>2542</v>
      </c>
      <c r="K78" s="717"/>
      <c r="L78" s="717"/>
      <c r="M78" s="717"/>
      <c r="N78" s="717"/>
      <c r="O78" s="718"/>
      <c r="P78" s="717" t="s">
        <v>817</v>
      </c>
      <c r="Q78" s="719"/>
      <c r="R78" s="717" t="s">
        <v>862</v>
      </c>
      <c r="S78" s="719"/>
      <c r="T78" s="717"/>
      <c r="U78" s="720" t="s">
        <v>863</v>
      </c>
      <c r="V78" s="717" t="s">
        <v>817</v>
      </c>
      <c r="W78" s="739" t="s">
        <v>863</v>
      </c>
      <c r="X78" s="720"/>
      <c r="Y78" s="720"/>
      <c r="Z78" s="664"/>
      <c r="AA78" s="721"/>
      <c r="AB78" s="717"/>
      <c r="AC78" s="722"/>
      <c r="AD78" s="717"/>
      <c r="AE78" s="719"/>
      <c r="AF78" s="719"/>
    </row>
    <row r="79" spans="1:32" s="224" customFormat="1" ht="13.5" customHeight="1">
      <c r="A79" s="225">
        <f t="shared" si="3"/>
        <v>71</v>
      </c>
      <c r="B79" s="667"/>
      <c r="C79" s="757" t="s">
        <v>2932</v>
      </c>
      <c r="D79" s="744"/>
      <c r="E79" s="746"/>
      <c r="F79" s="746"/>
      <c r="G79" s="746"/>
      <c r="H79" s="748"/>
      <c r="I79" s="749"/>
      <c r="J79" s="262" t="s">
        <v>2936</v>
      </c>
      <c r="K79" s="735"/>
      <c r="L79" s="735"/>
      <c r="M79" s="735"/>
      <c r="N79" s="735"/>
      <c r="O79" s="737"/>
      <c r="P79" s="261" t="s">
        <v>823</v>
      </c>
      <c r="Q79" s="266" t="s">
        <v>863</v>
      </c>
      <c r="R79" s="506" t="s">
        <v>2618</v>
      </c>
      <c r="S79" s="738"/>
      <c r="T79" s="735"/>
      <c r="U79" s="739"/>
      <c r="V79" s="739"/>
      <c r="W79" s="720" t="s">
        <v>863</v>
      </c>
      <c r="X79" s="739"/>
      <c r="Y79" s="739"/>
      <c r="Z79" s="664"/>
      <c r="AA79" s="740"/>
      <c r="AB79" s="735"/>
      <c r="AC79" s="741"/>
      <c r="AD79" s="735"/>
      <c r="AE79" s="738"/>
      <c r="AF79" s="738"/>
    </row>
    <row r="80" spans="1:32" s="224" customFormat="1" ht="13.5" customHeight="1">
      <c r="A80" s="225">
        <f t="shared" si="3"/>
        <v>72</v>
      </c>
      <c r="B80" s="667"/>
      <c r="C80" s="219"/>
      <c r="D80" s="756" t="s">
        <v>2619</v>
      </c>
      <c r="E80" s="666"/>
      <c r="F80" s="666"/>
      <c r="G80" s="666"/>
      <c r="H80" s="261" t="s">
        <v>2620</v>
      </c>
      <c r="I80" s="736"/>
      <c r="J80" s="262" t="s">
        <v>2621</v>
      </c>
      <c r="K80" s="735"/>
      <c r="L80" s="735"/>
      <c r="M80" s="735"/>
      <c r="N80" s="735"/>
      <c r="O80" s="737"/>
      <c r="P80" s="261" t="s">
        <v>823</v>
      </c>
      <c r="Q80" s="266"/>
      <c r="R80" s="261" t="s">
        <v>862</v>
      </c>
      <c r="S80" s="738"/>
      <c r="T80" s="735"/>
      <c r="U80" s="739"/>
      <c r="V80" s="739"/>
      <c r="W80" s="720" t="s">
        <v>863</v>
      </c>
      <c r="X80" s="739"/>
      <c r="Y80" s="739"/>
      <c r="Z80" s="664"/>
      <c r="AA80" s="740"/>
      <c r="AB80" s="735"/>
      <c r="AC80" s="741"/>
      <c r="AD80" s="735"/>
      <c r="AE80" s="738"/>
      <c r="AF80" s="738"/>
    </row>
    <row r="81" spans="1:32" s="224" customFormat="1" ht="13.5" customHeight="1">
      <c r="A81" s="225">
        <f t="shared" si="3"/>
        <v>73</v>
      </c>
      <c r="B81" s="667"/>
      <c r="C81" s="219"/>
      <c r="D81" s="756" t="s">
        <v>2625</v>
      </c>
      <c r="E81" s="666"/>
      <c r="F81" s="666"/>
      <c r="G81" s="666"/>
      <c r="H81" s="261"/>
      <c r="I81" s="736"/>
      <c r="J81" s="262" t="s">
        <v>2626</v>
      </c>
      <c r="K81" s="735"/>
      <c r="L81" s="735"/>
      <c r="M81" s="735"/>
      <c r="N81" s="735"/>
      <c r="O81" s="737"/>
      <c r="P81" s="261" t="s">
        <v>823</v>
      </c>
      <c r="Q81" s="266"/>
      <c r="R81" s="261" t="s">
        <v>862</v>
      </c>
      <c r="S81" s="738"/>
      <c r="T81" s="735"/>
      <c r="U81" s="739"/>
      <c r="V81" s="739"/>
      <c r="W81" s="720" t="s">
        <v>863</v>
      </c>
      <c r="X81" s="739"/>
      <c r="Y81" s="739"/>
      <c r="Z81" s="664"/>
      <c r="AA81" s="740"/>
      <c r="AB81" s="735"/>
      <c r="AC81" s="741"/>
      <c r="AD81" s="735"/>
      <c r="AE81" s="738"/>
      <c r="AF81" s="738"/>
    </row>
    <row r="82" spans="1:32" s="224" customFormat="1" ht="13.5" customHeight="1">
      <c r="A82" s="225">
        <f t="shared" si="3"/>
        <v>74</v>
      </c>
      <c r="B82" s="667"/>
      <c r="C82" s="219"/>
      <c r="D82" s="756" t="s">
        <v>2627</v>
      </c>
      <c r="E82" s="666"/>
      <c r="F82" s="666"/>
      <c r="G82" s="666"/>
      <c r="H82" s="261"/>
      <c r="I82" s="736"/>
      <c r="J82" s="262" t="s">
        <v>2628</v>
      </c>
      <c r="K82" s="735"/>
      <c r="L82" s="735"/>
      <c r="M82" s="735"/>
      <c r="N82" s="735"/>
      <c r="O82" s="737"/>
      <c r="P82" s="261" t="s">
        <v>823</v>
      </c>
      <c r="Q82" s="266"/>
      <c r="R82" s="261" t="s">
        <v>862</v>
      </c>
      <c r="S82" s="738"/>
      <c r="T82" s="735"/>
      <c r="U82" s="739"/>
      <c r="V82" s="739"/>
      <c r="W82" s="720" t="s">
        <v>863</v>
      </c>
      <c r="X82" s="739"/>
      <c r="Y82" s="739"/>
      <c r="Z82" s="664"/>
      <c r="AA82" s="740"/>
      <c r="AB82" s="735"/>
      <c r="AC82" s="741"/>
      <c r="AD82" s="735"/>
      <c r="AE82" s="738"/>
      <c r="AF82" s="738"/>
    </row>
    <row r="83" spans="1:32" s="224" customFormat="1" ht="13.5" customHeight="1">
      <c r="A83" s="225">
        <f t="shared" si="3"/>
        <v>75</v>
      </c>
      <c r="B83" s="667"/>
      <c r="C83" s="219"/>
      <c r="D83" s="756" t="s">
        <v>2629</v>
      </c>
      <c r="E83" s="666"/>
      <c r="F83" s="666"/>
      <c r="G83" s="666"/>
      <c r="H83" s="261" t="s">
        <v>2630</v>
      </c>
      <c r="I83" s="736"/>
      <c r="J83" s="262" t="s">
        <v>2631</v>
      </c>
      <c r="K83" s="735"/>
      <c r="L83" s="735"/>
      <c r="M83" s="735"/>
      <c r="N83" s="735"/>
      <c r="O83" s="737"/>
      <c r="P83" s="261" t="s">
        <v>823</v>
      </c>
      <c r="Q83" s="266"/>
      <c r="R83" s="261" t="s">
        <v>862</v>
      </c>
      <c r="S83" s="738"/>
      <c r="T83" s="735"/>
      <c r="U83" s="739"/>
      <c r="V83" s="739"/>
      <c r="W83" s="720" t="s">
        <v>863</v>
      </c>
      <c r="X83" s="739"/>
      <c r="Y83" s="739"/>
      <c r="Z83" s="664"/>
      <c r="AA83" s="740"/>
      <c r="AB83" s="735"/>
      <c r="AC83" s="741"/>
      <c r="AD83" s="735"/>
      <c r="AE83" s="738"/>
      <c r="AF83" s="738"/>
    </row>
    <row r="84" spans="1:32" s="224" customFormat="1" ht="13.5" customHeight="1">
      <c r="A84" s="225">
        <f t="shared" si="3"/>
        <v>76</v>
      </c>
      <c r="B84" s="667"/>
      <c r="C84" s="219"/>
      <c r="D84" s="756" t="s">
        <v>2636</v>
      </c>
      <c r="E84" s="666"/>
      <c r="F84" s="666"/>
      <c r="G84" s="666"/>
      <c r="H84" s="261"/>
      <c r="I84" s="736"/>
      <c r="J84" s="262" t="s">
        <v>2637</v>
      </c>
      <c r="K84" s="735"/>
      <c r="L84" s="735"/>
      <c r="M84" s="735"/>
      <c r="N84" s="735"/>
      <c r="O84" s="737"/>
      <c r="P84" s="261" t="s">
        <v>823</v>
      </c>
      <c r="Q84" s="266"/>
      <c r="R84" s="261" t="s">
        <v>862</v>
      </c>
      <c r="S84" s="738"/>
      <c r="T84" s="735"/>
      <c r="U84" s="739"/>
      <c r="V84" s="739"/>
      <c r="W84" s="720" t="s">
        <v>863</v>
      </c>
      <c r="X84" s="739"/>
      <c r="Y84" s="739"/>
      <c r="Z84" s="664"/>
      <c r="AA84" s="740"/>
      <c r="AB84" s="735"/>
      <c r="AC84" s="741"/>
      <c r="AD84" s="735"/>
      <c r="AE84" s="738"/>
      <c r="AF84" s="738"/>
    </row>
    <row r="85" spans="1:32" s="224" customFormat="1" ht="13.5" customHeight="1">
      <c r="A85" s="225">
        <f t="shared" si="3"/>
        <v>77</v>
      </c>
      <c r="B85" s="667"/>
      <c r="C85" s="219"/>
      <c r="D85" s="756" t="s">
        <v>2638</v>
      </c>
      <c r="E85" s="666"/>
      <c r="F85" s="666"/>
      <c r="G85" s="666"/>
      <c r="H85" s="261"/>
      <c r="I85" s="736"/>
      <c r="J85" s="262" t="s">
        <v>2639</v>
      </c>
      <c r="K85" s="735"/>
      <c r="L85" s="735"/>
      <c r="M85" s="735"/>
      <c r="N85" s="735"/>
      <c r="O85" s="737"/>
      <c r="P85" s="261" t="s">
        <v>823</v>
      </c>
      <c r="Q85" s="266"/>
      <c r="R85" s="261" t="s">
        <v>862</v>
      </c>
      <c r="S85" s="738"/>
      <c r="T85" s="735"/>
      <c r="U85" s="739"/>
      <c r="V85" s="739"/>
      <c r="W85" s="720" t="s">
        <v>863</v>
      </c>
      <c r="X85" s="739"/>
      <c r="Y85" s="739"/>
      <c r="Z85" s="664"/>
      <c r="AA85" s="740"/>
      <c r="AB85" s="735"/>
      <c r="AC85" s="741"/>
      <c r="AD85" s="735"/>
      <c r="AE85" s="738"/>
      <c r="AF85" s="738"/>
    </row>
    <row r="86" spans="1:32" s="224" customFormat="1" ht="13.5" customHeight="1">
      <c r="A86" s="225">
        <f t="shared" si="3"/>
        <v>78</v>
      </c>
      <c r="B86" s="667"/>
      <c r="C86" s="734" t="s">
        <v>1592</v>
      </c>
      <c r="D86" s="666"/>
      <c r="E86" s="666"/>
      <c r="F86" s="666"/>
      <c r="G86" s="666"/>
      <c r="H86" s="735" t="s">
        <v>2933</v>
      </c>
      <c r="I86" s="736"/>
      <c r="J86" s="736" t="s">
        <v>938</v>
      </c>
      <c r="K86" s="735"/>
      <c r="L86" s="735"/>
      <c r="M86" s="735"/>
      <c r="N86" s="735"/>
      <c r="O86" s="737"/>
      <c r="P86" s="261" t="s">
        <v>823</v>
      </c>
      <c r="Q86" s="738"/>
      <c r="R86" s="735" t="s">
        <v>862</v>
      </c>
      <c r="S86" s="738"/>
      <c r="T86" s="735"/>
      <c r="U86" s="739"/>
      <c r="V86" s="739"/>
      <c r="W86" s="739" t="s">
        <v>863</v>
      </c>
      <c r="X86" s="739"/>
      <c r="Y86" s="739"/>
      <c r="Z86" s="664"/>
      <c r="AA86" s="740"/>
      <c r="AB86" s="735"/>
      <c r="AC86" s="741"/>
      <c r="AD86" s="735"/>
      <c r="AE86" s="738"/>
      <c r="AF86" s="738"/>
    </row>
    <row r="87" spans="1:32" s="224" customFormat="1" ht="13.5" hidden="1" customHeight="1">
      <c r="A87" s="225">
        <f t="shared" si="3"/>
        <v>79</v>
      </c>
      <c r="B87" s="669" t="s">
        <v>2559</v>
      </c>
      <c r="C87" s="725"/>
      <c r="D87" s="725"/>
      <c r="E87" s="668"/>
      <c r="F87" s="668"/>
      <c r="G87" s="668"/>
      <c r="H87" s="716"/>
      <c r="I87" s="724"/>
      <c r="J87" s="709" t="s">
        <v>1560</v>
      </c>
      <c r="K87" s="717"/>
      <c r="L87" s="717"/>
      <c r="M87" s="717"/>
      <c r="N87" s="717"/>
      <c r="O87" s="718"/>
      <c r="P87" s="717" t="s">
        <v>820</v>
      </c>
      <c r="Q87" s="719" t="s">
        <v>863</v>
      </c>
      <c r="R87" s="663" t="s">
        <v>1560</v>
      </c>
      <c r="S87" s="719"/>
      <c r="T87" s="717"/>
      <c r="U87" s="720" t="s">
        <v>863</v>
      </c>
      <c r="V87" s="717" t="s">
        <v>817</v>
      </c>
      <c r="W87" s="717"/>
      <c r="X87" s="720"/>
      <c r="Y87" s="720"/>
      <c r="Z87" s="664"/>
      <c r="AA87" s="721"/>
      <c r="AB87" s="717"/>
      <c r="AC87" s="722"/>
      <c r="AD87" s="717"/>
      <c r="AE87" s="719"/>
      <c r="AF87" s="719"/>
    </row>
    <row r="88" spans="1:32" s="224" customFormat="1" ht="13.5" hidden="1" customHeight="1">
      <c r="A88" s="225">
        <f t="shared" si="3"/>
        <v>80</v>
      </c>
      <c r="B88" s="669"/>
      <c r="C88" s="723" t="s">
        <v>1830</v>
      </c>
      <c r="D88" s="723"/>
      <c r="E88" s="666"/>
      <c r="F88" s="666"/>
      <c r="G88" s="666"/>
      <c r="H88" s="762" t="s">
        <v>2560</v>
      </c>
      <c r="I88" s="709" t="s">
        <v>2561</v>
      </c>
      <c r="J88" s="709" t="s">
        <v>971</v>
      </c>
      <c r="K88" s="717"/>
      <c r="L88" s="717"/>
      <c r="M88" s="717"/>
      <c r="N88" s="717"/>
      <c r="O88" s="718"/>
      <c r="P88" s="717" t="s">
        <v>820</v>
      </c>
      <c r="Q88" s="719"/>
      <c r="R88" s="717" t="s">
        <v>862</v>
      </c>
      <c r="S88" s="719" t="s">
        <v>863</v>
      </c>
      <c r="T88" s="717" t="s">
        <v>1831</v>
      </c>
      <c r="U88" s="720" t="s">
        <v>863</v>
      </c>
      <c r="V88" s="717" t="s">
        <v>817</v>
      </c>
      <c r="W88" s="717"/>
      <c r="X88" s="720"/>
      <c r="Y88" s="720"/>
      <c r="Z88" s="664"/>
      <c r="AA88" s="721"/>
      <c r="AB88" s="717"/>
      <c r="AC88" s="722"/>
      <c r="AD88" s="717"/>
      <c r="AE88" s="719"/>
      <c r="AF88" s="719"/>
    </row>
    <row r="89" spans="1:32" s="224" customFormat="1" ht="13.5" hidden="1" customHeight="1">
      <c r="A89" s="225">
        <f t="shared" si="3"/>
        <v>81</v>
      </c>
      <c r="B89" s="669"/>
      <c r="C89" s="667" t="s">
        <v>1578</v>
      </c>
      <c r="D89" s="668"/>
      <c r="E89" s="668"/>
      <c r="F89" s="668"/>
      <c r="G89" s="668"/>
      <c r="H89" s="716"/>
      <c r="I89" s="724"/>
      <c r="J89" s="709" t="s">
        <v>1579</v>
      </c>
      <c r="K89" s="717"/>
      <c r="L89" s="717"/>
      <c r="M89" s="717"/>
      <c r="N89" s="717"/>
      <c r="O89" s="718"/>
      <c r="P89" s="717" t="s">
        <v>817</v>
      </c>
      <c r="Q89" s="719" t="s">
        <v>863</v>
      </c>
      <c r="R89" s="663" t="s">
        <v>1579</v>
      </c>
      <c r="S89" s="719"/>
      <c r="T89" s="717"/>
      <c r="U89" s="720" t="s">
        <v>863</v>
      </c>
      <c r="V89" s="717" t="s">
        <v>817</v>
      </c>
      <c r="W89" s="717"/>
      <c r="X89" s="720"/>
      <c r="Y89" s="720"/>
      <c r="Z89" s="664"/>
      <c r="AA89" s="721"/>
      <c r="AB89" s="717"/>
      <c r="AC89" s="722"/>
      <c r="AD89" s="717"/>
      <c r="AE89" s="719"/>
      <c r="AF89" s="719"/>
    </row>
    <row r="90" spans="1:32" s="224" customFormat="1" ht="13.5" hidden="1" customHeight="1">
      <c r="A90" s="225">
        <f t="shared" si="3"/>
        <v>82</v>
      </c>
      <c r="B90" s="669"/>
      <c r="C90" s="666"/>
      <c r="D90" s="666" t="s">
        <v>2562</v>
      </c>
      <c r="E90" s="666"/>
      <c r="F90" s="666"/>
      <c r="G90" s="666"/>
      <c r="H90" s="717" t="s">
        <v>2563</v>
      </c>
      <c r="I90" s="709" t="s">
        <v>1283</v>
      </c>
      <c r="J90" s="709" t="s">
        <v>2564</v>
      </c>
      <c r="K90" s="717"/>
      <c r="L90" s="717"/>
      <c r="M90" s="717"/>
      <c r="N90" s="717"/>
      <c r="O90" s="718"/>
      <c r="P90" s="717" t="s">
        <v>820</v>
      </c>
      <c r="Q90" s="719"/>
      <c r="R90" s="717" t="s">
        <v>862</v>
      </c>
      <c r="S90" s="719" t="s">
        <v>863</v>
      </c>
      <c r="T90" s="698" t="s">
        <v>1223</v>
      </c>
      <c r="U90" s="720" t="s">
        <v>863</v>
      </c>
      <c r="V90" s="717" t="s">
        <v>817</v>
      </c>
      <c r="W90" s="717"/>
      <c r="X90" s="720"/>
      <c r="Y90" s="720"/>
      <c r="Z90" s="664"/>
      <c r="AA90" s="721"/>
      <c r="AB90" s="717"/>
      <c r="AC90" s="722"/>
      <c r="AD90" s="717"/>
      <c r="AE90" s="719"/>
      <c r="AF90" s="719"/>
    </row>
    <row r="91" spans="1:32" s="224" customFormat="1" ht="13.5" hidden="1" customHeight="1">
      <c r="A91" s="225">
        <f t="shared" si="3"/>
        <v>83</v>
      </c>
      <c r="B91" s="669"/>
      <c r="C91" s="666"/>
      <c r="D91" s="666" t="s">
        <v>2565</v>
      </c>
      <c r="E91" s="666"/>
      <c r="F91" s="666"/>
      <c r="G91" s="666"/>
      <c r="H91" s="717" t="s">
        <v>2566</v>
      </c>
      <c r="I91" s="709"/>
      <c r="J91" s="709" t="s">
        <v>2567</v>
      </c>
      <c r="K91" s="717"/>
      <c r="L91" s="717"/>
      <c r="M91" s="717"/>
      <c r="N91" s="717"/>
      <c r="O91" s="718"/>
      <c r="P91" s="717" t="s">
        <v>820</v>
      </c>
      <c r="Q91" s="719"/>
      <c r="R91" s="717" t="s">
        <v>862</v>
      </c>
      <c r="S91" s="719"/>
      <c r="T91" s="717"/>
      <c r="U91" s="720" t="s">
        <v>863</v>
      </c>
      <c r="V91" s="717" t="s">
        <v>817</v>
      </c>
      <c r="W91" s="717"/>
      <c r="X91" s="720"/>
      <c r="Y91" s="720"/>
      <c r="Z91" s="664"/>
      <c r="AA91" s="721"/>
      <c r="AB91" s="717"/>
      <c r="AC91" s="722"/>
      <c r="AD91" s="717"/>
      <c r="AE91" s="719"/>
      <c r="AF91" s="719"/>
    </row>
    <row r="92" spans="1:32" s="224" customFormat="1" ht="13.5" hidden="1" customHeight="1">
      <c r="A92" s="225">
        <f t="shared" si="3"/>
        <v>84</v>
      </c>
      <c r="B92" s="669"/>
      <c r="C92" s="666"/>
      <c r="D92" s="666" t="s">
        <v>2568</v>
      </c>
      <c r="E92" s="666"/>
      <c r="F92" s="666"/>
      <c r="G92" s="666"/>
      <c r="H92" s="735" t="s">
        <v>2569</v>
      </c>
      <c r="I92" s="709"/>
      <c r="J92" s="709" t="s">
        <v>2570</v>
      </c>
      <c r="K92" s="717"/>
      <c r="L92" s="717"/>
      <c r="M92" s="717"/>
      <c r="N92" s="717"/>
      <c r="O92" s="718"/>
      <c r="P92" s="717" t="s">
        <v>820</v>
      </c>
      <c r="Q92" s="719"/>
      <c r="R92" s="717" t="s">
        <v>862</v>
      </c>
      <c r="S92" s="719"/>
      <c r="T92" s="717"/>
      <c r="U92" s="720" t="s">
        <v>863</v>
      </c>
      <c r="V92" s="717" t="s">
        <v>817</v>
      </c>
      <c r="W92" s="717"/>
      <c r="X92" s="720"/>
      <c r="Y92" s="720"/>
      <c r="Z92" s="664"/>
      <c r="AA92" s="721"/>
      <c r="AB92" s="717"/>
      <c r="AC92" s="722"/>
      <c r="AD92" s="717"/>
      <c r="AE92" s="719"/>
      <c r="AF92" s="719"/>
    </row>
    <row r="93" spans="1:32" s="224" customFormat="1" ht="13.5" hidden="1" customHeight="1">
      <c r="A93" s="225">
        <f t="shared" si="3"/>
        <v>85</v>
      </c>
      <c r="B93" s="667"/>
      <c r="C93" s="666"/>
      <c r="D93" s="666" t="s">
        <v>2571</v>
      </c>
      <c r="E93" s="666"/>
      <c r="F93" s="666"/>
      <c r="G93" s="666"/>
      <c r="H93" s="666" t="s">
        <v>2572</v>
      </c>
      <c r="I93" s="709"/>
      <c r="J93" s="709" t="s">
        <v>2573</v>
      </c>
      <c r="K93" s="717"/>
      <c r="L93" s="717"/>
      <c r="M93" s="717"/>
      <c r="N93" s="717"/>
      <c r="O93" s="718"/>
      <c r="P93" s="717" t="s">
        <v>820</v>
      </c>
      <c r="Q93" s="719"/>
      <c r="R93" s="717" t="s">
        <v>862</v>
      </c>
      <c r="S93" s="719"/>
      <c r="T93" s="717"/>
      <c r="U93" s="720" t="s">
        <v>863</v>
      </c>
      <c r="V93" s="717" t="s">
        <v>817</v>
      </c>
      <c r="W93" s="717"/>
      <c r="X93" s="720"/>
      <c r="Y93" s="720"/>
      <c r="Z93" s="664"/>
      <c r="AA93" s="721"/>
      <c r="AB93" s="717"/>
      <c r="AC93" s="722"/>
      <c r="AD93" s="717"/>
      <c r="AE93" s="719"/>
      <c r="AF93" s="719"/>
    </row>
    <row r="94" spans="1:32" s="224" customFormat="1" ht="13.5" hidden="1" customHeight="1">
      <c r="A94" s="225">
        <f t="shared" si="3"/>
        <v>86</v>
      </c>
      <c r="B94" s="667"/>
      <c r="C94" s="667" t="s">
        <v>2574</v>
      </c>
      <c r="D94" s="725"/>
      <c r="E94" s="668"/>
      <c r="F94" s="668"/>
      <c r="G94" s="668"/>
      <c r="H94" s="716"/>
      <c r="I94" s="724"/>
      <c r="J94" s="709" t="s">
        <v>1546</v>
      </c>
      <c r="K94" s="717"/>
      <c r="L94" s="717"/>
      <c r="M94" s="717"/>
      <c r="N94" s="717"/>
      <c r="O94" s="718"/>
      <c r="P94" s="717" t="s">
        <v>817</v>
      </c>
      <c r="Q94" s="719" t="s">
        <v>863</v>
      </c>
      <c r="R94" s="663" t="s">
        <v>1546</v>
      </c>
      <c r="S94" s="719"/>
      <c r="T94" s="717"/>
      <c r="U94" s="720" t="s">
        <v>863</v>
      </c>
      <c r="V94" s="717" t="s">
        <v>817</v>
      </c>
      <c r="W94" s="717"/>
      <c r="X94" s="720"/>
      <c r="Y94" s="720"/>
      <c r="Z94" s="664"/>
      <c r="AA94" s="721"/>
      <c r="AB94" s="717"/>
      <c r="AC94" s="722"/>
      <c r="AD94" s="717"/>
      <c r="AE94" s="719"/>
      <c r="AF94" s="719"/>
    </row>
    <row r="95" spans="1:32" s="224" customFormat="1" ht="13.5" hidden="1" customHeight="1">
      <c r="A95" s="225">
        <f t="shared" si="3"/>
        <v>87</v>
      </c>
      <c r="B95" s="667"/>
      <c r="C95" s="667"/>
      <c r="D95" s="723" t="s">
        <v>2575</v>
      </c>
      <c r="E95" s="666"/>
      <c r="F95" s="666"/>
      <c r="G95" s="666"/>
      <c r="H95" s="717" t="s">
        <v>2576</v>
      </c>
      <c r="I95" s="709" t="s">
        <v>2327</v>
      </c>
      <c r="J95" s="709" t="s">
        <v>2577</v>
      </c>
      <c r="K95" s="717"/>
      <c r="L95" s="717"/>
      <c r="M95" s="717"/>
      <c r="N95" s="717"/>
      <c r="O95" s="718"/>
      <c r="P95" s="717" t="s">
        <v>820</v>
      </c>
      <c r="Q95" s="719"/>
      <c r="R95" s="717" t="s">
        <v>862</v>
      </c>
      <c r="S95" s="719" t="s">
        <v>863</v>
      </c>
      <c r="T95" s="717" t="s">
        <v>1822</v>
      </c>
      <c r="U95" s="720" t="s">
        <v>863</v>
      </c>
      <c r="V95" s="717" t="s">
        <v>817</v>
      </c>
      <c r="W95" s="717"/>
      <c r="X95" s="720"/>
      <c r="Y95" s="720"/>
      <c r="Z95" s="664"/>
      <c r="AA95" s="721"/>
      <c r="AB95" s="717"/>
      <c r="AC95" s="722"/>
      <c r="AD95" s="717"/>
      <c r="AE95" s="719"/>
      <c r="AF95" s="719"/>
    </row>
    <row r="96" spans="1:32" s="224" customFormat="1" ht="13.5" hidden="1" customHeight="1">
      <c r="A96" s="225">
        <f t="shared" si="3"/>
        <v>88</v>
      </c>
      <c r="B96" s="667"/>
      <c r="C96" s="667"/>
      <c r="D96" s="723" t="s">
        <v>2578</v>
      </c>
      <c r="E96" s="666"/>
      <c r="F96" s="666"/>
      <c r="G96" s="666"/>
      <c r="H96" s="717" t="s">
        <v>2579</v>
      </c>
      <c r="I96" s="709" t="s">
        <v>1824</v>
      </c>
      <c r="J96" s="709" t="s">
        <v>1825</v>
      </c>
      <c r="K96" s="717"/>
      <c r="L96" s="717"/>
      <c r="M96" s="717"/>
      <c r="N96" s="717"/>
      <c r="O96" s="718"/>
      <c r="P96" s="717" t="s">
        <v>820</v>
      </c>
      <c r="Q96" s="719"/>
      <c r="R96" s="717" t="s">
        <v>862</v>
      </c>
      <c r="S96" s="719" t="s">
        <v>863</v>
      </c>
      <c r="T96" s="717" t="s">
        <v>2332</v>
      </c>
      <c r="U96" s="720" t="s">
        <v>863</v>
      </c>
      <c r="V96" s="717" t="s">
        <v>817</v>
      </c>
      <c r="W96" s="717"/>
      <c r="X96" s="720"/>
      <c r="Y96" s="720"/>
      <c r="Z96" s="664"/>
      <c r="AA96" s="721"/>
      <c r="AB96" s="717"/>
      <c r="AC96" s="722"/>
      <c r="AD96" s="717"/>
      <c r="AE96" s="719"/>
      <c r="AF96" s="719"/>
    </row>
    <row r="97" spans="1:1019" s="224" customFormat="1" ht="13.5" hidden="1" customHeight="1">
      <c r="A97" s="225">
        <f t="shared" si="3"/>
        <v>89</v>
      </c>
      <c r="B97" s="667"/>
      <c r="C97" s="667"/>
      <c r="D97" s="723" t="s">
        <v>2580</v>
      </c>
      <c r="E97" s="666"/>
      <c r="F97" s="666"/>
      <c r="G97" s="666"/>
      <c r="H97" s="670" t="s">
        <v>2581</v>
      </c>
      <c r="I97" s="709" t="s">
        <v>2498</v>
      </c>
      <c r="J97" s="709" t="s">
        <v>1576</v>
      </c>
      <c r="K97" s="717"/>
      <c r="L97" s="717"/>
      <c r="M97" s="717"/>
      <c r="N97" s="717"/>
      <c r="O97" s="718"/>
      <c r="P97" s="717" t="s">
        <v>820</v>
      </c>
      <c r="Q97" s="719"/>
      <c r="R97" s="717" t="s">
        <v>862</v>
      </c>
      <c r="S97" s="719" t="s">
        <v>863</v>
      </c>
      <c r="T97" s="717" t="s">
        <v>1828</v>
      </c>
      <c r="U97" s="720" t="s">
        <v>863</v>
      </c>
      <c r="V97" s="717" t="s">
        <v>817</v>
      </c>
      <c r="W97" s="717"/>
      <c r="X97" s="720"/>
      <c r="Y97" s="720"/>
      <c r="Z97" s="664"/>
      <c r="AA97" s="721"/>
      <c r="AB97" s="717"/>
      <c r="AC97" s="722"/>
      <c r="AD97" s="717"/>
      <c r="AE97" s="719"/>
      <c r="AF97" s="719"/>
    </row>
    <row r="98" spans="1:1019" s="224" customFormat="1" ht="12" customHeight="1">
      <c r="A98" s="225"/>
      <c r="C98" s="225"/>
      <c r="D98" s="225"/>
      <c r="E98" s="225"/>
      <c r="F98" s="225"/>
      <c r="G98" s="225"/>
      <c r="H98" s="225"/>
      <c r="I98" s="225"/>
      <c r="J98" s="239"/>
      <c r="K98" s="225"/>
      <c r="L98" s="225"/>
      <c r="M98" s="225"/>
      <c r="N98" s="225"/>
      <c r="O98" s="234"/>
      <c r="P98" s="225"/>
      <c r="Q98" s="271"/>
      <c r="R98" s="225"/>
      <c r="S98" s="271"/>
      <c r="T98" s="225"/>
      <c r="U98" s="225"/>
      <c r="V98" s="225"/>
      <c r="W98" s="225"/>
      <c r="X98" s="225"/>
      <c r="Y98" s="225"/>
      <c r="AA98" s="268">
        <f>SUBTOTAL(103,createCase2912[Commentaire Hub Santé])</f>
        <v>0</v>
      </c>
      <c r="AB98" s="225">
        <f>SUBTOTAL(103,createCase2912[Commentaire Philippe Dreyfus])</f>
        <v>0</v>
      </c>
      <c r="AC98" s="239"/>
      <c r="AD98" s="225">
        <f>SUBTOTAL(103,createCase2912[Commentaire Yann Penverne])</f>
        <v>0</v>
      </c>
      <c r="AE98" s="225">
        <f>SUBTOTAL(103,createCase2912[NexSIS])-COUNTIFS(createCase2912[NexSIS],"=X")</f>
        <v>0</v>
      </c>
      <c r="AF98" s="225">
        <f>SUBTOTAL(103,createCase2912[Métier])-COUNTIFS(createCase2912[Métier],"=X")</f>
        <v>0</v>
      </c>
    </row>
    <row r="99" spans="1:1019" s="128" customFormat="1" ht="12" customHeight="1">
      <c r="A99" s="3"/>
      <c r="B99" s="3"/>
      <c r="C99" s="131"/>
      <c r="D99" s="131"/>
      <c r="E99" s="131"/>
      <c r="F99" s="131"/>
      <c r="G99" s="5"/>
      <c r="H99" s="155"/>
      <c r="I99" s="225"/>
      <c r="J99" s="155"/>
      <c r="K99" s="5"/>
      <c r="L99" s="5"/>
      <c r="M99" s="5"/>
      <c r="N99" s="5"/>
      <c r="O99" s="188"/>
      <c r="P99" s="5"/>
      <c r="Q99" s="56"/>
      <c r="R99" s="5"/>
      <c r="S99" s="56"/>
      <c r="T99" s="56"/>
      <c r="U99" s="56"/>
      <c r="V99" s="56"/>
      <c r="W99" s="56"/>
      <c r="X99" s="56"/>
      <c r="Y99" s="56"/>
      <c r="Z99"/>
      <c r="AA99" s="178"/>
      <c r="AB99" s="5"/>
      <c r="AC99" s="159"/>
      <c r="AD99" s="56"/>
      <c r="AF99" s="56"/>
      <c r="AMC99"/>
      <c r="AMD99"/>
      <c r="AME99"/>
    </row>
    <row r="100" spans="1:1019" s="128" customFormat="1" ht="12" customHeight="1">
      <c r="A100" s="129"/>
      <c r="B100" s="129"/>
      <c r="C100" s="129"/>
      <c r="D100" s="129"/>
      <c r="E100" s="129"/>
      <c r="F100" s="129"/>
      <c r="G100" s="96"/>
      <c r="H100" s="96"/>
      <c r="I100" s="225"/>
      <c r="J100" s="159"/>
      <c r="K100" s="96"/>
      <c r="L100" s="96"/>
      <c r="M100" s="96"/>
      <c r="N100" s="96"/>
      <c r="O100" s="173"/>
      <c r="P100" s="96"/>
      <c r="Q100" s="274"/>
      <c r="R100" s="96"/>
      <c r="S100" s="274"/>
      <c r="T100" s="96"/>
      <c r="U100" s="96"/>
      <c r="V100" s="96"/>
      <c r="W100" s="96"/>
      <c r="X100" s="96"/>
      <c r="Y100" s="96"/>
      <c r="Z100"/>
      <c r="AA100" s="179"/>
      <c r="AB100" s="96"/>
      <c r="AC100" s="159"/>
      <c r="AD100" s="96"/>
      <c r="AF100" s="96"/>
      <c r="AMC100"/>
      <c r="AMD100"/>
      <c r="AME100"/>
    </row>
    <row r="101" spans="1:1019" s="128" customFormat="1" ht="12" customHeight="1">
      <c r="I101" s="224"/>
      <c r="O101" s="174"/>
      <c r="Q101" s="274"/>
      <c r="R101" s="96"/>
      <c r="S101" s="274"/>
      <c r="T101" s="96"/>
      <c r="U101" s="96"/>
      <c r="V101" s="96"/>
      <c r="W101" s="96"/>
      <c r="X101" s="96"/>
      <c r="Y101" s="96"/>
      <c r="Z101"/>
      <c r="AA101" s="179"/>
      <c r="AB101" s="96"/>
      <c r="AC101" s="159"/>
      <c r="AD101" s="96"/>
      <c r="AF101" s="96"/>
      <c r="AMC101"/>
      <c r="AMD101"/>
      <c r="AME101"/>
    </row>
    <row r="102" spans="1:1019" s="128" customFormat="1" ht="12" customHeight="1">
      <c r="I102" s="224"/>
      <c r="O102" s="174"/>
      <c r="Q102" s="274"/>
      <c r="R102" s="96"/>
      <c r="S102" s="274"/>
      <c r="T102" s="96"/>
      <c r="U102" s="96"/>
      <c r="V102" s="96"/>
      <c r="W102" s="96"/>
      <c r="X102" s="96"/>
      <c r="Y102" s="96"/>
      <c r="Z102"/>
      <c r="AA102" s="179"/>
      <c r="AB102" s="96"/>
      <c r="AC102" s="159"/>
      <c r="AD102" s="96"/>
      <c r="AF102" s="96"/>
      <c r="AMC102"/>
      <c r="AMD102"/>
      <c r="AME102"/>
    </row>
    <row r="103" spans="1:1019" s="128" customFormat="1" ht="12" customHeight="1">
      <c r="I103" s="224"/>
      <c r="O103" s="174"/>
      <c r="Q103" s="274"/>
      <c r="R103" s="96"/>
      <c r="S103" s="274"/>
      <c r="T103" s="96"/>
      <c r="U103" s="96"/>
      <c r="V103" s="96"/>
      <c r="W103" s="96"/>
      <c r="X103" s="96"/>
      <c r="Y103" s="96"/>
      <c r="Z103"/>
      <c r="AA103" s="179"/>
      <c r="AB103" s="96"/>
      <c r="AC103" s="159"/>
      <c r="AD103" s="96"/>
      <c r="AF103" s="96"/>
      <c r="AMC103"/>
      <c r="AMD103"/>
      <c r="AME103"/>
    </row>
    <row r="104" spans="1:1019" s="128" customFormat="1" ht="12" customHeight="1">
      <c r="I104" s="224"/>
      <c r="O104" s="174"/>
      <c r="Q104" s="274"/>
      <c r="R104" s="96"/>
      <c r="S104" s="274"/>
      <c r="T104" s="96"/>
      <c r="U104" s="96"/>
      <c r="V104" s="96"/>
      <c r="W104" s="96"/>
      <c r="X104" s="96"/>
      <c r="Y104" s="96"/>
      <c r="Z104"/>
      <c r="AA104" s="179"/>
      <c r="AB104" s="96"/>
      <c r="AC104" s="159"/>
      <c r="AD104" s="96"/>
      <c r="AF104" s="96"/>
      <c r="AMC104"/>
      <c r="AMD104"/>
      <c r="AME104"/>
    </row>
    <row r="105" spans="1:1019" ht="12" customHeight="1">
      <c r="G105" s="128"/>
      <c r="H105" s="128"/>
      <c r="I105" s="224"/>
      <c r="J105" s="128"/>
      <c r="K105" s="128"/>
      <c r="L105" s="128"/>
      <c r="M105" s="128"/>
      <c r="N105" s="128"/>
      <c r="O105" s="174"/>
      <c r="P105" s="128"/>
    </row>
    <row r="106" spans="1:1019" s="117" customFormat="1" ht="12" customHeight="1">
      <c r="A106" s="128"/>
      <c r="B106" s="128"/>
      <c r="C106" s="128"/>
      <c r="D106" s="128"/>
      <c r="E106" s="128"/>
      <c r="F106" s="128"/>
      <c r="G106" s="96"/>
      <c r="H106" s="96"/>
      <c r="I106" s="225"/>
      <c r="J106" s="159"/>
      <c r="K106" s="96"/>
      <c r="L106" s="96"/>
      <c r="M106" s="96"/>
      <c r="N106" s="96"/>
      <c r="O106" s="173"/>
      <c r="P106" s="96"/>
      <c r="Q106" s="274"/>
      <c r="R106" s="96"/>
      <c r="S106" s="274"/>
      <c r="T106" s="96"/>
      <c r="U106" s="96"/>
      <c r="V106" s="96"/>
      <c r="W106" s="96"/>
      <c r="X106" s="96"/>
      <c r="Y106" s="96"/>
      <c r="Z106"/>
      <c r="AA106" s="179"/>
      <c r="AB106" s="96"/>
      <c r="AC106" s="161"/>
      <c r="AD106" s="96"/>
      <c r="AF106" s="96"/>
      <c r="AMD106"/>
    </row>
    <row r="107" spans="1:1019" ht="12" customHeight="1">
      <c r="A107" s="117"/>
      <c r="B107" s="117"/>
      <c r="C107" s="117"/>
      <c r="D107" s="117"/>
      <c r="E107" s="117"/>
      <c r="F107" s="117"/>
      <c r="G107" s="117"/>
      <c r="H107" s="117"/>
      <c r="I107" s="249"/>
      <c r="J107" s="117"/>
      <c r="K107" s="117"/>
      <c r="L107" s="117"/>
      <c r="M107" s="117"/>
      <c r="N107" s="117"/>
      <c r="O107" s="189"/>
      <c r="P107" s="117"/>
    </row>
    <row r="108" spans="1:1019" ht="12" customHeight="1">
      <c r="Q108" s="125"/>
      <c r="R108" s="112"/>
      <c r="S108" s="125"/>
      <c r="T108" s="112"/>
      <c r="U108" s="112"/>
      <c r="V108" s="112"/>
      <c r="W108" s="112"/>
      <c r="X108" s="112"/>
      <c r="Y108" s="112"/>
      <c r="AA108" s="180"/>
      <c r="AB108" s="112"/>
      <c r="AD108" s="112"/>
      <c r="AF108" s="112"/>
    </row>
    <row r="120" spans="1:6" ht="12" customHeight="1">
      <c r="A120" s="130"/>
      <c r="B120" s="130"/>
      <c r="C120" s="130"/>
      <c r="D120" s="130"/>
      <c r="E120" s="130"/>
      <c r="F120" s="130"/>
    </row>
    <row r="121" spans="1:6" ht="12" customHeight="1">
      <c r="A121" s="130"/>
      <c r="B121" s="130"/>
      <c r="C121" s="130"/>
      <c r="D121" s="130"/>
      <c r="E121" s="130"/>
      <c r="F121" s="130"/>
    </row>
    <row r="122" spans="1:6" ht="12" customHeight="1">
      <c r="A122" s="130"/>
      <c r="B122" s="130"/>
      <c r="C122" s="130"/>
      <c r="D122" s="130"/>
      <c r="E122" s="130"/>
      <c r="F122" s="130"/>
    </row>
    <row r="123" spans="1:6" ht="12" customHeight="1">
      <c r="A123" s="130"/>
      <c r="B123" s="130"/>
      <c r="C123" s="130"/>
      <c r="D123" s="130"/>
      <c r="E123" s="130"/>
      <c r="F123" s="130"/>
    </row>
    <row r="124" spans="1:6" ht="12" customHeight="1">
      <c r="A124" s="130"/>
      <c r="B124" s="130"/>
      <c r="C124" s="130"/>
      <c r="D124" s="130"/>
      <c r="E124" s="130"/>
      <c r="F124" s="130"/>
    </row>
    <row r="125" spans="1:6" ht="12" customHeight="1">
      <c r="A125" s="130"/>
      <c r="B125" s="130"/>
      <c r="C125" s="130"/>
      <c r="D125" s="130"/>
      <c r="E125" s="130"/>
      <c r="F125" s="130"/>
    </row>
    <row r="126" spans="1:6" ht="12" customHeight="1">
      <c r="A126" s="130"/>
      <c r="B126" s="130"/>
      <c r="C126" s="130"/>
      <c r="D126" s="130"/>
      <c r="E126" s="130"/>
      <c r="F126" s="130"/>
    </row>
    <row r="127" spans="1:6" ht="12" customHeight="1">
      <c r="A127" s="130"/>
      <c r="B127" s="130"/>
      <c r="C127" s="130"/>
      <c r="D127" s="130"/>
      <c r="E127" s="130"/>
      <c r="F127" s="130"/>
    </row>
    <row r="128" spans="1:6" ht="12" customHeight="1">
      <c r="A128" s="129"/>
      <c r="B128" s="129"/>
      <c r="C128" s="129"/>
      <c r="D128" s="129"/>
      <c r="E128" s="129"/>
      <c r="F128" s="129"/>
    </row>
    <row r="129" spans="1:1018" ht="12" customHeight="1">
      <c r="A129" s="129"/>
      <c r="B129" s="129"/>
      <c r="C129" s="129"/>
      <c r="D129" s="129"/>
      <c r="E129" s="129"/>
      <c r="F129" s="129"/>
    </row>
    <row r="130" spans="1:1018" ht="12" customHeight="1">
      <c r="A130" s="129"/>
      <c r="B130" s="129"/>
      <c r="C130" s="129"/>
      <c r="D130" s="129"/>
      <c r="E130" s="129"/>
      <c r="F130" s="129"/>
    </row>
    <row r="131" spans="1:1018" ht="12" customHeight="1">
      <c r="A131" s="129"/>
      <c r="B131" s="129"/>
      <c r="C131" s="129"/>
      <c r="D131" s="129"/>
      <c r="E131" s="129"/>
      <c r="F131" s="129"/>
    </row>
    <row r="132" spans="1:1018" ht="12" customHeight="1">
      <c r="A132" s="129"/>
      <c r="B132" s="129"/>
      <c r="C132" s="129"/>
      <c r="D132" s="129"/>
      <c r="E132" s="129"/>
      <c r="F132" s="129"/>
    </row>
    <row r="133" spans="1:1018" ht="12" customHeight="1">
      <c r="A133" s="129"/>
      <c r="B133" s="129"/>
      <c r="C133" s="129"/>
      <c r="D133" s="129"/>
      <c r="E133" s="129"/>
      <c r="F133" s="129"/>
    </row>
    <row r="134" spans="1:1018" ht="12" customHeight="1">
      <c r="A134" s="129"/>
      <c r="B134" s="129"/>
      <c r="C134" s="129"/>
      <c r="D134" s="129"/>
      <c r="E134" s="129"/>
      <c r="F134" s="129"/>
    </row>
    <row r="135" spans="1:1018" s="117" customFormat="1" ht="12" customHeight="1">
      <c r="A135" s="129"/>
      <c r="B135" s="129"/>
      <c r="C135" s="129"/>
      <c r="D135" s="129"/>
      <c r="E135" s="129"/>
      <c r="F135" s="129"/>
      <c r="G135" s="96"/>
      <c r="H135" s="96"/>
      <c r="I135" s="225"/>
      <c r="J135" s="159"/>
      <c r="K135" s="96"/>
      <c r="L135" s="96"/>
      <c r="M135" s="96"/>
      <c r="N135" s="96"/>
      <c r="O135" s="173"/>
      <c r="P135" s="96"/>
      <c r="Q135" s="274"/>
      <c r="R135" s="96"/>
      <c r="S135" s="274"/>
      <c r="T135" s="96"/>
      <c r="U135" s="96"/>
      <c r="V135" s="96"/>
      <c r="W135" s="96"/>
      <c r="X135" s="96"/>
      <c r="Y135" s="96"/>
      <c r="Z135"/>
      <c r="AA135" s="179"/>
      <c r="AB135" s="96"/>
      <c r="AC135" s="161"/>
      <c r="AD135" s="96"/>
      <c r="AF135" s="96"/>
      <c r="AMD135"/>
    </row>
    <row r="136" spans="1:1018" s="117" customFormat="1" ht="12" customHeight="1">
      <c r="A136" s="130"/>
      <c r="B136" s="130"/>
      <c r="C136" s="130"/>
      <c r="D136" s="130"/>
      <c r="E136" s="130"/>
      <c r="F136" s="130"/>
      <c r="G136" s="96"/>
      <c r="H136" s="96"/>
      <c r="I136" s="225"/>
      <c r="J136" s="159"/>
      <c r="K136" s="96"/>
      <c r="L136" s="96"/>
      <c r="M136" s="96"/>
      <c r="N136" s="96"/>
      <c r="O136" s="173"/>
      <c r="P136" s="96"/>
      <c r="Q136" s="274"/>
      <c r="R136" s="96"/>
      <c r="S136" s="274"/>
      <c r="T136" s="96"/>
      <c r="U136" s="96"/>
      <c r="V136" s="96"/>
      <c r="W136" s="96"/>
      <c r="X136" s="96"/>
      <c r="Y136" s="96"/>
      <c r="Z136"/>
      <c r="AA136" s="179"/>
      <c r="AB136" s="96"/>
      <c r="AC136" s="161"/>
      <c r="AD136" s="96"/>
      <c r="AF136" s="96"/>
      <c r="AMD136"/>
    </row>
    <row r="137" spans="1:1018" s="117" customFormat="1" ht="12" customHeight="1">
      <c r="A137" s="123"/>
      <c r="B137" s="123"/>
      <c r="C137" s="123"/>
      <c r="D137" s="123"/>
      <c r="E137" s="123"/>
      <c r="F137" s="123"/>
      <c r="G137" s="112"/>
      <c r="H137" s="112"/>
      <c r="I137" s="273"/>
      <c r="J137" s="161"/>
      <c r="K137" s="112"/>
      <c r="L137" s="112"/>
      <c r="M137" s="112"/>
      <c r="N137" s="112"/>
      <c r="O137" s="190"/>
      <c r="P137" s="112"/>
      <c r="Q137" s="125"/>
      <c r="R137" s="112"/>
      <c r="S137" s="125"/>
      <c r="T137" s="112"/>
      <c r="U137" s="112"/>
      <c r="V137" s="112"/>
      <c r="W137" s="112"/>
      <c r="X137" s="112"/>
      <c r="Y137" s="112"/>
      <c r="Z137"/>
      <c r="AA137" s="180"/>
      <c r="AB137" s="112"/>
      <c r="AC137" s="161"/>
      <c r="AD137" s="112"/>
      <c r="AF137" s="112"/>
      <c r="AMD137"/>
    </row>
    <row r="138" spans="1:1018" s="117" customFormat="1" ht="12" customHeight="1">
      <c r="A138" s="123"/>
      <c r="B138" s="123"/>
      <c r="C138" s="123"/>
      <c r="D138" s="123"/>
      <c r="E138" s="123"/>
      <c r="F138" s="123"/>
      <c r="G138" s="112"/>
      <c r="H138" s="112"/>
      <c r="I138" s="273"/>
      <c r="J138" s="161"/>
      <c r="K138" s="112"/>
      <c r="L138" s="112"/>
      <c r="M138" s="112"/>
      <c r="N138" s="112"/>
      <c r="O138" s="190"/>
      <c r="P138" s="112"/>
      <c r="Q138" s="125"/>
      <c r="R138" s="112"/>
      <c r="S138" s="125"/>
      <c r="T138" s="112"/>
      <c r="U138" s="112"/>
      <c r="V138" s="112"/>
      <c r="W138" s="112"/>
      <c r="X138" s="112"/>
      <c r="Y138" s="112"/>
      <c r="Z138"/>
      <c r="AA138" s="180"/>
      <c r="AB138" s="112"/>
      <c r="AC138" s="161"/>
      <c r="AD138" s="112"/>
      <c r="AF138" s="112"/>
      <c r="AMD138"/>
    </row>
    <row r="139" spans="1:1018" s="117" customFormat="1" ht="12" customHeight="1">
      <c r="A139" s="123"/>
      <c r="B139" s="123"/>
      <c r="C139" s="123"/>
      <c r="D139" s="123"/>
      <c r="E139" s="123"/>
      <c r="F139" s="123"/>
      <c r="G139" s="112"/>
      <c r="H139" s="112"/>
      <c r="I139" s="273"/>
      <c r="J139" s="161"/>
      <c r="K139" s="112"/>
      <c r="L139" s="112"/>
      <c r="M139" s="112"/>
      <c r="N139" s="112"/>
      <c r="O139" s="190"/>
      <c r="P139" s="112"/>
      <c r="Q139" s="125"/>
      <c r="R139" s="112"/>
      <c r="S139" s="125"/>
      <c r="T139" s="112"/>
      <c r="U139" s="112"/>
      <c r="V139" s="112"/>
      <c r="W139" s="112"/>
      <c r="X139" s="112"/>
      <c r="Y139" s="112"/>
      <c r="Z139"/>
      <c r="AA139" s="180"/>
      <c r="AB139" s="112"/>
      <c r="AC139" s="161"/>
      <c r="AD139" s="112"/>
      <c r="AF139" s="112"/>
      <c r="AMD139"/>
    </row>
    <row r="140" spans="1:1018" s="117" customFormat="1" ht="12" customHeight="1">
      <c r="A140" s="123"/>
      <c r="B140" s="123"/>
      <c r="C140" s="123"/>
      <c r="D140" s="123"/>
      <c r="E140" s="123"/>
      <c r="F140" s="123"/>
      <c r="G140" s="112"/>
      <c r="H140" s="112"/>
      <c r="I140" s="273"/>
      <c r="J140" s="161"/>
      <c r="K140" s="112"/>
      <c r="L140" s="112"/>
      <c r="M140" s="112"/>
      <c r="N140" s="112"/>
      <c r="O140" s="190"/>
      <c r="P140" s="112"/>
      <c r="Q140" s="125"/>
      <c r="R140" s="112"/>
      <c r="S140" s="125"/>
      <c r="T140" s="112"/>
      <c r="U140" s="112"/>
      <c r="V140" s="112"/>
      <c r="W140" s="112"/>
      <c r="X140" s="112"/>
      <c r="Y140" s="112"/>
      <c r="Z140"/>
      <c r="AA140" s="180"/>
      <c r="AB140" s="112"/>
      <c r="AC140" s="161"/>
      <c r="AD140" s="112"/>
      <c r="AF140" s="112"/>
      <c r="AMD140"/>
    </row>
    <row r="141" spans="1:1018" s="117" customFormat="1" ht="12" customHeight="1">
      <c r="A141" s="123"/>
      <c r="B141" s="123"/>
      <c r="C141" s="123"/>
      <c r="D141" s="123"/>
      <c r="E141" s="123"/>
      <c r="F141" s="123"/>
      <c r="G141" s="112"/>
      <c r="H141" s="112"/>
      <c r="I141" s="273"/>
      <c r="J141" s="161"/>
      <c r="K141" s="112"/>
      <c r="L141" s="112"/>
      <c r="M141" s="112"/>
      <c r="N141" s="112"/>
      <c r="O141" s="190"/>
      <c r="P141" s="112"/>
      <c r="Q141" s="125"/>
      <c r="R141" s="112"/>
      <c r="S141" s="125"/>
      <c r="T141" s="112"/>
      <c r="U141" s="112"/>
      <c r="V141" s="112"/>
      <c r="W141" s="112"/>
      <c r="X141" s="112"/>
      <c r="Y141" s="112"/>
      <c r="Z141"/>
      <c r="AA141" s="180"/>
      <c r="AB141" s="112"/>
      <c r="AC141" s="161"/>
      <c r="AD141" s="112"/>
      <c r="AF141" s="112"/>
      <c r="AMD141"/>
    </row>
    <row r="142" spans="1:1018" ht="12" customHeight="1">
      <c r="A142" s="123"/>
      <c r="B142" s="123"/>
      <c r="C142" s="123"/>
      <c r="D142" s="123"/>
      <c r="E142" s="123"/>
      <c r="F142" s="123"/>
      <c r="G142" s="112"/>
      <c r="H142" s="112"/>
      <c r="I142" s="273"/>
      <c r="J142" s="161"/>
      <c r="K142" s="112"/>
      <c r="L142" s="112"/>
      <c r="M142" s="112"/>
      <c r="N142" s="112"/>
      <c r="O142" s="190"/>
      <c r="P142" s="112"/>
      <c r="Q142" s="125"/>
      <c r="R142" s="112"/>
      <c r="S142" s="125"/>
      <c r="T142" s="112"/>
      <c r="U142" s="112"/>
      <c r="V142" s="112"/>
      <c r="W142" s="112"/>
      <c r="X142" s="112"/>
      <c r="Y142" s="112"/>
      <c r="AA142" s="180"/>
      <c r="AB142" s="112"/>
      <c r="AD142" s="112"/>
      <c r="AF142" s="112"/>
    </row>
    <row r="143" spans="1:1018" ht="12" customHeight="1">
      <c r="A143" s="123"/>
      <c r="B143" s="123"/>
      <c r="C143" s="123"/>
      <c r="D143" s="123"/>
      <c r="E143" s="123"/>
      <c r="F143" s="123"/>
      <c r="G143" s="112"/>
      <c r="H143" s="112"/>
      <c r="I143" s="273"/>
      <c r="J143" s="161"/>
      <c r="K143" s="112"/>
      <c r="L143" s="112"/>
      <c r="M143" s="112"/>
      <c r="N143" s="112"/>
      <c r="O143" s="190"/>
      <c r="P143" s="112"/>
      <c r="Q143" s="125"/>
      <c r="R143" s="112"/>
      <c r="S143" s="125"/>
      <c r="T143" s="112"/>
      <c r="U143" s="112"/>
      <c r="V143" s="112"/>
      <c r="W143" s="112"/>
      <c r="X143" s="112"/>
      <c r="Y143" s="112"/>
      <c r="AA143" s="180"/>
      <c r="AB143" s="112"/>
      <c r="AD143" s="112"/>
      <c r="AF143" s="112"/>
    </row>
    <row r="144" spans="1:1018" ht="12" customHeight="1">
      <c r="A144" s="130"/>
      <c r="B144" s="130"/>
      <c r="C144" s="130"/>
      <c r="D144" s="130"/>
      <c r="E144" s="130"/>
      <c r="F144" s="130"/>
    </row>
    <row r="145" spans="1:6" ht="12" customHeight="1">
      <c r="A145" s="130"/>
      <c r="B145" s="130"/>
      <c r="C145" s="130"/>
      <c r="D145" s="130"/>
      <c r="E145" s="130"/>
      <c r="F145" s="130"/>
    </row>
    <row r="146" spans="1:6" ht="12" customHeight="1">
      <c r="A146" s="130"/>
      <c r="B146" s="130"/>
      <c r="C146" s="130"/>
      <c r="D146" s="130"/>
      <c r="E146" s="130"/>
      <c r="F146" s="130"/>
    </row>
    <row r="147" spans="1:6" ht="12" customHeight="1">
      <c r="A147" s="136"/>
      <c r="B147" s="136"/>
      <c r="C147" s="136"/>
      <c r="D147" s="136"/>
      <c r="E147" s="136"/>
      <c r="F147" s="136"/>
    </row>
    <row r="148" spans="1:6" ht="12" customHeight="1">
      <c r="A148" s="136"/>
      <c r="B148" s="136"/>
      <c r="C148" s="136"/>
      <c r="D148" s="136"/>
      <c r="E148" s="136"/>
      <c r="F148" s="136"/>
    </row>
  </sheetData>
  <mergeCells count="2">
    <mergeCell ref="K7:N7"/>
    <mergeCell ref="AE7:AF7"/>
  </mergeCells>
  <phoneticPr fontId="119" type="noConversion"/>
  <conditionalFormatting sqref="A99:F100 A120:F960">
    <cfRule type="expression" dxfId="129" priority="406">
      <formula>OR($AF99="X",$AD99="X")</formula>
    </cfRule>
    <cfRule type="expression" dxfId="128" priority="407">
      <formula>AND($AF99=1,$AD99=1)</formula>
    </cfRule>
    <cfRule type="expression" dxfId="127" priority="408">
      <formula>$AF99=1</formula>
    </cfRule>
    <cfRule type="expression" dxfId="126" priority="409">
      <formula>$AD99=1</formula>
    </cfRule>
  </conditionalFormatting>
  <conditionalFormatting sqref="C42">
    <cfRule type="expression" dxfId="125" priority="74">
      <formula>OR($AD42="X",$AC42="X")</formula>
    </cfRule>
    <cfRule type="expression" dxfId="124" priority="75">
      <formula>AND($AD42=1,$AC42=1)</formula>
    </cfRule>
    <cfRule type="expression" dxfId="123" priority="76">
      <formula>$AD42=1</formula>
    </cfRule>
    <cfRule type="expression" dxfId="122" priority="84">
      <formula>AND($Q42="X",OR(#REF!&lt;&gt;"",$B42&lt;&gt;""))</formula>
    </cfRule>
  </conditionalFormatting>
  <conditionalFormatting sqref="D40">
    <cfRule type="expression" dxfId="121" priority="86">
      <formula>AND($Q40="X",OR($B40&lt;&gt;"",$C40&lt;&gt;"",$D40&lt;&gt;""))</formula>
    </cfRule>
  </conditionalFormatting>
  <conditionalFormatting sqref="D40:D42">
    <cfRule type="expression" dxfId="120" priority="85">
      <formula>AND($Q40="X",OR($B40&lt;&gt;"",$C40&lt;&gt;""))</formula>
    </cfRule>
  </conditionalFormatting>
  <conditionalFormatting sqref="D40:F41 C42:F42">
    <cfRule type="expression" dxfId="119" priority="82">
      <formula>$AC40=1</formula>
    </cfRule>
    <cfRule type="expression" dxfId="118" priority="83">
      <formula>AND(NOT(ISBLANK($V40)),ISBLANK($AC40),ISBLANK($AD40))</formula>
    </cfRule>
  </conditionalFormatting>
  <conditionalFormatting sqref="D40:F42">
    <cfRule type="expression" dxfId="117" priority="79">
      <formula>OR($AD40="X",$AC40="X")</formula>
    </cfRule>
    <cfRule type="expression" dxfId="116" priority="80">
      <formula>AND($AD40=1,$AC40=1)</formula>
    </cfRule>
    <cfRule type="expression" dxfId="115" priority="81">
      <formula>$AD40=1</formula>
    </cfRule>
  </conditionalFormatting>
  <conditionalFormatting sqref="D40:G40">
    <cfRule type="expression" dxfId="114" priority="73">
      <formula>OR($AD40="X",$AC40="X")</formula>
    </cfRule>
    <cfRule type="expression" dxfId="113" priority="77">
      <formula>AND($AD40=1,$AC40=1)</formula>
    </cfRule>
    <cfRule type="expression" dxfId="112" priority="78">
      <formula>$AD40=1</formula>
    </cfRule>
    <cfRule type="expression" dxfId="111" priority="87">
      <formula>AND($Q40="X",OR($B40&lt;&gt;"",$C40&lt;&gt;"",$D40&lt;&gt;"",$E40&lt;&gt;""))</formula>
    </cfRule>
    <cfRule type="expression" dxfId="110" priority="88">
      <formula>AND($Q40="X",OR($B40&lt;&gt;"",$C40&lt;&gt;"",$E40&lt;&gt;"",#REF!&lt;&gt;""))</formula>
    </cfRule>
    <cfRule type="expression" dxfId="109" priority="89">
      <formula>$AC40=1</formula>
    </cfRule>
    <cfRule type="expression" dxfId="108" priority="90">
      <formula>AND($Q40="X",OR($B40&lt;&gt;"",$C40&lt;&gt;"",$D40&lt;&gt;""))</formula>
    </cfRule>
    <cfRule type="expression" dxfId="107" priority="91">
      <formula>AND($AD40=1,$AC40=1)</formula>
    </cfRule>
    <cfRule type="expression" dxfId="106" priority="92">
      <formula>$AD40=1</formula>
    </cfRule>
    <cfRule type="expression" dxfId="105" priority="93">
      <formula>AND($Q40="X",$B40&lt;&gt;"")</formula>
    </cfRule>
    <cfRule type="expression" dxfId="104" priority="94">
      <formula>AND($Q40="X",OR($B40&lt;&gt;"",$C40&lt;&gt;""))</formula>
    </cfRule>
  </conditionalFormatting>
  <conditionalFormatting sqref="E40">
    <cfRule type="expression" dxfId="103" priority="95">
      <formula>AND($Q40="X",OR($B40&lt;&gt;"",$C40&lt;&gt;"",$D40&lt;&gt;"",$E40&lt;&gt;""))</formula>
    </cfRule>
  </conditionalFormatting>
  <conditionalFormatting sqref="E40:E42">
    <cfRule type="expression" dxfId="102" priority="96">
      <formula>AND($Q40="X",OR($B40&lt;&gt;"",$C40&lt;&gt;"",$E40&lt;&gt;"",#REF!&lt;&gt;""))</formula>
    </cfRule>
  </conditionalFormatting>
  <conditionalFormatting sqref="E40:G40">
    <cfRule type="expression" dxfId="101" priority="97">
      <formula>AND($Q40="X",OR($B40&lt;&gt;"",$C40&lt;&gt;"",$D40&lt;&gt;""))</formula>
    </cfRule>
    <cfRule type="expression" dxfId="100" priority="98">
      <formula>AND($Q40="X",OR($B40&lt;&gt;"",$C40&lt;&gt;""))</formula>
    </cfRule>
  </conditionalFormatting>
  <conditionalFormatting sqref="F1:F2">
    <cfRule type="dataBar" priority="40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F40:F42">
    <cfRule type="expression" dxfId="99" priority="100">
      <formula>AND($Q40="X",OR($B40&lt;&gt;"",$C40&lt;&gt;"",$E40&lt;&gt;"",#REF!&lt;&gt;"",$F40&lt;&gt;""))</formula>
    </cfRule>
  </conditionalFormatting>
  <conditionalFormatting sqref="F40:G40">
    <cfRule type="expression" dxfId="98" priority="99">
      <formula>AND($Q40="X",OR($B40&lt;&gt;"",$C40&lt;&gt;"",$D40&lt;&gt;"",$E40&lt;&gt;"",$F40&lt;&gt;""))</formula>
    </cfRule>
    <cfRule type="expression" dxfId="97" priority="101">
      <formula>AND($Q40="X",OR($B40&lt;&gt;"",$C40&lt;&gt;"",$E40&lt;&gt;"",#REF!&lt;&gt;""))</formula>
    </cfRule>
    <cfRule type="expression" dxfId="96" priority="102">
      <formula>AND($Q40="X",OR($B40&lt;&gt;"",$C40&lt;&gt;"",$D40&lt;&gt;"",$E40&lt;&gt;""))</formula>
    </cfRule>
  </conditionalFormatting>
  <conditionalFormatting sqref="G40">
    <cfRule type="expression" dxfId="95" priority="59">
      <formula>OR($AD40="X",$AC40="X")</formula>
    </cfRule>
    <cfRule type="expression" dxfId="94" priority="60">
      <formula>AND($AD40=1,$AC40=1)</formula>
    </cfRule>
    <cfRule type="expression" dxfId="93" priority="61">
      <formula>$AD40=1</formula>
    </cfRule>
    <cfRule type="expression" dxfId="92" priority="62">
      <formula>$AC40=1</formula>
    </cfRule>
    <cfRule type="expression" dxfId="91" priority="63">
      <formula>AND(NOT(ISBLANK($V40)),ISBLANK($AC40),ISBLANK($AD40))</formula>
    </cfRule>
    <cfRule type="expression" dxfId="90" priority="64">
      <formula>AND($Q40="X",OR($B40&lt;&gt;"",$C40&lt;&gt;"",$E40&lt;&gt;"",#REF!&lt;&gt;"",$F40&lt;&gt;""))</formula>
    </cfRule>
  </conditionalFormatting>
  <conditionalFormatting sqref="H41:H42">
    <cfRule type="expression" dxfId="89" priority="72">
      <formula>$Q41="X"</formula>
    </cfRule>
  </conditionalFormatting>
  <conditionalFormatting sqref="H99:H100 H120:H960">
    <cfRule type="expression" dxfId="88" priority="405">
      <formula>$P99="X"</formula>
    </cfRule>
  </conditionalFormatting>
  <conditionalFormatting sqref="I41:I44">
    <cfRule type="expression" dxfId="87" priority="22">
      <formula>$Q41="X"</formula>
    </cfRule>
  </conditionalFormatting>
  <conditionalFormatting sqref="S9:S11">
    <cfRule type="cellIs" dxfId="86" priority="276" operator="equal">
      <formula>"1..1"</formula>
    </cfRule>
    <cfRule type="cellIs" dxfId="85" priority="277" operator="equal">
      <formula>"0..n"</formula>
    </cfRule>
    <cfRule type="cellIs" dxfId="84" priority="278" operator="equal">
      <formula>"0..1"</formula>
    </cfRule>
  </conditionalFormatting>
  <conditionalFormatting sqref="S15:S17">
    <cfRule type="cellIs" dxfId="83" priority="26" operator="equal">
      <formula>"1..1"</formula>
    </cfRule>
    <cfRule type="cellIs" dxfId="82" priority="27" operator="equal">
      <formula>"0..n"</formula>
    </cfRule>
    <cfRule type="cellIs" dxfId="81" priority="28" operator="equal">
      <formula>"0..1"</formula>
    </cfRule>
  </conditionalFormatting>
  <conditionalFormatting sqref="S22:S26">
    <cfRule type="cellIs" dxfId="80" priority="273" operator="equal">
      <formula>"1..1"</formula>
    </cfRule>
    <cfRule type="cellIs" dxfId="79" priority="274" operator="equal">
      <formula>"0..n"</formula>
    </cfRule>
    <cfRule type="cellIs" dxfId="78" priority="275" operator="equal">
      <formula>"0..1"</formula>
    </cfRule>
  </conditionalFormatting>
  <conditionalFormatting sqref="V9:V21 P9:P97 O40:O42">
    <cfRule type="cellIs" dxfId="77" priority="69" operator="equal">
      <formula>"1..1"</formula>
    </cfRule>
    <cfRule type="cellIs" dxfId="76" priority="70" operator="equal">
      <formula>"0..n"</formula>
    </cfRule>
    <cfRule type="cellIs" dxfId="75" priority="71" operator="equal">
      <formula>"0..1"</formula>
    </cfRule>
  </conditionalFormatting>
  <conditionalFormatting sqref="V27:V75">
    <cfRule type="cellIs" dxfId="74" priority="130" operator="equal">
      <formula>"1..1"</formula>
    </cfRule>
    <cfRule type="cellIs" dxfId="73" priority="131" operator="equal">
      <formula>"0..n"</formula>
    </cfRule>
    <cfRule type="cellIs" dxfId="72" priority="132" operator="equal">
      <formula>"0..1"</formula>
    </cfRule>
  </conditionalFormatting>
  <conditionalFormatting sqref="V77:V97">
    <cfRule type="cellIs" dxfId="71" priority="163" operator="equal">
      <formula>"1..1"</formula>
    </cfRule>
    <cfRule type="cellIs" dxfId="70" priority="164" operator="equal">
      <formula>"0..n"</formula>
    </cfRule>
    <cfRule type="cellIs" dxfId="69" priority="165" operator="equal">
      <formula>"0..1"</formula>
    </cfRule>
  </conditionalFormatting>
  <conditionalFormatting sqref="W19:W21">
    <cfRule type="cellIs" dxfId="68" priority="151" operator="equal">
      <formula>"1..1"</formula>
    </cfRule>
    <cfRule type="cellIs" dxfId="67" priority="152" operator="equal">
      <formula>"0..n"</formula>
    </cfRule>
    <cfRule type="cellIs" dxfId="66" priority="153" operator="equal">
      <formula>"0..1"</formula>
    </cfRule>
  </conditionalFormatting>
  <conditionalFormatting sqref="W37">
    <cfRule type="cellIs" dxfId="65" priority="13" operator="equal">
      <formula>"1..1"</formula>
    </cfRule>
    <cfRule type="cellIs" dxfId="64" priority="14" operator="equal">
      <formula>"0..n"</formula>
    </cfRule>
    <cfRule type="cellIs" dxfId="63" priority="15" operator="equal">
      <formula>"0..1"</formula>
    </cfRule>
  </conditionalFormatting>
  <conditionalFormatting sqref="W39">
    <cfRule type="cellIs" dxfId="62" priority="16" operator="equal">
      <formula>"1..1"</formula>
    </cfRule>
    <cfRule type="cellIs" dxfId="61" priority="17" operator="equal">
      <formula>"0..n"</formula>
    </cfRule>
    <cfRule type="cellIs" dxfId="60" priority="18" operator="equal">
      <formula>"0..1"</formula>
    </cfRule>
  </conditionalFormatting>
  <conditionalFormatting sqref="W49:W50">
    <cfRule type="cellIs" dxfId="59" priority="109" operator="equal">
      <formula>"1..1"</formula>
    </cfRule>
    <cfRule type="cellIs" dxfId="58" priority="110" operator="equal">
      <formula>"0..n"</formula>
    </cfRule>
    <cfRule type="cellIs" dxfId="57" priority="111" operator="equal">
      <formula>"0..1"</formula>
    </cfRule>
  </conditionalFormatting>
  <conditionalFormatting sqref="W63:W74">
    <cfRule type="cellIs" dxfId="56" priority="112" operator="equal">
      <formula>"1..1"</formula>
    </cfRule>
    <cfRule type="cellIs" dxfId="55" priority="113" operator="equal">
      <formula>"0..n"</formula>
    </cfRule>
    <cfRule type="cellIs" dxfId="54" priority="114" operator="equal">
      <formula>"0..1"</formula>
    </cfRule>
  </conditionalFormatting>
  <conditionalFormatting sqref="W77">
    <cfRule type="cellIs" dxfId="53" priority="121" operator="equal">
      <formula>"1..1"</formula>
    </cfRule>
    <cfRule type="cellIs" dxfId="52" priority="122" operator="equal">
      <formula>"0..n"</formula>
    </cfRule>
    <cfRule type="cellIs" dxfId="51" priority="123" operator="equal">
      <formula>"0..1"</formula>
    </cfRule>
  </conditionalFormatting>
  <conditionalFormatting sqref="W87:W97">
    <cfRule type="cellIs" dxfId="50" priority="118" operator="equal">
      <formula>"1..1"</formula>
    </cfRule>
    <cfRule type="cellIs" dxfId="49" priority="119" operator="equal">
      <formula>"0..n"</formula>
    </cfRule>
    <cfRule type="cellIs" dxfId="48" priority="120" operator="equal">
      <formula>"0..1"</formula>
    </cfRule>
  </conditionalFormatting>
  <hyperlinks>
    <hyperlink ref="I23" r:id="rId1" xr:uid="{EF05007A-77CD-4940-A4F6-E58FF57E52F7}"/>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A143"/>
  <sheetViews>
    <sheetView zoomScaleNormal="100" workbookViewId="0">
      <selection activeCell="B22" sqref="B22"/>
    </sheetView>
  </sheetViews>
  <sheetFormatPr baseColWidth="10" defaultColWidth="9.5" defaultRowHeight="15"/>
  <cols>
    <col min="1" max="1" width="4.625" style="128" customWidth="1"/>
    <col min="2" max="2" width="41.62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7" style="159" bestFit="1"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4" customWidth="1"/>
    <col min="20" max="20" width="28.125" style="96" customWidth="1"/>
    <col min="21" max="21" width="8.875" style="96" customWidth="1"/>
    <col min="22" max="23" width="8.125" style="96" customWidth="1"/>
    <col min="24" max="24" width="22.625" style="179" hidden="1" customWidth="1"/>
    <col min="25" max="25" width="24.375" style="96" hidden="1" customWidth="1"/>
    <col min="26" max="26" width="24.5" style="159" hidden="1" customWidth="1"/>
    <col min="27" max="27" width="17.5" style="96" hidden="1" customWidth="1"/>
    <col min="28" max="28" width="9.5"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69" t="s">
        <v>2582</v>
      </c>
      <c r="C1" s="129" t="s">
        <v>813</v>
      </c>
      <c r="E1" s="150" t="s">
        <v>814</v>
      </c>
      <c r="F1" s="157" t="e">
        <f>createCase215[[#Totals],[Métier]] / createCase215[[#Totals],[ID]]</f>
        <v>#DIV/0!</v>
      </c>
      <c r="G1" s="128"/>
      <c r="AB1" s="96"/>
      <c r="AD1"/>
      <c r="AE1" s="128"/>
      <c r="ALY1"/>
    </row>
    <row r="2" spans="1:1013" ht="13.5" customHeight="1">
      <c r="A2" s="228" t="s">
        <v>2583</v>
      </c>
      <c r="C2" s="141" t="s">
        <v>818</v>
      </c>
      <c r="D2" s="281"/>
      <c r="E2" s="152" t="s">
        <v>819</v>
      </c>
      <c r="F2" s="157" t="e">
        <f>createCase215[[#Totals],[NexSIS]] / createCase215[[#Totals],[ID]]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87" t="s">
        <v>911</v>
      </c>
      <c r="F5" s="146"/>
      <c r="G5" s="148"/>
      <c r="H5" s="148"/>
      <c r="I5" s="272"/>
      <c r="J5" s="160"/>
      <c r="K5" s="148"/>
      <c r="L5" s="148"/>
      <c r="M5" s="148"/>
      <c r="N5" s="148"/>
      <c r="O5" s="186"/>
      <c r="P5" s="148"/>
      <c r="Q5" s="148"/>
      <c r="R5" s="148"/>
      <c r="S5" s="276"/>
      <c r="T5" s="148"/>
      <c r="U5" s="148"/>
      <c r="V5" s="148"/>
      <c r="W5" s="148"/>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4"/>
      <c r="E7" s="138"/>
      <c r="F7" s="138"/>
      <c r="K7" s="787" t="s">
        <v>828</v>
      </c>
      <c r="L7" s="787"/>
      <c r="M7" s="787"/>
      <c r="N7" s="787"/>
      <c r="U7" s="788" t="s">
        <v>829</v>
      </c>
      <c r="V7" s="788"/>
      <c r="W7" s="788"/>
      <c r="AB7" s="787" t="s">
        <v>830</v>
      </c>
      <c r="AC7" s="787"/>
      <c r="AD7"/>
      <c r="AE7" s="128"/>
      <c r="ALY7"/>
    </row>
    <row r="8" spans="1:1013" s="238" customFormat="1" ht="55.5" customHeight="1">
      <c r="A8" s="233" t="s">
        <v>831</v>
      </c>
      <c r="B8" s="378" t="s">
        <v>832</v>
      </c>
      <c r="C8" s="275" t="s">
        <v>833</v>
      </c>
      <c r="D8" s="275" t="s">
        <v>834</v>
      </c>
      <c r="E8" s="275" t="s">
        <v>835</v>
      </c>
      <c r="F8" s="275" t="s">
        <v>836</v>
      </c>
      <c r="G8" s="275" t="s">
        <v>837</v>
      </c>
      <c r="H8" s="234" t="s">
        <v>9</v>
      </c>
      <c r="I8" s="234" t="s">
        <v>838</v>
      </c>
      <c r="J8" s="234" t="s">
        <v>841</v>
      </c>
      <c r="K8" s="235" t="s">
        <v>842</v>
      </c>
      <c r="L8" s="235" t="s">
        <v>843</v>
      </c>
      <c r="M8" s="235" t="s">
        <v>844</v>
      </c>
      <c r="N8" s="235" t="s">
        <v>845</v>
      </c>
      <c r="O8" s="235" t="s">
        <v>846</v>
      </c>
      <c r="P8" s="234" t="s">
        <v>677</v>
      </c>
      <c r="Q8" s="234" t="s">
        <v>3</v>
      </c>
      <c r="R8" s="234" t="s">
        <v>912</v>
      </c>
      <c r="S8" s="280" t="s">
        <v>913</v>
      </c>
      <c r="T8" s="234" t="s">
        <v>848</v>
      </c>
      <c r="U8" s="229" t="s">
        <v>849</v>
      </c>
      <c r="V8" s="229" t="s">
        <v>2463</v>
      </c>
      <c r="W8" s="229" t="s">
        <v>2584</v>
      </c>
      <c r="X8" s="235" t="s">
        <v>852</v>
      </c>
      <c r="Y8" s="235" t="s">
        <v>853</v>
      </c>
      <c r="Z8" s="236" t="s">
        <v>854</v>
      </c>
      <c r="AA8" s="235" t="s">
        <v>855</v>
      </c>
      <c r="AB8" s="235" t="s">
        <v>856</v>
      </c>
      <c r="AC8" s="237" t="s">
        <v>914</v>
      </c>
    </row>
    <row r="9" spans="1:1013" s="224" customFormat="1" ht="13.5" customHeight="1">
      <c r="A9" s="225">
        <v>1</v>
      </c>
      <c r="B9" s="734" t="s">
        <v>2466</v>
      </c>
      <c r="C9" s="219"/>
      <c r="D9" s="697"/>
      <c r="E9" s="697"/>
      <c r="F9" s="697"/>
      <c r="G9" s="697"/>
      <c r="H9" s="698" t="s">
        <v>951</v>
      </c>
      <c r="I9" s="313" t="s">
        <v>1885</v>
      </c>
      <c r="J9" s="699" t="s">
        <v>918</v>
      </c>
      <c r="K9" s="698" t="s">
        <v>954</v>
      </c>
      <c r="L9" s="698" t="s">
        <v>955</v>
      </c>
      <c r="M9" s="698"/>
      <c r="N9" s="698"/>
      <c r="O9" s="700">
        <v>1</v>
      </c>
      <c r="P9" s="698" t="s">
        <v>820</v>
      </c>
      <c r="Q9" s="701"/>
      <c r="R9" s="698" t="s">
        <v>862</v>
      </c>
      <c r="S9" s="701"/>
      <c r="T9" s="698"/>
      <c r="U9" s="702"/>
      <c r="V9" s="702" t="s">
        <v>863</v>
      </c>
      <c r="W9" s="702"/>
      <c r="X9" s="703"/>
      <c r="Y9" s="698"/>
      <c r="Z9" s="704"/>
      <c r="AA9" s="698"/>
      <c r="AB9" s="701"/>
      <c r="AC9" s="701"/>
    </row>
    <row r="10" spans="1:1013" s="224" customFormat="1" ht="13.5" customHeight="1">
      <c r="A10" s="225">
        <v>2</v>
      </c>
      <c r="B10" s="734" t="s">
        <v>2470</v>
      </c>
      <c r="C10" s="219"/>
      <c r="D10" s="221"/>
      <c r="E10" s="221"/>
      <c r="F10" s="221"/>
      <c r="G10" s="221"/>
      <c r="H10" s="698" t="s">
        <v>957</v>
      </c>
      <c r="I10" s="131" t="s">
        <v>958</v>
      </c>
      <c r="J10" s="699" t="s">
        <v>924</v>
      </c>
      <c r="K10" s="698" t="s">
        <v>925</v>
      </c>
      <c r="L10" s="698" t="s">
        <v>926</v>
      </c>
      <c r="M10" s="698"/>
      <c r="N10" s="698"/>
      <c r="O10" s="700"/>
      <c r="P10" s="698" t="s">
        <v>817</v>
      </c>
      <c r="Q10" s="701"/>
      <c r="R10" s="698" t="s">
        <v>862</v>
      </c>
      <c r="S10" s="701"/>
      <c r="T10" s="698"/>
      <c r="U10" s="702"/>
      <c r="V10" s="702" t="s">
        <v>863</v>
      </c>
      <c r="W10" s="702"/>
      <c r="X10" s="703"/>
      <c r="Y10" s="698"/>
      <c r="Z10" s="704"/>
      <c r="AA10" s="698"/>
      <c r="AB10" s="701"/>
      <c r="AC10" s="701"/>
    </row>
    <row r="11" spans="1:1013" s="224" customFormat="1" ht="13.5" customHeight="1">
      <c r="A11" s="225">
        <v>3</v>
      </c>
      <c r="B11" s="217" t="s">
        <v>2585</v>
      </c>
      <c r="C11" s="219"/>
      <c r="D11" s="241"/>
      <c r="E11" s="241"/>
      <c r="F11" s="241"/>
      <c r="G11" s="241"/>
      <c r="H11" s="698"/>
      <c r="I11" s="699" t="s">
        <v>929</v>
      </c>
      <c r="J11" s="699" t="s">
        <v>930</v>
      </c>
      <c r="K11" s="698"/>
      <c r="L11" s="698"/>
      <c r="M11" s="698"/>
      <c r="N11" s="698"/>
      <c r="O11" s="700"/>
      <c r="P11" s="698" t="s">
        <v>820</v>
      </c>
      <c r="Q11" s="701"/>
      <c r="R11" s="698" t="s">
        <v>878</v>
      </c>
      <c r="S11" s="701"/>
      <c r="T11" s="698"/>
      <c r="U11" s="702"/>
      <c r="V11" s="702" t="s">
        <v>863</v>
      </c>
      <c r="W11" s="702"/>
      <c r="X11" s="703"/>
      <c r="Y11" s="698"/>
      <c r="Z11" s="704"/>
      <c r="AA11" s="698"/>
      <c r="AB11" s="701"/>
      <c r="AC11" s="701"/>
    </row>
    <row r="12" spans="1:1013" s="224" customFormat="1" ht="13.5" customHeight="1">
      <c r="A12" s="225">
        <v>4</v>
      </c>
      <c r="B12" s="216" t="s">
        <v>1364</v>
      </c>
      <c r="C12" s="503"/>
      <c r="D12" s="502"/>
      <c r="E12" s="502"/>
      <c r="F12" s="502"/>
      <c r="G12" s="502"/>
      <c r="H12" s="726"/>
      <c r="I12" s="727"/>
      <c r="J12" s="699" t="s">
        <v>1367</v>
      </c>
      <c r="K12" s="698"/>
      <c r="L12" s="698"/>
      <c r="M12" s="698"/>
      <c r="N12" s="698"/>
      <c r="O12" s="700"/>
      <c r="P12" s="698" t="s">
        <v>820</v>
      </c>
      <c r="Q12" s="701" t="s">
        <v>863</v>
      </c>
      <c r="R12" s="375" t="s">
        <v>1367</v>
      </c>
      <c r="S12" s="701"/>
      <c r="T12" s="698"/>
      <c r="U12" s="702"/>
      <c r="V12" s="702" t="s">
        <v>863</v>
      </c>
      <c r="W12" s="702"/>
      <c r="X12" s="703"/>
      <c r="Y12" s="698"/>
      <c r="Z12" s="704"/>
      <c r="AA12" s="698"/>
      <c r="AB12" s="701"/>
      <c r="AC12" s="701"/>
    </row>
    <row r="13" spans="1:1013" s="224" customFormat="1" ht="13.5" customHeight="1">
      <c r="A13" s="225">
        <v>5</v>
      </c>
      <c r="B13" s="217"/>
      <c r="C13" s="217" t="s">
        <v>2586</v>
      </c>
      <c r="D13" s="241"/>
      <c r="E13" s="241"/>
      <c r="F13" s="241"/>
      <c r="G13" s="241"/>
      <c r="H13" s="698"/>
      <c r="I13" s="699"/>
      <c r="J13" s="699" t="s">
        <v>2587</v>
      </c>
      <c r="K13" s="698"/>
      <c r="L13" s="698"/>
      <c r="M13" s="698"/>
      <c r="N13" s="698"/>
      <c r="O13" s="700"/>
      <c r="P13" s="698" t="s">
        <v>820</v>
      </c>
      <c r="Q13" s="701"/>
      <c r="R13" s="705" t="s">
        <v>862</v>
      </c>
      <c r="S13" s="701"/>
      <c r="T13" s="698"/>
      <c r="U13" s="702"/>
      <c r="V13" s="702" t="s">
        <v>863</v>
      </c>
      <c r="W13" s="702"/>
      <c r="X13" s="703"/>
      <c r="Y13" s="698"/>
      <c r="Z13" s="704"/>
      <c r="AA13" s="698"/>
      <c r="AB13" s="701"/>
      <c r="AC13" s="701"/>
    </row>
    <row r="14" spans="1:1013" s="224" customFormat="1" ht="13.5" customHeight="1">
      <c r="A14" s="225">
        <v>6</v>
      </c>
      <c r="B14" s="217"/>
      <c r="C14" s="219" t="s">
        <v>2588</v>
      </c>
      <c r="D14" s="241"/>
      <c r="E14" s="241"/>
      <c r="F14" s="241"/>
      <c r="G14" s="241"/>
      <c r="H14" s="698"/>
      <c r="I14" s="699"/>
      <c r="J14" s="699" t="s">
        <v>2589</v>
      </c>
      <c r="K14" s="698"/>
      <c r="L14" s="698"/>
      <c r="M14" s="698"/>
      <c r="N14" s="698"/>
      <c r="O14" s="700"/>
      <c r="P14" s="698" t="s">
        <v>820</v>
      </c>
      <c r="Q14" s="701"/>
      <c r="R14" s="705" t="s">
        <v>862</v>
      </c>
      <c r="S14" s="701"/>
      <c r="T14" s="698"/>
      <c r="U14" s="702"/>
      <c r="V14" s="702" t="s">
        <v>863</v>
      </c>
      <c r="W14" s="702"/>
      <c r="X14" s="703"/>
      <c r="Y14" s="698"/>
      <c r="Z14" s="704"/>
      <c r="AA14" s="698"/>
      <c r="AB14" s="701"/>
      <c r="AC14" s="701"/>
    </row>
    <row r="15" spans="1:1013" s="224" customFormat="1" ht="13.5" customHeight="1">
      <c r="A15" s="225">
        <v>7</v>
      </c>
      <c r="B15" s="217"/>
      <c r="C15" s="219" t="s">
        <v>2590</v>
      </c>
      <c r="D15" s="241"/>
      <c r="E15" s="241"/>
      <c r="F15" s="241"/>
      <c r="G15" s="241"/>
      <c r="H15" s="698"/>
      <c r="I15" s="699"/>
      <c r="J15" s="699" t="s">
        <v>2591</v>
      </c>
      <c r="K15" s="698"/>
      <c r="L15" s="698"/>
      <c r="M15" s="698"/>
      <c r="N15" s="698"/>
      <c r="O15" s="700"/>
      <c r="P15" s="698" t="s">
        <v>817</v>
      </c>
      <c r="Q15" s="701"/>
      <c r="R15" s="705" t="s">
        <v>862</v>
      </c>
      <c r="S15" s="701"/>
      <c r="T15" s="698"/>
      <c r="U15" s="702"/>
      <c r="V15" s="702" t="s">
        <v>863</v>
      </c>
      <c r="W15" s="702"/>
      <c r="X15" s="703"/>
      <c r="Y15" s="698"/>
      <c r="Z15" s="704"/>
      <c r="AA15" s="698"/>
      <c r="AB15" s="701"/>
      <c r="AC15" s="701"/>
    </row>
    <row r="16" spans="1:1013" s="224" customFormat="1" ht="13.5" customHeight="1">
      <c r="A16" s="225">
        <v>8</v>
      </c>
      <c r="B16" s="217"/>
      <c r="C16" s="219" t="s">
        <v>2592</v>
      </c>
      <c r="D16" s="241"/>
      <c r="E16" s="241"/>
      <c r="F16" s="241"/>
      <c r="G16" s="241"/>
      <c r="H16" s="698"/>
      <c r="I16" s="699"/>
      <c r="J16" s="699" t="s">
        <v>1593</v>
      </c>
      <c r="K16" s="698"/>
      <c r="L16" s="698"/>
      <c r="M16" s="698"/>
      <c r="N16" s="698"/>
      <c r="O16" s="700"/>
      <c r="P16" s="698" t="s">
        <v>823</v>
      </c>
      <c r="Q16" s="701"/>
      <c r="R16" s="705" t="s">
        <v>862</v>
      </c>
      <c r="S16" s="701"/>
      <c r="T16" s="698"/>
      <c r="U16" s="702"/>
      <c r="V16" s="702" t="s">
        <v>863</v>
      </c>
      <c r="W16" s="702"/>
      <c r="X16" s="703"/>
      <c r="Y16" s="698"/>
      <c r="Z16" s="704"/>
      <c r="AA16" s="698"/>
      <c r="AB16" s="701"/>
      <c r="AC16" s="701"/>
    </row>
    <row r="17" spans="1:29" s="224" customFormat="1" ht="13.5" customHeight="1">
      <c r="A17" s="225">
        <v>9</v>
      </c>
      <c r="B17" s="216" t="s">
        <v>2593</v>
      </c>
      <c r="C17" s="503"/>
      <c r="D17" s="728"/>
      <c r="E17" s="728"/>
      <c r="F17" s="728"/>
      <c r="G17" s="728"/>
      <c r="H17" s="726"/>
      <c r="I17" s="726"/>
      <c r="J17" s="699" t="s">
        <v>1404</v>
      </c>
      <c r="K17" s="698"/>
      <c r="L17" s="698"/>
      <c r="M17" s="698"/>
      <c r="N17" s="698"/>
      <c r="O17" s="700"/>
      <c r="P17" s="698" t="s">
        <v>820</v>
      </c>
      <c r="Q17" s="701" t="s">
        <v>863</v>
      </c>
      <c r="R17" s="375" t="s">
        <v>1404</v>
      </c>
      <c r="S17" s="701"/>
      <c r="T17" s="698"/>
      <c r="U17" s="702"/>
      <c r="V17" s="702" t="s">
        <v>863</v>
      </c>
      <c r="W17" s="702"/>
      <c r="X17" s="703"/>
      <c r="Y17" s="698"/>
      <c r="Z17" s="704"/>
      <c r="AA17" s="698"/>
      <c r="AB17" s="701"/>
      <c r="AC17" s="701"/>
    </row>
    <row r="18" spans="1:29" s="224" customFormat="1" ht="13.5" customHeight="1">
      <c r="A18" s="225">
        <v>10</v>
      </c>
      <c r="B18" s="217"/>
      <c r="C18" s="219" t="s">
        <v>1405</v>
      </c>
      <c r="D18" s="241"/>
      <c r="E18" s="241"/>
      <c r="F18" s="241"/>
      <c r="G18" s="241"/>
      <c r="H18" s="698" t="s">
        <v>2594</v>
      </c>
      <c r="I18" s="698" t="s">
        <v>2595</v>
      </c>
      <c r="J18" s="699" t="s">
        <v>2596</v>
      </c>
      <c r="K18" s="698"/>
      <c r="L18" s="698"/>
      <c r="M18" s="698"/>
      <c r="N18" s="698"/>
      <c r="O18" s="700"/>
      <c r="P18" s="698" t="s">
        <v>820</v>
      </c>
      <c r="Q18" s="701"/>
      <c r="R18" s="699" t="s">
        <v>862</v>
      </c>
      <c r="S18" s="701"/>
      <c r="T18" s="698"/>
      <c r="U18" s="702"/>
      <c r="V18" s="702" t="s">
        <v>863</v>
      </c>
      <c r="W18" s="702"/>
      <c r="X18" s="703"/>
      <c r="Y18" s="698"/>
      <c r="Z18" s="704"/>
      <c r="AA18" s="698"/>
      <c r="AB18" s="701"/>
      <c r="AC18" s="701"/>
    </row>
    <row r="19" spans="1:29" s="224" customFormat="1" ht="13.5" customHeight="1">
      <c r="A19" s="225">
        <v>11</v>
      </c>
      <c r="B19" s="217"/>
      <c r="C19" s="219" t="s">
        <v>2597</v>
      </c>
      <c r="D19" s="241"/>
      <c r="E19" s="241"/>
      <c r="F19" s="241"/>
      <c r="G19" s="241"/>
      <c r="H19" s="698"/>
      <c r="I19" s="698" t="s">
        <v>2598</v>
      </c>
      <c r="J19" s="699" t="s">
        <v>2599</v>
      </c>
      <c r="K19" s="698"/>
      <c r="L19" s="698"/>
      <c r="M19" s="698"/>
      <c r="N19" s="698"/>
      <c r="O19" s="700"/>
      <c r="P19" s="698" t="s">
        <v>817</v>
      </c>
      <c r="Q19" s="701"/>
      <c r="R19" s="705" t="s">
        <v>862</v>
      </c>
      <c r="S19" s="701"/>
      <c r="T19" s="698"/>
      <c r="U19" s="702"/>
      <c r="V19" s="702" t="s">
        <v>863</v>
      </c>
      <c r="W19" s="702"/>
      <c r="X19" s="703"/>
      <c r="Y19" s="698"/>
      <c r="Z19" s="704"/>
      <c r="AA19" s="698"/>
      <c r="AB19" s="701"/>
      <c r="AC19" s="701"/>
    </row>
    <row r="20" spans="1:29" s="224" customFormat="1" ht="13.5" customHeight="1">
      <c r="A20" s="225">
        <v>12</v>
      </c>
      <c r="B20" s="251"/>
      <c r="C20" s="219" t="s">
        <v>1105</v>
      </c>
      <c r="D20" s="221"/>
      <c r="E20" s="221"/>
      <c r="F20" s="221"/>
      <c r="G20" s="221"/>
      <c r="H20" s="698" t="s">
        <v>2600</v>
      </c>
      <c r="I20" s="698" t="s">
        <v>1135</v>
      </c>
      <c r="J20" s="699" t="s">
        <v>1312</v>
      </c>
      <c r="K20" s="698"/>
      <c r="L20" s="698"/>
      <c r="M20" s="698"/>
      <c r="N20" s="698"/>
      <c r="O20" s="700"/>
      <c r="P20" s="698" t="s">
        <v>817</v>
      </c>
      <c r="Q20" s="701"/>
      <c r="R20" s="698" t="s">
        <v>862</v>
      </c>
      <c r="S20" s="701"/>
      <c r="T20" s="698"/>
      <c r="U20" s="702"/>
      <c r="V20" s="702" t="s">
        <v>863</v>
      </c>
      <c r="W20" s="702"/>
      <c r="X20" s="703"/>
      <c r="Y20" s="698"/>
      <c r="Z20" s="704"/>
      <c r="AA20" s="698"/>
      <c r="AB20" s="701"/>
      <c r="AC20" s="701"/>
    </row>
    <row r="21" spans="1:29" s="224" customFormat="1" ht="13.5" customHeight="1">
      <c r="A21" s="225">
        <v>13</v>
      </c>
      <c r="B21" s="217"/>
      <c r="C21" s="219" t="s">
        <v>1313</v>
      </c>
      <c r="D21" s="241"/>
      <c r="E21" s="241"/>
      <c r="F21" s="241"/>
      <c r="G21" s="241"/>
      <c r="H21" s="698" t="s">
        <v>2601</v>
      </c>
      <c r="I21" s="699" t="s">
        <v>1315</v>
      </c>
      <c r="J21" s="699" t="s">
        <v>1316</v>
      </c>
      <c r="K21" s="698"/>
      <c r="L21" s="698"/>
      <c r="M21" s="698"/>
      <c r="N21" s="698"/>
      <c r="O21" s="700"/>
      <c r="P21" s="698" t="s">
        <v>817</v>
      </c>
      <c r="Q21" s="701"/>
      <c r="R21" s="698" t="s">
        <v>862</v>
      </c>
      <c r="S21" s="701"/>
      <c r="T21" s="698"/>
      <c r="U21" s="702"/>
      <c r="V21" s="702" t="s">
        <v>863</v>
      </c>
      <c r="W21" s="702"/>
      <c r="X21" s="703"/>
      <c r="Y21" s="698"/>
      <c r="Z21" s="704"/>
      <c r="AA21" s="698"/>
      <c r="AB21" s="701"/>
      <c r="AC21" s="701"/>
    </row>
    <row r="22" spans="1:29" s="224" customFormat="1" ht="13.5" customHeight="1">
      <c r="A22" s="225">
        <v>14</v>
      </c>
      <c r="B22" s="217"/>
      <c r="C22" s="219" t="s">
        <v>1480</v>
      </c>
      <c r="D22" s="241"/>
      <c r="E22" s="241"/>
      <c r="F22" s="241"/>
      <c r="G22" s="241"/>
      <c r="H22" s="698" t="s">
        <v>1481</v>
      </c>
      <c r="I22" s="698"/>
      <c r="J22" s="699" t="s">
        <v>1482</v>
      </c>
      <c r="K22" s="698"/>
      <c r="L22" s="698"/>
      <c r="M22" s="698"/>
      <c r="N22" s="698"/>
      <c r="O22" s="700"/>
      <c r="P22" s="698" t="s">
        <v>817</v>
      </c>
      <c r="Q22" s="701"/>
      <c r="R22" s="698" t="s">
        <v>1483</v>
      </c>
      <c r="S22" s="701"/>
      <c r="T22" s="698"/>
      <c r="U22" s="702"/>
      <c r="V22" s="702" t="s">
        <v>863</v>
      </c>
      <c r="W22" s="702"/>
      <c r="X22" s="703"/>
      <c r="Y22" s="698"/>
      <c r="Z22" s="704"/>
      <c r="AA22" s="698"/>
      <c r="AB22" s="701"/>
      <c r="AC22" s="701"/>
    </row>
    <row r="23" spans="1:29" s="224" customFormat="1" ht="13.5" customHeight="1">
      <c r="A23" s="225">
        <v>15</v>
      </c>
      <c r="B23" s="217"/>
      <c r="C23" s="219" t="s">
        <v>2602</v>
      </c>
      <c r="D23" s="241"/>
      <c r="E23" s="241"/>
      <c r="F23" s="241"/>
      <c r="G23" s="241"/>
      <c r="H23" s="698" t="s">
        <v>2603</v>
      </c>
      <c r="I23" s="699">
        <v>69</v>
      </c>
      <c r="J23" s="699" t="s">
        <v>1505</v>
      </c>
      <c r="K23" s="698"/>
      <c r="L23" s="698"/>
      <c r="M23" s="698"/>
      <c r="N23" s="698"/>
      <c r="O23" s="700"/>
      <c r="P23" s="698" t="s">
        <v>817</v>
      </c>
      <c r="Q23" s="701"/>
      <c r="R23" s="705" t="s">
        <v>862</v>
      </c>
      <c r="S23" s="701"/>
      <c r="T23" s="698"/>
      <c r="U23" s="702"/>
      <c r="V23" s="702" t="s">
        <v>863</v>
      </c>
      <c r="W23" s="702"/>
      <c r="X23" s="703"/>
      <c r="Y23" s="698"/>
      <c r="Z23" s="704"/>
      <c r="AA23" s="698"/>
      <c r="AB23" s="701"/>
      <c r="AC23" s="701"/>
    </row>
    <row r="24" spans="1:29" s="224" customFormat="1" ht="13.5" customHeight="1">
      <c r="A24" s="225">
        <v>16</v>
      </c>
      <c r="B24" s="217"/>
      <c r="C24" s="219" t="s">
        <v>2504</v>
      </c>
      <c r="D24" s="241"/>
      <c r="E24" s="241"/>
      <c r="F24" s="241"/>
      <c r="G24" s="241"/>
      <c r="H24" s="698"/>
      <c r="I24" s="699" t="s">
        <v>698</v>
      </c>
      <c r="J24" s="699" t="s">
        <v>1486</v>
      </c>
      <c r="K24" s="698"/>
      <c r="L24" s="698"/>
      <c r="M24" s="698"/>
      <c r="N24" s="698"/>
      <c r="O24" s="700"/>
      <c r="P24" s="698" t="s">
        <v>817</v>
      </c>
      <c r="Q24" s="701"/>
      <c r="R24" s="705" t="s">
        <v>862</v>
      </c>
      <c r="S24" s="701"/>
      <c r="T24" s="698"/>
      <c r="U24" s="702"/>
      <c r="V24" s="702" t="s">
        <v>863</v>
      </c>
      <c r="W24" s="702"/>
      <c r="X24" s="703"/>
      <c r="Y24" s="698"/>
      <c r="Z24" s="704"/>
      <c r="AA24" s="698"/>
      <c r="AB24" s="701"/>
      <c r="AC24" s="701"/>
    </row>
    <row r="25" spans="1:29" s="224" customFormat="1" ht="13.5" customHeight="1">
      <c r="A25" s="225">
        <v>17</v>
      </c>
      <c r="B25" s="217"/>
      <c r="C25" s="219" t="s">
        <v>2604</v>
      </c>
      <c r="D25" s="241"/>
      <c r="E25" s="241"/>
      <c r="F25" s="241"/>
      <c r="G25" s="241"/>
      <c r="H25" s="698" t="s">
        <v>2605</v>
      </c>
      <c r="I25" s="699" t="s">
        <v>1283</v>
      </c>
      <c r="J25" s="699" t="s">
        <v>2606</v>
      </c>
      <c r="K25" s="698"/>
      <c r="L25" s="698"/>
      <c r="M25" s="698"/>
      <c r="N25" s="698"/>
      <c r="O25" s="700"/>
      <c r="P25" s="698" t="s">
        <v>817</v>
      </c>
      <c r="Q25" s="701"/>
      <c r="R25" s="705" t="s">
        <v>862</v>
      </c>
      <c r="S25" s="701"/>
      <c r="T25" s="698"/>
      <c r="U25" s="702" t="s">
        <v>863</v>
      </c>
      <c r="V25" s="702"/>
      <c r="W25" s="702"/>
      <c r="X25" s="703"/>
      <c r="Y25" s="698"/>
      <c r="Z25" s="704"/>
      <c r="AA25" s="698"/>
      <c r="AB25" s="701"/>
      <c r="AC25" s="701"/>
    </row>
    <row r="26" spans="1:29" s="224" customFormat="1" ht="13.5" customHeight="1">
      <c r="A26" s="225">
        <v>18</v>
      </c>
      <c r="B26" s="216"/>
      <c r="C26" s="733" t="s">
        <v>2506</v>
      </c>
      <c r="D26" s="502"/>
      <c r="E26" s="502"/>
      <c r="F26" s="502"/>
      <c r="G26" s="502"/>
      <c r="H26" s="726"/>
      <c r="I26" s="727"/>
      <c r="J26" s="699" t="s">
        <v>2507</v>
      </c>
      <c r="K26" s="698"/>
      <c r="L26" s="698"/>
      <c r="M26" s="698"/>
      <c r="N26" s="698"/>
      <c r="O26" s="700"/>
      <c r="P26" s="698" t="s">
        <v>817</v>
      </c>
      <c r="Q26" s="701" t="s">
        <v>863</v>
      </c>
      <c r="R26" s="375" t="s">
        <v>2507</v>
      </c>
      <c r="S26" s="701"/>
      <c r="T26" s="698"/>
      <c r="U26" s="702"/>
      <c r="V26" s="702" t="s">
        <v>863</v>
      </c>
      <c r="W26" s="702"/>
      <c r="X26" s="703"/>
      <c r="Y26" s="698"/>
      <c r="Z26" s="704"/>
      <c r="AA26" s="698"/>
      <c r="AB26" s="701"/>
      <c r="AC26" s="701"/>
    </row>
    <row r="27" spans="1:29" s="224" customFormat="1" ht="13.5" customHeight="1">
      <c r="A27" s="225">
        <v>19</v>
      </c>
      <c r="B27" s="216"/>
      <c r="C27" s="697"/>
      <c r="D27" s="505" t="s">
        <v>2508</v>
      </c>
      <c r="E27" s="241"/>
      <c r="F27" s="241"/>
      <c r="G27" s="241"/>
      <c r="H27" s="698" t="s">
        <v>2509</v>
      </c>
      <c r="I27" s="699">
        <v>92300</v>
      </c>
      <c r="J27" s="699" t="s">
        <v>1108</v>
      </c>
      <c r="K27" s="698"/>
      <c r="L27" s="698"/>
      <c r="M27" s="698"/>
      <c r="N27" s="698"/>
      <c r="O27" s="700"/>
      <c r="P27" s="698" t="s">
        <v>820</v>
      </c>
      <c r="Q27" s="701"/>
      <c r="R27" s="698" t="s">
        <v>862</v>
      </c>
      <c r="S27" s="701"/>
      <c r="T27" s="698"/>
      <c r="U27" s="702"/>
      <c r="V27" s="702" t="s">
        <v>863</v>
      </c>
      <c r="W27" s="702"/>
      <c r="X27" s="703"/>
      <c r="Y27" s="698"/>
      <c r="Z27" s="704"/>
      <c r="AA27" s="698"/>
      <c r="AB27" s="701"/>
      <c r="AC27" s="701"/>
    </row>
    <row r="28" spans="1:29" s="224" customFormat="1" ht="13.5" customHeight="1">
      <c r="A28" s="225">
        <v>20</v>
      </c>
      <c r="B28" s="216"/>
      <c r="C28" s="697"/>
      <c r="D28" s="505" t="s">
        <v>388</v>
      </c>
      <c r="E28" s="241"/>
      <c r="F28" s="241"/>
      <c r="G28" s="241"/>
      <c r="H28" s="698" t="s">
        <v>1109</v>
      </c>
      <c r="I28" s="699" t="s">
        <v>2511</v>
      </c>
      <c r="J28" s="699" t="s">
        <v>2510</v>
      </c>
      <c r="K28" s="698"/>
      <c r="L28" s="698"/>
      <c r="M28" s="698"/>
      <c r="N28" s="698"/>
      <c r="O28" s="700"/>
      <c r="P28" s="698" t="s">
        <v>820</v>
      </c>
      <c r="Q28" s="701"/>
      <c r="R28" s="698" t="s">
        <v>862</v>
      </c>
      <c r="S28" s="701"/>
      <c r="T28" s="698"/>
      <c r="U28" s="702"/>
      <c r="V28" s="702" t="s">
        <v>863</v>
      </c>
      <c r="W28" s="702"/>
      <c r="X28" s="703"/>
      <c r="Y28" s="698"/>
      <c r="Z28" s="704"/>
      <c r="AA28" s="698"/>
      <c r="AB28" s="701"/>
      <c r="AC28" s="701"/>
    </row>
    <row r="29" spans="1:29" ht="15" customHeight="1">
      <c r="A29" s="225">
        <v>21</v>
      </c>
      <c r="B29" s="242" t="s">
        <v>2514</v>
      </c>
      <c r="C29" s="502"/>
      <c r="D29" s="502"/>
      <c r="E29" s="502"/>
      <c r="F29" s="502"/>
      <c r="G29" s="502"/>
      <c r="H29" s="726"/>
      <c r="I29" s="727"/>
      <c r="J29" s="699" t="s">
        <v>1055</v>
      </c>
      <c r="K29" s="698"/>
      <c r="L29" s="698"/>
      <c r="M29" s="698"/>
      <c r="N29" s="698"/>
      <c r="O29" s="700"/>
      <c r="P29" s="698" t="s">
        <v>820</v>
      </c>
      <c r="Q29" s="701" t="s">
        <v>863</v>
      </c>
      <c r="R29" s="243" t="s">
        <v>1055</v>
      </c>
      <c r="S29" s="701"/>
      <c r="T29" s="698"/>
      <c r="U29" s="702"/>
      <c r="V29" s="702" t="s">
        <v>863</v>
      </c>
      <c r="W29" s="702"/>
      <c r="X29" s="703"/>
      <c r="Y29" s="698"/>
      <c r="Z29" s="704"/>
      <c r="AA29" s="698"/>
      <c r="AB29" s="701"/>
      <c r="AC29" s="701"/>
    </row>
    <row r="30" spans="1:29" ht="15" customHeight="1">
      <c r="A30" s="225">
        <v>22</v>
      </c>
      <c r="B30" s="217"/>
      <c r="C30" s="216" t="s">
        <v>1082</v>
      </c>
      <c r="D30" s="502"/>
      <c r="E30" s="502"/>
      <c r="F30" s="502"/>
      <c r="G30" s="502"/>
      <c r="H30" s="726"/>
      <c r="I30" s="727"/>
      <c r="J30" s="699" t="s">
        <v>1083</v>
      </c>
      <c r="K30" s="698"/>
      <c r="L30" s="698"/>
      <c r="M30" s="698"/>
      <c r="N30" s="698"/>
      <c r="O30" s="700"/>
      <c r="P30" s="698" t="s">
        <v>817</v>
      </c>
      <c r="Q30" s="701" t="s">
        <v>863</v>
      </c>
      <c r="R30" s="243" t="s">
        <v>1083</v>
      </c>
      <c r="S30" s="701"/>
      <c r="T30" s="698"/>
      <c r="U30" s="702"/>
      <c r="V30" s="702" t="s">
        <v>863</v>
      </c>
      <c r="W30" s="702"/>
      <c r="X30" s="703"/>
      <c r="Y30" s="698"/>
      <c r="Z30" s="704"/>
      <c r="AA30" s="698"/>
      <c r="AB30" s="701"/>
      <c r="AC30" s="701"/>
    </row>
    <row r="31" spans="1:29" ht="15" customHeight="1">
      <c r="A31" s="225">
        <v>23</v>
      </c>
      <c r="B31" s="241"/>
      <c r="C31" s="217"/>
      <c r="D31" s="697" t="s">
        <v>1084</v>
      </c>
      <c r="E31" s="251"/>
      <c r="F31" s="241"/>
      <c r="G31" s="698"/>
      <c r="H31" s="698" t="s">
        <v>1085</v>
      </c>
      <c r="I31" s="699" t="s">
        <v>1086</v>
      </c>
      <c r="J31" s="699" t="s">
        <v>1088</v>
      </c>
      <c r="K31" s="698"/>
      <c r="L31" s="698"/>
      <c r="M31" s="698"/>
      <c r="N31" s="698"/>
      <c r="O31" s="700"/>
      <c r="P31" s="698" t="s">
        <v>820</v>
      </c>
      <c r="Q31" s="701"/>
      <c r="R31" s="698" t="s">
        <v>862</v>
      </c>
      <c r="S31" s="701"/>
      <c r="T31" s="698" t="s">
        <v>1089</v>
      </c>
      <c r="U31" s="702"/>
      <c r="V31" s="702" t="s">
        <v>863</v>
      </c>
      <c r="W31" s="702"/>
      <c r="X31" s="703"/>
      <c r="Y31" s="698"/>
      <c r="Z31" s="704"/>
      <c r="AA31" s="698"/>
      <c r="AB31" s="701"/>
      <c r="AC31" s="701"/>
    </row>
    <row r="32" spans="1:29" ht="15" customHeight="1">
      <c r="A32" s="225">
        <v>24</v>
      </c>
      <c r="B32" s="241"/>
      <c r="C32" s="222"/>
      <c r="D32" s="697" t="s">
        <v>1090</v>
      </c>
      <c r="E32" s="221"/>
      <c r="F32" s="241"/>
      <c r="G32" s="698"/>
      <c r="H32" s="698" t="s">
        <v>1091</v>
      </c>
      <c r="I32" s="699" t="s">
        <v>1092</v>
      </c>
      <c r="J32" s="699" t="s">
        <v>1093</v>
      </c>
      <c r="K32" s="698" t="s">
        <v>1094</v>
      </c>
      <c r="L32" s="698" t="s">
        <v>254</v>
      </c>
      <c r="M32" s="698"/>
      <c r="N32" s="698"/>
      <c r="O32" s="700"/>
      <c r="P32" s="698" t="s">
        <v>817</v>
      </c>
      <c r="Q32" s="701"/>
      <c r="R32" s="698" t="s">
        <v>862</v>
      </c>
      <c r="S32" s="701"/>
      <c r="T32" s="698"/>
      <c r="U32" s="702"/>
      <c r="V32" s="702" t="s">
        <v>863</v>
      </c>
      <c r="W32" s="702"/>
      <c r="X32" s="703"/>
      <c r="Y32" s="698"/>
      <c r="Z32" s="704"/>
      <c r="AA32" s="698"/>
      <c r="AB32" s="701"/>
      <c r="AC32" s="701"/>
    </row>
    <row r="33" spans="1:29" ht="15" customHeight="1">
      <c r="A33" s="225">
        <v>25</v>
      </c>
      <c r="B33" s="217"/>
      <c r="C33" s="222"/>
      <c r="D33" s="240" t="s">
        <v>1095</v>
      </c>
      <c r="E33" s="504"/>
      <c r="F33" s="502"/>
      <c r="G33" s="502"/>
      <c r="H33" s="726"/>
      <c r="I33" s="727"/>
      <c r="J33" s="699" t="s">
        <v>1096</v>
      </c>
      <c r="K33" s="698" t="s">
        <v>1097</v>
      </c>
      <c r="L33" s="698" t="s">
        <v>1098</v>
      </c>
      <c r="M33" s="698"/>
      <c r="N33" s="698"/>
      <c r="O33" s="700"/>
      <c r="P33" s="698" t="s">
        <v>817</v>
      </c>
      <c r="Q33" s="701" t="s">
        <v>863</v>
      </c>
      <c r="R33" s="243" t="s">
        <v>1096</v>
      </c>
      <c r="S33" s="701"/>
      <c r="T33" s="698"/>
      <c r="U33" s="702"/>
      <c r="V33" s="702" t="s">
        <v>863</v>
      </c>
      <c r="W33" s="702"/>
      <c r="X33" s="703"/>
      <c r="Y33" s="698"/>
      <c r="Z33" s="704"/>
      <c r="AA33" s="698"/>
      <c r="AB33" s="701"/>
      <c r="AC33" s="701"/>
    </row>
    <row r="34" spans="1:29" ht="15" customHeight="1">
      <c r="A34" s="225">
        <v>26</v>
      </c>
      <c r="B34" s="217"/>
      <c r="C34" s="222"/>
      <c r="D34" s="241"/>
      <c r="E34" s="241" t="s">
        <v>1099</v>
      </c>
      <c r="F34" s="241"/>
      <c r="G34" s="241"/>
      <c r="H34" s="698" t="s">
        <v>1100</v>
      </c>
      <c r="I34" s="699" t="s">
        <v>1101</v>
      </c>
      <c r="J34" s="699" t="s">
        <v>1088</v>
      </c>
      <c r="K34" s="698"/>
      <c r="L34" s="698"/>
      <c r="M34" s="698"/>
      <c r="N34" s="698"/>
      <c r="O34" s="700"/>
      <c r="P34" s="698" t="s">
        <v>820</v>
      </c>
      <c r="Q34" s="701"/>
      <c r="R34" s="698" t="s">
        <v>862</v>
      </c>
      <c r="S34" s="701"/>
      <c r="T34" s="698" t="s">
        <v>1102</v>
      </c>
      <c r="U34" s="702"/>
      <c r="V34" s="702" t="s">
        <v>863</v>
      </c>
      <c r="W34" s="702"/>
      <c r="X34" s="703"/>
      <c r="Y34" s="698"/>
      <c r="Z34" s="704"/>
      <c r="AA34" s="698"/>
      <c r="AB34" s="701"/>
      <c r="AC34" s="701"/>
    </row>
    <row r="35" spans="1:29" ht="15" customHeight="1">
      <c r="A35" s="225">
        <v>27</v>
      </c>
      <c r="B35" s="217"/>
      <c r="C35" s="217"/>
      <c r="D35" s="241"/>
      <c r="E35" s="241" t="s">
        <v>1103</v>
      </c>
      <c r="F35" s="241"/>
      <c r="G35" s="241"/>
      <c r="H35" s="698"/>
      <c r="I35" s="699" t="s">
        <v>1104</v>
      </c>
      <c r="J35" s="699" t="s">
        <v>971</v>
      </c>
      <c r="K35" s="698"/>
      <c r="L35" s="698"/>
      <c r="M35" s="698"/>
      <c r="N35" s="698"/>
      <c r="O35" s="700"/>
      <c r="P35" s="698" t="s">
        <v>817</v>
      </c>
      <c r="Q35" s="701"/>
      <c r="R35" s="698" t="s">
        <v>862</v>
      </c>
      <c r="S35" s="701"/>
      <c r="T35" s="698"/>
      <c r="U35" s="702"/>
      <c r="V35" s="702" t="s">
        <v>863</v>
      </c>
      <c r="W35" s="702"/>
      <c r="X35" s="703"/>
      <c r="Y35" s="698"/>
      <c r="Z35" s="704"/>
      <c r="AA35" s="698"/>
      <c r="AB35" s="701"/>
      <c r="AC35" s="701"/>
    </row>
    <row r="36" spans="1:29" ht="15" customHeight="1">
      <c r="A36" s="225">
        <v>28</v>
      </c>
      <c r="B36" s="217"/>
      <c r="C36" s="217"/>
      <c r="D36" s="241"/>
      <c r="E36" s="241" t="s">
        <v>1105</v>
      </c>
      <c r="F36" s="241"/>
      <c r="G36" s="241"/>
      <c r="H36" s="698"/>
      <c r="I36" s="699" t="s">
        <v>1106</v>
      </c>
      <c r="J36" s="699" t="s">
        <v>870</v>
      </c>
      <c r="K36" s="698"/>
      <c r="L36" s="698"/>
      <c r="M36" s="698"/>
      <c r="N36" s="698"/>
      <c r="O36" s="700"/>
      <c r="P36" s="698" t="s">
        <v>817</v>
      </c>
      <c r="Q36" s="701"/>
      <c r="R36" s="698" t="s">
        <v>862</v>
      </c>
      <c r="S36" s="701"/>
      <c r="T36" s="698"/>
      <c r="U36" s="702"/>
      <c r="V36" s="702" t="s">
        <v>863</v>
      </c>
      <c r="W36" s="702"/>
      <c r="X36" s="703"/>
      <c r="Y36" s="698"/>
      <c r="Z36" s="704"/>
      <c r="AA36" s="698"/>
      <c r="AB36" s="701"/>
      <c r="AC36" s="701"/>
    </row>
    <row r="37" spans="1:29" ht="15" customHeight="1">
      <c r="A37" s="225">
        <v>29</v>
      </c>
      <c r="B37" s="217"/>
      <c r="C37" s="216" t="s">
        <v>1107</v>
      </c>
      <c r="D37" s="504"/>
      <c r="E37" s="504"/>
      <c r="F37" s="502"/>
      <c r="G37" s="502"/>
      <c r="H37" s="726"/>
      <c r="I37" s="727"/>
      <c r="J37" s="699" t="s">
        <v>1108</v>
      </c>
      <c r="K37" s="698"/>
      <c r="L37" s="698"/>
      <c r="M37" s="698"/>
      <c r="N37" s="698"/>
      <c r="O37" s="700"/>
      <c r="P37" s="698" t="s">
        <v>817</v>
      </c>
      <c r="Q37" s="701" t="s">
        <v>863</v>
      </c>
      <c r="R37" s="243" t="s">
        <v>1108</v>
      </c>
      <c r="S37" s="701"/>
      <c r="T37" s="698"/>
      <c r="U37" s="702"/>
      <c r="V37" s="702" t="s">
        <v>863</v>
      </c>
      <c r="W37" s="702"/>
      <c r="X37" s="703"/>
      <c r="Y37" s="698"/>
      <c r="Z37" s="704"/>
      <c r="AA37" s="698"/>
      <c r="AB37" s="701"/>
      <c r="AC37" s="701"/>
    </row>
    <row r="38" spans="1:29" ht="15" customHeight="1">
      <c r="A38" s="225">
        <v>30</v>
      </c>
      <c r="B38" s="217"/>
      <c r="C38" s="217"/>
      <c r="D38" s="241" t="s">
        <v>388</v>
      </c>
      <c r="E38" s="217"/>
      <c r="F38" s="241"/>
      <c r="G38" s="241"/>
      <c r="H38" s="698" t="s">
        <v>1109</v>
      </c>
      <c r="I38" s="699" t="s">
        <v>1110</v>
      </c>
      <c r="J38" s="699" t="s">
        <v>870</v>
      </c>
      <c r="K38" s="698" t="s">
        <v>1111</v>
      </c>
      <c r="L38" s="698" t="s">
        <v>388</v>
      </c>
      <c r="M38" s="698"/>
      <c r="N38" s="698"/>
      <c r="O38" s="250"/>
      <c r="P38" s="698" t="s">
        <v>817</v>
      </c>
      <c r="Q38" s="701"/>
      <c r="R38" s="698" t="s">
        <v>862</v>
      </c>
      <c r="S38" s="701"/>
      <c r="T38" s="698"/>
      <c r="U38" s="702"/>
      <c r="V38" s="702" t="s">
        <v>863</v>
      </c>
      <c r="W38" s="702"/>
      <c r="X38" s="703"/>
      <c r="Y38" s="698"/>
      <c r="Z38" s="704"/>
      <c r="AA38" s="698"/>
      <c r="AB38" s="701"/>
      <c r="AC38" s="701"/>
    </row>
    <row r="39" spans="1:29" ht="15" customHeight="1">
      <c r="A39" s="225">
        <v>31</v>
      </c>
      <c r="B39" s="217"/>
      <c r="C39" s="217"/>
      <c r="D39" s="241" t="s">
        <v>392</v>
      </c>
      <c r="E39" s="217"/>
      <c r="F39" s="241"/>
      <c r="G39" s="241"/>
      <c r="H39" s="698" t="s">
        <v>1113</v>
      </c>
      <c r="I39" s="699">
        <v>59350</v>
      </c>
      <c r="J39" s="699" t="s">
        <v>1115</v>
      </c>
      <c r="K39" s="698" t="s">
        <v>1116</v>
      </c>
      <c r="L39" s="698" t="s">
        <v>392</v>
      </c>
      <c r="M39" s="698"/>
      <c r="N39" s="698"/>
      <c r="O39" s="250"/>
      <c r="P39" s="698" t="s">
        <v>817</v>
      </c>
      <c r="Q39" s="701"/>
      <c r="R39" s="698" t="s">
        <v>862</v>
      </c>
      <c r="S39" s="701"/>
      <c r="T39" s="698" t="s">
        <v>1117</v>
      </c>
      <c r="U39" s="702"/>
      <c r="V39" s="702" t="s">
        <v>863</v>
      </c>
      <c r="W39" s="702"/>
      <c r="X39" s="703"/>
      <c r="Y39" s="698"/>
      <c r="Z39" s="704"/>
      <c r="AA39" s="698"/>
      <c r="AB39" s="701"/>
      <c r="AC39" s="701"/>
    </row>
    <row r="40" spans="1:29" ht="15" customHeight="1">
      <c r="A40" s="225">
        <v>32</v>
      </c>
      <c r="B40" s="217"/>
      <c r="C40" s="217"/>
      <c r="D40" s="241" t="s">
        <v>1118</v>
      </c>
      <c r="E40" s="241"/>
      <c r="F40" s="241"/>
      <c r="G40" s="241"/>
      <c r="H40" s="261" t="s">
        <v>1119</v>
      </c>
      <c r="I40" s="699" t="s">
        <v>1120</v>
      </c>
      <c r="J40" s="699" t="s">
        <v>1121</v>
      </c>
      <c r="K40" s="698"/>
      <c r="L40" s="698"/>
      <c r="M40" s="698"/>
      <c r="N40" s="698"/>
      <c r="O40" s="700"/>
      <c r="P40" s="698" t="s">
        <v>817</v>
      </c>
      <c r="Q40" s="701"/>
      <c r="R40" s="698" t="s">
        <v>862</v>
      </c>
      <c r="S40" s="278"/>
      <c r="T40" s="698"/>
      <c r="U40" s="698"/>
      <c r="V40" s="702" t="s">
        <v>863</v>
      </c>
      <c r="W40" s="698"/>
      <c r="X40" s="703"/>
      <c r="Y40" s="698"/>
      <c r="Z40" s="704"/>
      <c r="AA40" s="698"/>
      <c r="AB40" s="701"/>
      <c r="AC40" s="701"/>
    </row>
    <row r="41" spans="1:29" ht="15" customHeight="1">
      <c r="A41" s="225">
        <v>33</v>
      </c>
      <c r="B41" s="216" t="s">
        <v>2607</v>
      </c>
      <c r="C41" s="503"/>
      <c r="D41" s="502"/>
      <c r="E41" s="502"/>
      <c r="F41" s="502"/>
      <c r="G41" s="502"/>
      <c r="H41" s="726"/>
      <c r="I41" s="727"/>
      <c r="J41" s="699" t="s">
        <v>2608</v>
      </c>
      <c r="K41" s="698"/>
      <c r="L41" s="698"/>
      <c r="M41" s="698"/>
      <c r="N41" s="698"/>
      <c r="O41" s="700"/>
      <c r="P41" s="698" t="s">
        <v>820</v>
      </c>
      <c r="Q41" s="701" t="s">
        <v>863</v>
      </c>
      <c r="R41" s="375" t="s">
        <v>2608</v>
      </c>
      <c r="S41" s="701"/>
      <c r="T41" s="698"/>
      <c r="U41" s="702" t="s">
        <v>2609</v>
      </c>
      <c r="V41" s="702" t="s">
        <v>863</v>
      </c>
      <c r="W41" s="702"/>
      <c r="X41" s="703"/>
      <c r="Y41" s="698"/>
      <c r="Z41" s="704"/>
      <c r="AA41" s="698"/>
      <c r="AB41" s="701"/>
      <c r="AC41" s="701"/>
    </row>
    <row r="42" spans="1:29" ht="15" customHeight="1">
      <c r="A42" s="225">
        <v>34</v>
      </c>
      <c r="B42" s="217"/>
      <c r="C42" s="260" t="s">
        <v>2610</v>
      </c>
      <c r="D42" s="503"/>
      <c r="E42" s="502"/>
      <c r="F42" s="502"/>
      <c r="G42" s="502"/>
      <c r="H42" s="726"/>
      <c r="I42" s="727"/>
      <c r="J42" s="699" t="s">
        <v>2611</v>
      </c>
      <c r="K42" s="698"/>
      <c r="L42" s="698"/>
      <c r="M42" s="698"/>
      <c r="N42" s="698"/>
      <c r="O42" s="700"/>
      <c r="P42" s="698" t="s">
        <v>817</v>
      </c>
      <c r="Q42" s="701" t="s">
        <v>863</v>
      </c>
      <c r="R42" s="375" t="s">
        <v>2612</v>
      </c>
      <c r="S42" s="701"/>
      <c r="T42" s="698"/>
      <c r="U42" s="702" t="s">
        <v>2609</v>
      </c>
      <c r="V42" s="702" t="s">
        <v>863</v>
      </c>
      <c r="W42" s="702"/>
      <c r="X42" s="703"/>
      <c r="Y42" s="698"/>
      <c r="Z42" s="704"/>
      <c r="AA42" s="698"/>
      <c r="AB42" s="701"/>
      <c r="AC42" s="701"/>
    </row>
    <row r="43" spans="1:29" ht="15" customHeight="1">
      <c r="A43" s="225">
        <v>35</v>
      </c>
      <c r="B43" s="217"/>
      <c r="C43" s="219"/>
      <c r="D43" s="219" t="s">
        <v>1535</v>
      </c>
      <c r="E43" s="241"/>
      <c r="F43" s="241"/>
      <c r="G43" s="241"/>
      <c r="H43" s="698" t="s">
        <v>2613</v>
      </c>
      <c r="I43" s="699"/>
      <c r="J43" s="699" t="s">
        <v>1537</v>
      </c>
      <c r="K43" s="698"/>
      <c r="L43" s="698"/>
      <c r="M43" s="698"/>
      <c r="N43" s="698"/>
      <c r="O43" s="700"/>
      <c r="P43" s="698" t="s">
        <v>817</v>
      </c>
      <c r="Q43" s="701"/>
      <c r="R43" s="698" t="s">
        <v>862</v>
      </c>
      <c r="S43" s="701"/>
      <c r="T43" s="698"/>
      <c r="U43" s="702" t="s">
        <v>2609</v>
      </c>
      <c r="V43" s="702" t="s">
        <v>863</v>
      </c>
      <c r="W43" s="702"/>
      <c r="X43" s="703"/>
      <c r="Y43" s="698"/>
      <c r="Z43" s="704"/>
      <c r="AA43" s="698"/>
      <c r="AB43" s="701"/>
      <c r="AC43" s="701"/>
    </row>
    <row r="44" spans="1:29" ht="15" customHeight="1">
      <c r="A44" s="225">
        <v>36</v>
      </c>
      <c r="B44" s="217"/>
      <c r="C44" s="219"/>
      <c r="D44" s="219" t="s">
        <v>1538</v>
      </c>
      <c r="E44" s="241"/>
      <c r="F44" s="241"/>
      <c r="G44" s="241"/>
      <c r="H44" s="698" t="s">
        <v>1539</v>
      </c>
      <c r="I44" s="699"/>
      <c r="J44" s="699" t="s">
        <v>1540</v>
      </c>
      <c r="K44" s="698"/>
      <c r="L44" s="698"/>
      <c r="M44" s="698"/>
      <c r="N44" s="698"/>
      <c r="O44" s="700"/>
      <c r="P44" s="698" t="s">
        <v>817</v>
      </c>
      <c r="Q44" s="701"/>
      <c r="R44" s="698" t="s">
        <v>862</v>
      </c>
      <c r="S44" s="701"/>
      <c r="T44" s="698"/>
      <c r="U44" s="702" t="s">
        <v>2609</v>
      </c>
      <c r="V44" s="702" t="s">
        <v>863</v>
      </c>
      <c r="W44" s="702"/>
      <c r="X44" s="703"/>
      <c r="Y44" s="698"/>
      <c r="Z44" s="704"/>
      <c r="AA44" s="698"/>
      <c r="AB44" s="701"/>
      <c r="AC44" s="701"/>
    </row>
    <row r="45" spans="1:29" ht="15" customHeight="1">
      <c r="A45" s="225">
        <v>37</v>
      </c>
      <c r="B45" s="217"/>
      <c r="C45" s="219"/>
      <c r="D45" s="219" t="s">
        <v>1541</v>
      </c>
      <c r="E45" s="241"/>
      <c r="F45" s="241"/>
      <c r="G45" s="241"/>
      <c r="H45" s="698" t="s">
        <v>1542</v>
      </c>
      <c r="I45" s="699"/>
      <c r="J45" s="699" t="s">
        <v>1543</v>
      </c>
      <c r="K45" s="698"/>
      <c r="L45" s="698"/>
      <c r="M45" s="698"/>
      <c r="N45" s="698"/>
      <c r="O45" s="700"/>
      <c r="P45" s="698" t="s">
        <v>817</v>
      </c>
      <c r="Q45" s="701"/>
      <c r="R45" s="698" t="s">
        <v>862</v>
      </c>
      <c r="S45" s="701"/>
      <c r="T45" s="698"/>
      <c r="U45" s="702" t="s">
        <v>2609</v>
      </c>
      <c r="V45" s="702" t="s">
        <v>863</v>
      </c>
      <c r="W45" s="702"/>
      <c r="X45" s="703"/>
      <c r="Y45" s="698"/>
      <c r="Z45" s="704"/>
      <c r="AA45" s="698"/>
      <c r="AB45" s="701"/>
      <c r="AC45" s="701"/>
    </row>
    <row r="46" spans="1:29" ht="15" customHeight="1">
      <c r="A46" s="225">
        <v>38</v>
      </c>
      <c r="B46" s="217"/>
      <c r="C46" s="219"/>
      <c r="D46" s="241" t="s">
        <v>2614</v>
      </c>
      <c r="E46" s="241"/>
      <c r="F46" s="241"/>
      <c r="G46" s="241"/>
      <c r="H46" s="698" t="s">
        <v>2615</v>
      </c>
      <c r="I46" s="699"/>
      <c r="J46" s="699" t="s">
        <v>2616</v>
      </c>
      <c r="K46" s="698"/>
      <c r="L46" s="698"/>
      <c r="M46" s="698"/>
      <c r="N46" s="698"/>
      <c r="O46" s="700"/>
      <c r="P46" s="698" t="s">
        <v>817</v>
      </c>
      <c r="Q46" s="701"/>
      <c r="R46" s="698" t="s">
        <v>862</v>
      </c>
      <c r="S46" s="701"/>
      <c r="T46" s="698"/>
      <c r="U46" s="702" t="s">
        <v>2609</v>
      </c>
      <c r="V46" s="702" t="s">
        <v>863</v>
      </c>
      <c r="W46" s="702"/>
      <c r="X46" s="703"/>
      <c r="Y46" s="698"/>
      <c r="Z46" s="704"/>
      <c r="AA46" s="698"/>
      <c r="AB46" s="701"/>
      <c r="AC46" s="701"/>
    </row>
    <row r="47" spans="1:29" ht="15" customHeight="1">
      <c r="A47" s="225">
        <v>39</v>
      </c>
      <c r="B47" s="217"/>
      <c r="C47" s="260" t="s">
        <v>2617</v>
      </c>
      <c r="D47" s="502"/>
      <c r="E47" s="502"/>
      <c r="F47" s="502"/>
      <c r="G47" s="502"/>
      <c r="H47" s="726"/>
      <c r="I47" s="727"/>
      <c r="J47" s="699" t="s">
        <v>2618</v>
      </c>
      <c r="K47" s="698"/>
      <c r="L47" s="698"/>
      <c r="M47" s="698"/>
      <c r="N47" s="698"/>
      <c r="O47" s="700"/>
      <c r="P47" s="698" t="s">
        <v>817</v>
      </c>
      <c r="Q47" s="701"/>
      <c r="R47" s="375" t="s">
        <v>2618</v>
      </c>
      <c r="S47" s="701"/>
      <c r="T47" s="698"/>
      <c r="U47" s="702" t="s">
        <v>863</v>
      </c>
      <c r="V47" s="702" t="s">
        <v>863</v>
      </c>
      <c r="W47" s="702"/>
      <c r="X47" s="703"/>
      <c r="Y47" s="698"/>
      <c r="Z47" s="704"/>
      <c r="AA47" s="698"/>
      <c r="AB47" s="701"/>
      <c r="AC47" s="701"/>
    </row>
    <row r="48" spans="1:29" ht="15" customHeight="1">
      <c r="A48" s="225">
        <v>40</v>
      </c>
      <c r="B48" s="217"/>
      <c r="C48" s="219"/>
      <c r="D48" s="219" t="s">
        <v>2619</v>
      </c>
      <c r="E48" s="241"/>
      <c r="F48" s="241"/>
      <c r="G48" s="241"/>
      <c r="H48" s="698" t="s">
        <v>2620</v>
      </c>
      <c r="I48" s="699"/>
      <c r="J48" s="699" t="s">
        <v>2621</v>
      </c>
      <c r="K48" s="698"/>
      <c r="L48" s="698"/>
      <c r="M48" s="698"/>
      <c r="N48" s="698"/>
      <c r="O48" s="700"/>
      <c r="P48" s="698" t="s">
        <v>817</v>
      </c>
      <c r="Q48" s="701"/>
      <c r="R48" s="698" t="s">
        <v>862</v>
      </c>
      <c r="S48" s="701"/>
      <c r="T48" s="698"/>
      <c r="U48" s="702" t="s">
        <v>863</v>
      </c>
      <c r="V48" s="702" t="s">
        <v>863</v>
      </c>
      <c r="W48" s="702"/>
      <c r="X48" s="703"/>
      <c r="Y48" s="698"/>
      <c r="Z48" s="704"/>
      <c r="AA48" s="698"/>
      <c r="AB48" s="701"/>
      <c r="AC48" s="701"/>
    </row>
    <row r="49" spans="1:29" ht="15" customHeight="1">
      <c r="A49" s="225">
        <v>41</v>
      </c>
      <c r="B49" s="217"/>
      <c r="C49" s="219"/>
      <c r="D49" s="219" t="s">
        <v>2622</v>
      </c>
      <c r="E49" s="241"/>
      <c r="F49" s="241"/>
      <c r="G49" s="241"/>
      <c r="H49" s="698" t="s">
        <v>2623</v>
      </c>
      <c r="I49" s="699"/>
      <c r="J49" s="699" t="s">
        <v>2624</v>
      </c>
      <c r="K49" s="698"/>
      <c r="L49" s="698"/>
      <c r="M49" s="698"/>
      <c r="N49" s="698"/>
      <c r="O49" s="700"/>
      <c r="P49" s="698" t="s">
        <v>817</v>
      </c>
      <c r="Q49" s="701"/>
      <c r="R49" s="698" t="s">
        <v>1717</v>
      </c>
      <c r="S49" s="701"/>
      <c r="T49" s="698"/>
      <c r="U49" s="702" t="s">
        <v>863</v>
      </c>
      <c r="V49" s="702" t="s">
        <v>863</v>
      </c>
      <c r="W49" s="702"/>
      <c r="X49" s="703"/>
      <c r="Y49" s="698"/>
      <c r="Z49" s="704"/>
      <c r="AA49" s="698"/>
      <c r="AB49" s="701"/>
      <c r="AC49" s="701"/>
    </row>
    <row r="50" spans="1:29" ht="15" customHeight="1">
      <c r="A50" s="225">
        <v>42</v>
      </c>
      <c r="B50" s="217"/>
      <c r="C50" s="219"/>
      <c r="D50" s="219" t="s">
        <v>2625</v>
      </c>
      <c r="E50" s="241"/>
      <c r="F50" s="241"/>
      <c r="G50" s="241"/>
      <c r="H50" s="698"/>
      <c r="I50" s="699"/>
      <c r="J50" s="699" t="s">
        <v>2626</v>
      </c>
      <c r="K50" s="698"/>
      <c r="L50" s="698"/>
      <c r="M50" s="698"/>
      <c r="N50" s="698"/>
      <c r="O50" s="700"/>
      <c r="P50" s="698" t="s">
        <v>817</v>
      </c>
      <c r="Q50" s="701"/>
      <c r="R50" s="698" t="s">
        <v>862</v>
      </c>
      <c r="S50" s="701"/>
      <c r="T50" s="698"/>
      <c r="U50" s="702" t="s">
        <v>863</v>
      </c>
      <c r="V50" s="702" t="s">
        <v>863</v>
      </c>
      <c r="W50" s="702"/>
      <c r="X50" s="703"/>
      <c r="Y50" s="698"/>
      <c r="Z50" s="704"/>
      <c r="AA50" s="698"/>
      <c r="AB50" s="701"/>
      <c r="AC50" s="701"/>
    </row>
    <row r="51" spans="1:29" ht="15" customHeight="1">
      <c r="A51" s="225">
        <v>43</v>
      </c>
      <c r="B51" s="217"/>
      <c r="C51" s="219"/>
      <c r="D51" s="219" t="s">
        <v>2627</v>
      </c>
      <c r="E51" s="241"/>
      <c r="F51" s="241"/>
      <c r="G51" s="241"/>
      <c r="H51" s="698"/>
      <c r="I51" s="699"/>
      <c r="J51" s="699" t="s">
        <v>2628</v>
      </c>
      <c r="K51" s="698"/>
      <c r="L51" s="698"/>
      <c r="M51" s="698"/>
      <c r="N51" s="698"/>
      <c r="O51" s="700"/>
      <c r="P51" s="698" t="s">
        <v>817</v>
      </c>
      <c r="Q51" s="701"/>
      <c r="R51" s="698" t="s">
        <v>862</v>
      </c>
      <c r="S51" s="701"/>
      <c r="T51" s="698"/>
      <c r="U51" s="702" t="s">
        <v>863</v>
      </c>
      <c r="V51" s="702" t="s">
        <v>863</v>
      </c>
      <c r="W51" s="702"/>
      <c r="X51" s="703"/>
      <c r="Y51" s="698"/>
      <c r="Z51" s="704"/>
      <c r="AA51" s="698"/>
      <c r="AB51" s="701"/>
      <c r="AC51" s="701"/>
    </row>
    <row r="52" spans="1:29" ht="15" customHeight="1">
      <c r="A52" s="225">
        <v>44</v>
      </c>
      <c r="B52" s="217"/>
      <c r="C52" s="219"/>
      <c r="D52" s="219" t="s">
        <v>2629</v>
      </c>
      <c r="E52" s="241"/>
      <c r="F52" s="241"/>
      <c r="G52" s="241"/>
      <c r="H52" s="698" t="s">
        <v>2630</v>
      </c>
      <c r="I52" s="699"/>
      <c r="J52" s="699" t="s">
        <v>2631</v>
      </c>
      <c r="K52" s="698"/>
      <c r="L52" s="698"/>
      <c r="M52" s="698"/>
      <c r="N52" s="698"/>
      <c r="O52" s="700"/>
      <c r="P52" s="698" t="s">
        <v>817</v>
      </c>
      <c r="Q52" s="701"/>
      <c r="R52" s="698" t="s">
        <v>862</v>
      </c>
      <c r="S52" s="701"/>
      <c r="T52" s="698"/>
      <c r="U52" s="702" t="s">
        <v>863</v>
      </c>
      <c r="V52" s="702" t="s">
        <v>863</v>
      </c>
      <c r="W52" s="702"/>
      <c r="X52" s="703"/>
      <c r="Y52" s="698"/>
      <c r="Z52" s="704"/>
      <c r="AA52" s="698"/>
      <c r="AB52" s="701"/>
      <c r="AC52" s="701"/>
    </row>
    <row r="53" spans="1:29" ht="15" customHeight="1">
      <c r="A53" s="225">
        <v>45</v>
      </c>
      <c r="B53" s="217"/>
      <c r="C53" s="219"/>
      <c r="D53" s="219" t="s">
        <v>2632</v>
      </c>
      <c r="E53" s="241"/>
      <c r="F53" s="241"/>
      <c r="G53" s="241"/>
      <c r="H53" s="698"/>
      <c r="I53" s="699"/>
      <c r="J53" s="699" t="s">
        <v>2633</v>
      </c>
      <c r="K53" s="698"/>
      <c r="L53" s="698"/>
      <c r="M53" s="698"/>
      <c r="N53" s="698"/>
      <c r="O53" s="700"/>
      <c r="P53" s="698" t="s">
        <v>817</v>
      </c>
      <c r="Q53" s="701"/>
      <c r="R53" s="698" t="s">
        <v>862</v>
      </c>
      <c r="S53" s="701"/>
      <c r="T53" s="698"/>
      <c r="U53" s="702" t="s">
        <v>863</v>
      </c>
      <c r="V53" s="702" t="s">
        <v>863</v>
      </c>
      <c r="W53" s="702"/>
      <c r="X53" s="703"/>
      <c r="Y53" s="698"/>
      <c r="Z53" s="704"/>
      <c r="AA53" s="698"/>
      <c r="AB53" s="701"/>
      <c r="AC53" s="701"/>
    </row>
    <row r="54" spans="1:29" ht="15" customHeight="1">
      <c r="A54" s="225">
        <v>46</v>
      </c>
      <c r="B54" s="217"/>
      <c r="C54" s="219"/>
      <c r="D54" s="219" t="s">
        <v>2634</v>
      </c>
      <c r="E54" s="241"/>
      <c r="F54" s="241"/>
      <c r="G54" s="241"/>
      <c r="H54" s="698"/>
      <c r="I54" s="699"/>
      <c r="J54" s="699" t="s">
        <v>2635</v>
      </c>
      <c r="K54" s="698"/>
      <c r="L54" s="698"/>
      <c r="M54" s="698"/>
      <c r="N54" s="698"/>
      <c r="O54" s="700"/>
      <c r="P54" s="698" t="s">
        <v>817</v>
      </c>
      <c r="Q54" s="701"/>
      <c r="R54" s="698" t="s">
        <v>1717</v>
      </c>
      <c r="S54" s="701"/>
      <c r="T54" s="698"/>
      <c r="U54" s="702" t="s">
        <v>863</v>
      </c>
      <c r="V54" s="702" t="s">
        <v>863</v>
      </c>
      <c r="W54" s="702"/>
      <c r="X54" s="703"/>
      <c r="Y54" s="698"/>
      <c r="Z54" s="704"/>
      <c r="AA54" s="698"/>
      <c r="AB54" s="701"/>
      <c r="AC54" s="701"/>
    </row>
    <row r="55" spans="1:29" ht="15" customHeight="1">
      <c r="A55" s="225">
        <v>47</v>
      </c>
      <c r="B55" s="217"/>
      <c r="C55" s="219"/>
      <c r="D55" s="219" t="s">
        <v>2636</v>
      </c>
      <c r="E55" s="241"/>
      <c r="F55" s="241"/>
      <c r="G55" s="241"/>
      <c r="H55" s="698"/>
      <c r="I55" s="699"/>
      <c r="J55" s="699" t="s">
        <v>2637</v>
      </c>
      <c r="K55" s="698"/>
      <c r="L55" s="698"/>
      <c r="M55" s="698"/>
      <c r="N55" s="698"/>
      <c r="O55" s="700"/>
      <c r="P55" s="698" t="s">
        <v>817</v>
      </c>
      <c r="Q55" s="701"/>
      <c r="R55" s="698" t="s">
        <v>862</v>
      </c>
      <c r="S55" s="701"/>
      <c r="T55" s="698"/>
      <c r="U55" s="702" t="s">
        <v>863</v>
      </c>
      <c r="V55" s="702" t="s">
        <v>863</v>
      </c>
      <c r="W55" s="702"/>
      <c r="X55" s="703"/>
      <c r="Y55" s="698"/>
      <c r="Z55" s="704"/>
      <c r="AA55" s="698"/>
      <c r="AB55" s="701"/>
      <c r="AC55" s="701"/>
    </row>
    <row r="56" spans="1:29" ht="15" customHeight="1">
      <c r="A56" s="225">
        <v>48</v>
      </c>
      <c r="B56" s="217"/>
      <c r="C56" s="219"/>
      <c r="D56" s="219" t="s">
        <v>2638</v>
      </c>
      <c r="E56" s="241"/>
      <c r="F56" s="241"/>
      <c r="G56" s="241"/>
      <c r="H56" s="698"/>
      <c r="I56" s="699"/>
      <c r="J56" s="699" t="s">
        <v>2639</v>
      </c>
      <c r="K56" s="698"/>
      <c r="L56" s="698"/>
      <c r="M56" s="698"/>
      <c r="N56" s="698"/>
      <c r="O56" s="700"/>
      <c r="P56" s="698" t="s">
        <v>817</v>
      </c>
      <c r="Q56" s="701"/>
      <c r="R56" s="698" t="s">
        <v>862</v>
      </c>
      <c r="S56" s="701"/>
      <c r="T56" s="698"/>
      <c r="U56" s="702" t="s">
        <v>863</v>
      </c>
      <c r="V56" s="702" t="s">
        <v>863</v>
      </c>
      <c r="W56" s="702"/>
      <c r="X56" s="703"/>
      <c r="Y56" s="698"/>
      <c r="Z56" s="704"/>
      <c r="AA56" s="698"/>
      <c r="AB56" s="701"/>
      <c r="AC56" s="701"/>
    </row>
    <row r="57" spans="1:29" ht="15" customHeight="1">
      <c r="A57" s="225">
        <v>49</v>
      </c>
      <c r="B57" s="217"/>
      <c r="C57" s="260" t="s">
        <v>2640</v>
      </c>
      <c r="D57" s="502"/>
      <c r="E57" s="502"/>
      <c r="F57" s="502"/>
      <c r="G57" s="502"/>
      <c r="H57" s="726"/>
      <c r="I57" s="727"/>
      <c r="J57" s="699" t="s">
        <v>2641</v>
      </c>
      <c r="K57" s="698"/>
      <c r="L57" s="698"/>
      <c r="M57" s="698"/>
      <c r="N57" s="698"/>
      <c r="O57" s="700"/>
      <c r="P57" s="698" t="s">
        <v>817</v>
      </c>
      <c r="Q57" s="701"/>
      <c r="R57" s="375" t="s">
        <v>2641</v>
      </c>
      <c r="S57" s="701"/>
      <c r="T57" s="698"/>
      <c r="U57" s="702"/>
      <c r="V57" s="702" t="s">
        <v>863</v>
      </c>
      <c r="W57" s="702"/>
      <c r="X57" s="703"/>
      <c r="Y57" s="698"/>
      <c r="Z57" s="704"/>
      <c r="AA57" s="698"/>
      <c r="AB57" s="701"/>
      <c r="AC57" s="701"/>
    </row>
    <row r="58" spans="1:29" ht="15" customHeight="1">
      <c r="A58" s="225">
        <v>50</v>
      </c>
      <c r="B58" s="217"/>
      <c r="C58" s="219"/>
      <c r="D58" s="219" t="s">
        <v>2642</v>
      </c>
      <c r="E58" s="241"/>
      <c r="F58" s="241"/>
      <c r="G58" s="241"/>
      <c r="H58" s="698"/>
      <c r="I58" s="699"/>
      <c r="J58" s="699" t="s">
        <v>2643</v>
      </c>
      <c r="K58" s="698"/>
      <c r="L58" s="698"/>
      <c r="M58" s="698"/>
      <c r="N58" s="698"/>
      <c r="O58" s="700"/>
      <c r="P58" s="698" t="s">
        <v>817</v>
      </c>
      <c r="Q58" s="701"/>
      <c r="R58" s="698" t="s">
        <v>1717</v>
      </c>
      <c r="S58" s="701"/>
      <c r="T58" s="698"/>
      <c r="U58" s="702"/>
      <c r="V58" s="702" t="s">
        <v>863</v>
      </c>
      <c r="W58" s="702"/>
      <c r="X58" s="703"/>
      <c r="Y58" s="698"/>
      <c r="Z58" s="704"/>
      <c r="AA58" s="698"/>
      <c r="AB58" s="701"/>
      <c r="AC58" s="701"/>
    </row>
    <row r="59" spans="1:29" ht="15" customHeight="1">
      <c r="A59" s="225">
        <v>51</v>
      </c>
      <c r="B59" s="217"/>
      <c r="C59" s="219"/>
      <c r="D59" s="219" t="s">
        <v>2644</v>
      </c>
      <c r="E59" s="241"/>
      <c r="F59" s="241"/>
      <c r="G59" s="241"/>
      <c r="H59" s="698" t="s">
        <v>2645</v>
      </c>
      <c r="I59" s="699"/>
      <c r="J59" s="699" t="s">
        <v>2646</v>
      </c>
      <c r="K59" s="698"/>
      <c r="L59" s="698"/>
      <c r="M59" s="698"/>
      <c r="N59" s="698"/>
      <c r="O59" s="700"/>
      <c r="P59" s="698" t="s">
        <v>817</v>
      </c>
      <c r="Q59" s="701"/>
      <c r="R59" s="698" t="s">
        <v>862</v>
      </c>
      <c r="S59" s="701"/>
      <c r="T59" s="698"/>
      <c r="U59" s="702"/>
      <c r="V59" s="702" t="s">
        <v>863</v>
      </c>
      <c r="W59" s="702"/>
      <c r="X59" s="703"/>
      <c r="Y59" s="698"/>
      <c r="Z59" s="704"/>
      <c r="AA59" s="698"/>
      <c r="AB59" s="701"/>
      <c r="AC59" s="701"/>
    </row>
    <row r="60" spans="1:29" ht="15" customHeight="1">
      <c r="A60" s="225">
        <v>52</v>
      </c>
      <c r="B60" s="217"/>
      <c r="C60" s="219"/>
      <c r="D60" s="219" t="s">
        <v>2647</v>
      </c>
      <c r="E60" s="241"/>
      <c r="F60" s="241"/>
      <c r="G60" s="241"/>
      <c r="H60" s="698" t="s">
        <v>2648</v>
      </c>
      <c r="I60" s="699"/>
      <c r="J60" s="699" t="s">
        <v>2649</v>
      </c>
      <c r="K60" s="698"/>
      <c r="L60" s="698"/>
      <c r="M60" s="698"/>
      <c r="N60" s="698"/>
      <c r="O60" s="700"/>
      <c r="P60" s="698" t="s">
        <v>817</v>
      </c>
      <c r="Q60" s="701"/>
      <c r="R60" s="698" t="s">
        <v>862</v>
      </c>
      <c r="S60" s="701"/>
      <c r="T60" s="698"/>
      <c r="U60" s="702"/>
      <c r="V60" s="702" t="s">
        <v>863</v>
      </c>
      <c r="W60" s="702"/>
      <c r="X60" s="703"/>
      <c r="Y60" s="698"/>
      <c r="Z60" s="704"/>
      <c r="AA60" s="698"/>
      <c r="AB60" s="701"/>
      <c r="AC60" s="701"/>
    </row>
    <row r="61" spans="1:29" ht="15" customHeight="1">
      <c r="A61" s="225">
        <v>53</v>
      </c>
      <c r="B61" s="217"/>
      <c r="C61" s="219"/>
      <c r="D61" s="505" t="s">
        <v>2650</v>
      </c>
      <c r="E61" s="241"/>
      <c r="F61" s="241"/>
      <c r="G61" s="241"/>
      <c r="H61" s="698"/>
      <c r="I61" s="699"/>
      <c r="J61" s="699" t="s">
        <v>2651</v>
      </c>
      <c r="K61" s="698"/>
      <c r="L61" s="698"/>
      <c r="M61" s="698"/>
      <c r="N61" s="698"/>
      <c r="O61" s="700"/>
      <c r="P61" s="698" t="s">
        <v>817</v>
      </c>
      <c r="Q61" s="701"/>
      <c r="R61" s="698" t="s">
        <v>1717</v>
      </c>
      <c r="S61" s="701"/>
      <c r="T61" s="698"/>
      <c r="U61" s="702"/>
      <c r="V61" s="702" t="s">
        <v>863</v>
      </c>
      <c r="W61" s="702"/>
      <c r="X61" s="703"/>
      <c r="Y61" s="698"/>
      <c r="Z61" s="704"/>
      <c r="AA61" s="698"/>
      <c r="AB61" s="701"/>
      <c r="AC61" s="701"/>
    </row>
    <row r="62" spans="1:29" ht="15" customHeight="1">
      <c r="A62" s="225">
        <v>54</v>
      </c>
      <c r="B62" s="217"/>
      <c r="C62" s="219"/>
      <c r="D62" s="505" t="s">
        <v>2652</v>
      </c>
      <c r="E62" s="241"/>
      <c r="F62" s="241"/>
      <c r="G62" s="241"/>
      <c r="H62" s="698"/>
      <c r="I62" s="699"/>
      <c r="J62" s="699" t="s">
        <v>2653</v>
      </c>
      <c r="K62" s="698"/>
      <c r="L62" s="698"/>
      <c r="M62" s="698"/>
      <c r="N62" s="698"/>
      <c r="O62" s="700"/>
      <c r="P62" s="698" t="s">
        <v>817</v>
      </c>
      <c r="Q62" s="701"/>
      <c r="R62" s="698" t="s">
        <v>1717</v>
      </c>
      <c r="S62" s="701"/>
      <c r="T62" s="698"/>
      <c r="U62" s="702"/>
      <c r="V62" s="702" t="s">
        <v>863</v>
      </c>
      <c r="W62" s="702"/>
      <c r="X62" s="703"/>
      <c r="Y62" s="698"/>
      <c r="Z62" s="704"/>
      <c r="AA62" s="698"/>
      <c r="AB62" s="701"/>
      <c r="AC62" s="701"/>
    </row>
    <row r="63" spans="1:29" ht="15" customHeight="1">
      <c r="A63" s="225">
        <v>55</v>
      </c>
      <c r="B63" s="217"/>
      <c r="C63" s="219"/>
      <c r="D63" s="505" t="s">
        <v>2654</v>
      </c>
      <c r="E63" s="241"/>
      <c r="F63" s="241"/>
      <c r="G63" s="241"/>
      <c r="H63" s="698"/>
      <c r="I63" s="699"/>
      <c r="J63" s="699" t="s">
        <v>2655</v>
      </c>
      <c r="K63" s="698"/>
      <c r="L63" s="698"/>
      <c r="M63" s="698"/>
      <c r="N63" s="698"/>
      <c r="O63" s="700"/>
      <c r="P63" s="698" t="s">
        <v>817</v>
      </c>
      <c r="Q63" s="701"/>
      <c r="R63" s="698" t="s">
        <v>1717</v>
      </c>
      <c r="S63" s="701"/>
      <c r="T63" s="698"/>
      <c r="U63" s="702"/>
      <c r="V63" s="702" t="s">
        <v>863</v>
      </c>
      <c r="W63" s="702"/>
      <c r="X63" s="703"/>
      <c r="Y63" s="698"/>
      <c r="Z63" s="704"/>
      <c r="AA63" s="698"/>
      <c r="AB63" s="701"/>
      <c r="AC63" s="701"/>
    </row>
    <row r="64" spans="1:29" ht="15" customHeight="1">
      <c r="A64" s="225">
        <v>56</v>
      </c>
      <c r="B64" s="217"/>
      <c r="C64" s="219"/>
      <c r="D64" s="505" t="s">
        <v>2656</v>
      </c>
      <c r="E64" s="241"/>
      <c r="F64" s="241"/>
      <c r="G64" s="241"/>
      <c r="H64" s="698"/>
      <c r="I64" s="699"/>
      <c r="J64" s="699" t="s">
        <v>2657</v>
      </c>
      <c r="K64" s="698"/>
      <c r="L64" s="698"/>
      <c r="M64" s="698"/>
      <c r="N64" s="698"/>
      <c r="O64" s="700"/>
      <c r="P64" s="698" t="s">
        <v>817</v>
      </c>
      <c r="Q64" s="701"/>
      <c r="R64" s="698" t="s">
        <v>1717</v>
      </c>
      <c r="S64" s="701"/>
      <c r="T64" s="698"/>
      <c r="U64" s="702"/>
      <c r="V64" s="702" t="s">
        <v>863</v>
      </c>
      <c r="W64" s="702"/>
      <c r="X64" s="703"/>
      <c r="Y64" s="698"/>
      <c r="Z64" s="704"/>
      <c r="AA64" s="698"/>
      <c r="AB64" s="701"/>
      <c r="AC64" s="701"/>
    </row>
    <row r="65" spans="1:29" ht="15" customHeight="1">
      <c r="A65" s="225">
        <v>57</v>
      </c>
      <c r="B65" s="217"/>
      <c r="C65" s="219"/>
      <c r="D65" s="241"/>
      <c r="E65" s="241"/>
      <c r="F65" s="241"/>
      <c r="G65" s="241"/>
      <c r="H65" s="698"/>
      <c r="I65" s="699"/>
      <c r="J65" s="699"/>
      <c r="K65" s="698"/>
      <c r="L65" s="698"/>
      <c r="M65" s="698"/>
      <c r="N65" s="698"/>
      <c r="O65" s="700"/>
      <c r="P65" s="698"/>
      <c r="Q65" s="701"/>
      <c r="R65" s="698"/>
      <c r="S65" s="701"/>
      <c r="T65" s="698"/>
      <c r="U65" s="702"/>
      <c r="V65" s="702" t="s">
        <v>863</v>
      </c>
      <c r="W65" s="702"/>
      <c r="X65" s="703"/>
      <c r="Y65" s="698"/>
      <c r="Z65" s="704"/>
      <c r="AA65" s="698"/>
      <c r="AB65" s="701"/>
      <c r="AC65" s="701"/>
    </row>
    <row r="66" spans="1:29" ht="15" customHeight="1">
      <c r="A66" s="225">
        <v>58</v>
      </c>
      <c r="B66" s="217"/>
      <c r="C66" s="219"/>
      <c r="D66" s="505" t="s">
        <v>2658</v>
      </c>
      <c r="E66" s="241"/>
      <c r="F66" s="241"/>
      <c r="G66" s="241"/>
      <c r="H66" s="698"/>
      <c r="I66" s="699"/>
      <c r="J66" s="699" t="s">
        <v>2659</v>
      </c>
      <c r="K66" s="698"/>
      <c r="L66" s="698"/>
      <c r="M66" s="698"/>
      <c r="N66" s="698"/>
      <c r="O66" s="700"/>
      <c r="P66" s="698" t="s">
        <v>817</v>
      </c>
      <c r="Q66" s="701"/>
      <c r="R66" s="698" t="s">
        <v>1717</v>
      </c>
      <c r="S66" s="701"/>
      <c r="T66" s="698"/>
      <c r="U66" s="702"/>
      <c r="V66" s="702" t="s">
        <v>863</v>
      </c>
      <c r="W66" s="702"/>
      <c r="X66" s="703"/>
      <c r="Y66" s="698"/>
      <c r="Z66" s="704"/>
      <c r="AA66" s="698"/>
      <c r="AB66" s="701"/>
      <c r="AC66" s="701"/>
    </row>
    <row r="67" spans="1:29" ht="15" customHeight="1">
      <c r="A67" s="225">
        <v>59</v>
      </c>
      <c r="B67" s="217"/>
      <c r="C67" s="219"/>
      <c r="D67" s="505" t="s">
        <v>2660</v>
      </c>
      <c r="E67" s="241"/>
      <c r="F67" s="241"/>
      <c r="G67" s="241"/>
      <c r="H67" s="698"/>
      <c r="I67" s="699"/>
      <c r="J67" s="699" t="s">
        <v>2661</v>
      </c>
      <c r="K67" s="698"/>
      <c r="L67" s="698"/>
      <c r="M67" s="698"/>
      <c r="N67" s="698"/>
      <c r="O67" s="700"/>
      <c r="P67" s="698" t="s">
        <v>817</v>
      </c>
      <c r="Q67" s="701"/>
      <c r="R67" s="698" t="s">
        <v>1717</v>
      </c>
      <c r="S67" s="701"/>
      <c r="T67" s="698"/>
      <c r="U67" s="702"/>
      <c r="V67" s="702" t="s">
        <v>863</v>
      </c>
      <c r="W67" s="702"/>
      <c r="X67" s="703"/>
      <c r="Y67" s="698"/>
      <c r="Z67" s="704"/>
      <c r="AA67" s="698"/>
      <c r="AB67" s="701"/>
      <c r="AC67" s="701"/>
    </row>
    <row r="68" spans="1:29" ht="15" customHeight="1">
      <c r="A68" s="225">
        <v>60</v>
      </c>
      <c r="B68" s="217"/>
      <c r="C68" s="219"/>
      <c r="D68" s="505" t="s">
        <v>2662</v>
      </c>
      <c r="E68" s="241"/>
      <c r="F68" s="241"/>
      <c r="G68" s="241"/>
      <c r="H68" s="698"/>
      <c r="I68" s="699"/>
      <c r="J68" s="699" t="s">
        <v>2663</v>
      </c>
      <c r="K68" s="698"/>
      <c r="L68" s="698"/>
      <c r="M68" s="698"/>
      <c r="N68" s="698"/>
      <c r="O68" s="700"/>
      <c r="P68" s="698" t="s">
        <v>817</v>
      </c>
      <c r="Q68" s="701"/>
      <c r="R68" s="698" t="s">
        <v>1717</v>
      </c>
      <c r="S68" s="701"/>
      <c r="T68" s="698"/>
      <c r="U68" s="702"/>
      <c r="V68" s="702" t="s">
        <v>863</v>
      </c>
      <c r="W68" s="702"/>
      <c r="X68" s="703"/>
      <c r="Y68" s="698"/>
      <c r="Z68" s="704"/>
      <c r="AA68" s="698"/>
      <c r="AB68" s="701"/>
      <c r="AC68" s="701"/>
    </row>
    <row r="69" spans="1:29" ht="15" customHeight="1">
      <c r="A69" s="225">
        <v>61</v>
      </c>
      <c r="B69" s="216" t="s">
        <v>2664</v>
      </c>
      <c r="C69" s="503"/>
      <c r="D69" s="502"/>
      <c r="E69" s="502"/>
      <c r="F69" s="502"/>
      <c r="G69" s="502"/>
      <c r="H69" s="726"/>
      <c r="I69" s="727"/>
      <c r="J69" s="699" t="s">
        <v>2105</v>
      </c>
      <c r="K69" s="698"/>
      <c r="L69" s="698"/>
      <c r="M69" s="698"/>
      <c r="N69" s="698"/>
      <c r="O69" s="700"/>
      <c r="P69" s="698" t="s">
        <v>817</v>
      </c>
      <c r="Q69" s="701"/>
      <c r="R69" s="698"/>
      <c r="S69" s="701"/>
      <c r="T69" s="698"/>
      <c r="U69" s="702"/>
      <c r="V69" s="702" t="s">
        <v>863</v>
      </c>
      <c r="W69" s="702"/>
      <c r="X69" s="703"/>
      <c r="Y69" s="698"/>
      <c r="Z69" s="704"/>
      <c r="AA69" s="698"/>
      <c r="AB69" s="701"/>
      <c r="AC69" s="701"/>
    </row>
    <row r="70" spans="1:29" ht="15" customHeight="1">
      <c r="A70" s="225">
        <v>62</v>
      </c>
      <c r="B70" s="217"/>
      <c r="C70" s="219" t="s">
        <v>2665</v>
      </c>
      <c r="D70" s="241"/>
      <c r="E70" s="241"/>
      <c r="F70" s="241"/>
      <c r="G70" s="241"/>
      <c r="H70" s="698" t="s">
        <v>2666</v>
      </c>
      <c r="I70" s="699"/>
      <c r="J70" s="699" t="s">
        <v>2667</v>
      </c>
      <c r="K70" s="698"/>
      <c r="L70" s="698"/>
      <c r="M70" s="698"/>
      <c r="N70" s="698"/>
      <c r="O70" s="700"/>
      <c r="P70" s="698" t="s">
        <v>817</v>
      </c>
      <c r="Q70" s="701"/>
      <c r="R70" s="698"/>
      <c r="S70" s="701"/>
      <c r="T70" s="698"/>
      <c r="U70" s="702"/>
      <c r="V70" s="702" t="s">
        <v>863</v>
      </c>
      <c r="W70" s="702"/>
      <c r="X70" s="703"/>
      <c r="Y70" s="698"/>
      <c r="Z70" s="704"/>
      <c r="AA70" s="698"/>
      <c r="AB70" s="701"/>
      <c r="AC70" s="701"/>
    </row>
    <row r="71" spans="1:29" ht="15" customHeight="1">
      <c r="A71" s="225">
        <v>63</v>
      </c>
      <c r="B71" s="217"/>
      <c r="C71" s="219" t="s">
        <v>2668</v>
      </c>
      <c r="D71" s="241"/>
      <c r="E71" s="241"/>
      <c r="F71" s="241"/>
      <c r="G71" s="241"/>
      <c r="H71" s="698" t="s">
        <v>2669</v>
      </c>
      <c r="I71" s="699"/>
      <c r="J71" s="699" t="s">
        <v>2628</v>
      </c>
      <c r="K71" s="698"/>
      <c r="L71" s="698"/>
      <c r="M71" s="698"/>
      <c r="N71" s="698"/>
      <c r="O71" s="700"/>
      <c r="P71" s="698" t="s">
        <v>817</v>
      </c>
      <c r="Q71" s="701"/>
      <c r="R71" s="698"/>
      <c r="S71" s="701"/>
      <c r="T71" s="698"/>
      <c r="U71" s="702"/>
      <c r="V71" s="702" t="s">
        <v>863</v>
      </c>
      <c r="W71" s="702"/>
      <c r="X71" s="703"/>
      <c r="Y71" s="698"/>
      <c r="Z71" s="704"/>
      <c r="AA71" s="698"/>
      <c r="AB71" s="701"/>
      <c r="AC71" s="701"/>
    </row>
    <row r="72" spans="1:29" ht="15" customHeight="1">
      <c r="A72" s="225">
        <v>64</v>
      </c>
      <c r="B72" s="217"/>
      <c r="C72" s="219" t="s">
        <v>2670</v>
      </c>
      <c r="D72" s="241"/>
      <c r="E72" s="241"/>
      <c r="F72" s="241"/>
      <c r="G72" s="241"/>
      <c r="H72" s="698"/>
      <c r="I72" s="699"/>
      <c r="J72" s="699" t="s">
        <v>2671</v>
      </c>
      <c r="K72" s="698"/>
      <c r="L72" s="698"/>
      <c r="M72" s="698"/>
      <c r="N72" s="698"/>
      <c r="O72" s="700"/>
      <c r="P72" s="698" t="s">
        <v>817</v>
      </c>
      <c r="Q72" s="701"/>
      <c r="R72" s="698" t="s">
        <v>1717</v>
      </c>
      <c r="S72" s="701"/>
      <c r="T72" s="698"/>
      <c r="U72" s="702"/>
      <c r="V72" s="702" t="s">
        <v>863</v>
      </c>
      <c r="W72" s="702"/>
      <c r="X72" s="703"/>
      <c r="Y72" s="698"/>
      <c r="Z72" s="704"/>
      <c r="AA72" s="698"/>
      <c r="AB72" s="701"/>
      <c r="AC72" s="701"/>
    </row>
    <row r="73" spans="1:29" ht="15" customHeight="1">
      <c r="A73" s="225">
        <v>65</v>
      </c>
      <c r="B73" s="217"/>
      <c r="C73" s="219" t="s">
        <v>2672</v>
      </c>
      <c r="D73" s="241"/>
      <c r="E73" s="241"/>
      <c r="F73" s="241"/>
      <c r="G73" s="241"/>
      <c r="H73" s="698"/>
      <c r="I73" s="699"/>
      <c r="J73" s="699"/>
      <c r="K73" s="698"/>
      <c r="L73" s="698"/>
      <c r="M73" s="698"/>
      <c r="N73" s="698"/>
      <c r="O73" s="700"/>
      <c r="P73" s="698" t="s">
        <v>817</v>
      </c>
      <c r="Q73" s="701"/>
      <c r="R73" s="698" t="s">
        <v>1717</v>
      </c>
      <c r="S73" s="701"/>
      <c r="T73" s="698"/>
      <c r="U73" s="702"/>
      <c r="V73" s="702" t="s">
        <v>863</v>
      </c>
      <c r="W73" s="702"/>
      <c r="X73" s="703"/>
      <c r="Y73" s="698"/>
      <c r="Z73" s="704"/>
      <c r="AA73" s="698"/>
      <c r="AB73" s="701"/>
      <c r="AC73" s="701"/>
    </row>
    <row r="74" spans="1:29" ht="15" customHeight="1">
      <c r="A74" s="225">
        <v>66</v>
      </c>
      <c r="B74" s="217"/>
      <c r="C74" s="219" t="s">
        <v>2673</v>
      </c>
      <c r="D74" s="241"/>
      <c r="E74" s="241"/>
      <c r="F74" s="241"/>
      <c r="G74" s="241"/>
      <c r="H74" s="698"/>
      <c r="I74" s="699"/>
      <c r="J74" s="699" t="s">
        <v>2674</v>
      </c>
      <c r="K74" s="698"/>
      <c r="L74" s="698"/>
      <c r="M74" s="698"/>
      <c r="N74" s="698"/>
      <c r="O74" s="700"/>
      <c r="P74" s="698" t="s">
        <v>817</v>
      </c>
      <c r="Q74" s="701"/>
      <c r="R74" s="698" t="s">
        <v>1717</v>
      </c>
      <c r="S74" s="701"/>
      <c r="T74" s="698"/>
      <c r="U74" s="702"/>
      <c r="V74" s="702" t="s">
        <v>863</v>
      </c>
      <c r="W74" s="702"/>
      <c r="X74" s="703"/>
      <c r="Y74" s="698"/>
      <c r="Z74" s="704"/>
      <c r="AA74" s="698"/>
      <c r="AB74" s="701"/>
      <c r="AC74" s="701"/>
    </row>
    <row r="75" spans="1:29" ht="15" customHeight="1">
      <c r="A75" s="225">
        <v>67</v>
      </c>
      <c r="B75" s="217"/>
      <c r="C75" s="219" t="s">
        <v>2675</v>
      </c>
      <c r="D75" s="241"/>
      <c r="E75" s="241"/>
      <c r="F75" s="241"/>
      <c r="G75" s="241"/>
      <c r="H75" s="698"/>
      <c r="I75" s="699"/>
      <c r="J75" s="699" t="s">
        <v>2676</v>
      </c>
      <c r="K75" s="698"/>
      <c r="L75" s="698"/>
      <c r="M75" s="698"/>
      <c r="N75" s="698"/>
      <c r="O75" s="700"/>
      <c r="P75" s="698" t="s">
        <v>817</v>
      </c>
      <c r="Q75" s="701"/>
      <c r="R75" s="698" t="s">
        <v>1717</v>
      </c>
      <c r="S75" s="701"/>
      <c r="T75" s="698"/>
      <c r="U75" s="702"/>
      <c r="V75" s="702" t="s">
        <v>863</v>
      </c>
      <c r="W75" s="702"/>
      <c r="X75" s="703"/>
      <c r="Y75" s="698"/>
      <c r="Z75" s="704"/>
      <c r="AA75" s="698"/>
      <c r="AB75" s="701"/>
      <c r="AC75" s="701"/>
    </row>
    <row r="76" spans="1:29" ht="15" customHeight="1">
      <c r="A76" s="225">
        <v>68</v>
      </c>
      <c r="B76" s="217"/>
      <c r="C76" s="501" t="s">
        <v>2677</v>
      </c>
      <c r="D76" s="241"/>
      <c r="E76" s="241"/>
      <c r="F76" s="241"/>
      <c r="G76" s="241"/>
      <c r="H76" s="698" t="s">
        <v>2678</v>
      </c>
      <c r="I76" s="699"/>
      <c r="J76" s="699"/>
      <c r="K76" s="698"/>
      <c r="L76" s="698"/>
      <c r="M76" s="698"/>
      <c r="N76" s="698"/>
      <c r="O76" s="700"/>
      <c r="P76" s="698" t="s">
        <v>817</v>
      </c>
      <c r="Q76" s="701"/>
      <c r="R76" s="698" t="s">
        <v>1717</v>
      </c>
      <c r="S76" s="701"/>
      <c r="T76" s="698"/>
      <c r="U76" s="702"/>
      <c r="V76" s="702" t="s">
        <v>863</v>
      </c>
      <c r="W76" s="702"/>
      <c r="X76" s="703"/>
      <c r="Y76" s="698"/>
      <c r="Z76" s="704"/>
      <c r="AA76" s="698"/>
      <c r="AB76" s="701"/>
      <c r="AC76" s="701"/>
    </row>
    <row r="77" spans="1:29" ht="15" customHeight="1">
      <c r="A77" s="225">
        <v>69</v>
      </c>
      <c r="B77" s="217"/>
      <c r="C77" s="501" t="s">
        <v>2679</v>
      </c>
      <c r="D77" s="241"/>
      <c r="E77" s="241"/>
      <c r="F77" s="241"/>
      <c r="G77" s="241"/>
      <c r="H77" s="698" t="s">
        <v>2680</v>
      </c>
      <c r="I77" s="699"/>
      <c r="J77" s="699"/>
      <c r="K77" s="698"/>
      <c r="L77" s="698"/>
      <c r="M77" s="698"/>
      <c r="N77" s="698"/>
      <c r="O77" s="700"/>
      <c r="P77" s="698" t="s">
        <v>817</v>
      </c>
      <c r="Q77" s="701"/>
      <c r="R77" s="698" t="s">
        <v>1717</v>
      </c>
      <c r="S77" s="701"/>
      <c r="T77" s="698"/>
      <c r="U77" s="702"/>
      <c r="V77" s="702" t="s">
        <v>863</v>
      </c>
      <c r="W77" s="702"/>
      <c r="X77" s="703"/>
      <c r="Y77" s="698"/>
      <c r="Z77" s="704"/>
      <c r="AA77" s="698"/>
      <c r="AB77" s="701"/>
      <c r="AC77" s="701"/>
    </row>
    <row r="78" spans="1:29" ht="15" customHeight="1">
      <c r="A78" s="225">
        <v>70</v>
      </c>
      <c r="B78" s="217"/>
      <c r="C78" s="501" t="s">
        <v>2681</v>
      </c>
      <c r="D78" s="241"/>
      <c r="E78" s="241"/>
      <c r="F78" s="241"/>
      <c r="G78" s="241"/>
      <c r="H78" s="261" t="s">
        <v>2682</v>
      </c>
      <c r="I78" s="699"/>
      <c r="J78" s="699"/>
      <c r="K78" s="698"/>
      <c r="L78" s="698"/>
      <c r="M78" s="698"/>
      <c r="N78" s="698"/>
      <c r="O78" s="700"/>
      <c r="P78" s="698" t="s">
        <v>817</v>
      </c>
      <c r="Q78" s="701"/>
      <c r="R78" s="698" t="s">
        <v>1717</v>
      </c>
      <c r="S78" s="701"/>
      <c r="T78" s="698"/>
      <c r="U78" s="702"/>
      <c r="V78" s="702" t="s">
        <v>863</v>
      </c>
      <c r="W78" s="702"/>
      <c r="X78" s="703"/>
      <c r="Y78" s="698"/>
      <c r="Z78" s="704"/>
      <c r="AA78" s="698"/>
      <c r="AB78" s="701"/>
      <c r="AC78" s="701"/>
    </row>
    <row r="79" spans="1:29" ht="15" customHeight="1">
      <c r="A79" s="225">
        <v>71</v>
      </c>
      <c r="B79" s="217"/>
      <c r="C79" s="501" t="s">
        <v>2683</v>
      </c>
      <c r="D79" s="241"/>
      <c r="E79" s="241"/>
      <c r="F79" s="241"/>
      <c r="G79" s="241"/>
      <c r="H79" s="698" t="s">
        <v>2684</v>
      </c>
      <c r="I79" s="699"/>
      <c r="J79" s="699"/>
      <c r="K79" s="698"/>
      <c r="L79" s="698"/>
      <c r="M79" s="698"/>
      <c r="N79" s="698"/>
      <c r="O79" s="700"/>
      <c r="P79" s="698" t="s">
        <v>817</v>
      </c>
      <c r="Q79" s="701"/>
      <c r="R79" s="698" t="s">
        <v>1717</v>
      </c>
      <c r="S79" s="701"/>
      <c r="T79" s="698"/>
      <c r="U79" s="702"/>
      <c r="V79" s="702" t="s">
        <v>863</v>
      </c>
      <c r="W79" s="702"/>
      <c r="X79" s="703"/>
      <c r="Y79" s="698"/>
      <c r="Z79" s="704"/>
      <c r="AA79" s="698"/>
      <c r="AB79" s="701"/>
      <c r="AC79" s="701"/>
    </row>
    <row r="80" spans="1:29" ht="15" customHeight="1">
      <c r="A80" s="225">
        <v>72</v>
      </c>
      <c r="B80" s="217"/>
      <c r="C80" s="501" t="s">
        <v>2685</v>
      </c>
      <c r="D80" s="241"/>
      <c r="E80" s="241"/>
      <c r="F80" s="241"/>
      <c r="G80" s="241"/>
      <c r="H80" s="261" t="s">
        <v>2686</v>
      </c>
      <c r="I80" s="699"/>
      <c r="J80" s="699"/>
      <c r="K80" s="698"/>
      <c r="L80" s="698"/>
      <c r="M80" s="698"/>
      <c r="N80" s="698"/>
      <c r="O80" s="700"/>
      <c r="P80" s="698" t="s">
        <v>817</v>
      </c>
      <c r="Q80" s="701"/>
      <c r="R80" s="698" t="s">
        <v>1717</v>
      </c>
      <c r="S80" s="701"/>
      <c r="T80" s="698"/>
      <c r="U80" s="702"/>
      <c r="V80" s="702" t="s">
        <v>863</v>
      </c>
      <c r="W80" s="702"/>
      <c r="X80" s="703"/>
      <c r="Y80" s="698"/>
      <c r="Z80" s="704"/>
      <c r="AA80" s="698"/>
      <c r="AB80" s="701"/>
      <c r="AC80" s="701"/>
    </row>
    <row r="81" spans="1:29" ht="15" customHeight="1">
      <c r="A81" s="225">
        <v>73</v>
      </c>
      <c r="B81" s="217"/>
      <c r="C81" s="501" t="s">
        <v>2687</v>
      </c>
      <c r="D81" s="241"/>
      <c r="E81" s="241"/>
      <c r="F81" s="241"/>
      <c r="G81" s="241"/>
      <c r="H81" s="698" t="s">
        <v>2688</v>
      </c>
      <c r="I81" s="699"/>
      <c r="J81" s="699"/>
      <c r="K81" s="698"/>
      <c r="L81" s="698"/>
      <c r="M81" s="698"/>
      <c r="N81" s="698"/>
      <c r="O81" s="700"/>
      <c r="P81" s="698" t="s">
        <v>817</v>
      </c>
      <c r="Q81" s="701"/>
      <c r="R81" s="698" t="s">
        <v>1717</v>
      </c>
      <c r="S81" s="701"/>
      <c r="T81" s="698"/>
      <c r="U81" s="702"/>
      <c r="V81" s="702" t="s">
        <v>863</v>
      </c>
      <c r="W81" s="702"/>
      <c r="X81" s="703"/>
      <c r="Y81" s="698"/>
      <c r="Z81" s="704"/>
      <c r="AA81" s="698"/>
      <c r="AB81" s="701"/>
      <c r="AC81" s="701"/>
    </row>
    <row r="82" spans="1:29" ht="15" customHeight="1">
      <c r="A82" s="225">
        <v>74</v>
      </c>
      <c r="B82" s="217"/>
      <c r="C82" s="501" t="s">
        <v>2689</v>
      </c>
      <c r="D82" s="241"/>
      <c r="E82" s="241"/>
      <c r="F82" s="241"/>
      <c r="G82" s="241"/>
      <c r="H82" s="698" t="s">
        <v>2690</v>
      </c>
      <c r="I82" s="699"/>
      <c r="J82" s="699"/>
      <c r="K82" s="698"/>
      <c r="L82" s="698"/>
      <c r="M82" s="698"/>
      <c r="N82" s="698"/>
      <c r="O82" s="700"/>
      <c r="P82" s="698" t="s">
        <v>817</v>
      </c>
      <c r="Q82" s="701"/>
      <c r="R82" s="698" t="s">
        <v>1717</v>
      </c>
      <c r="S82" s="701"/>
      <c r="T82" s="698"/>
      <c r="U82" s="702"/>
      <c r="V82" s="702" t="s">
        <v>863</v>
      </c>
      <c r="W82" s="702"/>
      <c r="X82" s="703"/>
      <c r="Y82" s="698"/>
      <c r="Z82" s="704"/>
      <c r="AA82" s="698"/>
      <c r="AB82" s="701"/>
      <c r="AC82" s="701"/>
    </row>
    <row r="83" spans="1:29" ht="15" customHeight="1">
      <c r="A83" s="225">
        <v>75</v>
      </c>
      <c r="B83" s="216" t="s">
        <v>2691</v>
      </c>
      <c r="C83" s="503"/>
      <c r="D83" s="502"/>
      <c r="E83" s="502"/>
      <c r="F83" s="502"/>
      <c r="G83" s="502"/>
      <c r="H83" s="726"/>
      <c r="I83" s="727"/>
      <c r="J83" s="699" t="s">
        <v>1560</v>
      </c>
      <c r="K83" s="698"/>
      <c r="L83" s="698"/>
      <c r="M83" s="698"/>
      <c r="N83" s="698"/>
      <c r="O83" s="700"/>
      <c r="P83" s="698"/>
      <c r="Q83" s="701"/>
      <c r="R83" s="698"/>
      <c r="S83" s="701"/>
      <c r="T83" s="698"/>
      <c r="U83" s="702"/>
      <c r="V83" s="702"/>
      <c r="W83" s="729"/>
      <c r="X83" s="703"/>
      <c r="Y83" s="698"/>
      <c r="Z83" s="704"/>
      <c r="AA83" s="698"/>
      <c r="AB83" s="701"/>
      <c r="AC83" s="701"/>
    </row>
    <row r="84" spans="1:29" ht="15" customHeight="1">
      <c r="A84" s="225">
        <v>76</v>
      </c>
      <c r="B84" s="216"/>
      <c r="C84" s="216" t="s">
        <v>2692</v>
      </c>
      <c r="D84" s="503"/>
      <c r="E84" s="502"/>
      <c r="F84" s="502"/>
      <c r="G84" s="502"/>
      <c r="H84" s="726"/>
      <c r="I84" s="727"/>
      <c r="J84" s="699" t="s">
        <v>2693</v>
      </c>
      <c r="K84" s="698"/>
      <c r="L84" s="698"/>
      <c r="M84" s="698"/>
      <c r="N84" s="698"/>
      <c r="O84" s="700"/>
      <c r="P84" s="698" t="s">
        <v>817</v>
      </c>
      <c r="Q84" s="701" t="s">
        <v>863</v>
      </c>
      <c r="R84" s="699" t="s">
        <v>2694</v>
      </c>
      <c r="S84" s="701"/>
      <c r="T84" s="698"/>
      <c r="U84" s="702"/>
      <c r="V84" s="702"/>
      <c r="W84" s="729"/>
      <c r="X84" s="703"/>
      <c r="Y84" s="698"/>
      <c r="Z84" s="704"/>
      <c r="AA84" s="698"/>
      <c r="AB84" s="701"/>
      <c r="AC84" s="701"/>
    </row>
    <row r="85" spans="1:29" ht="15" customHeight="1">
      <c r="A85" s="225">
        <v>77</v>
      </c>
      <c r="B85" s="217"/>
      <c r="C85" s="219"/>
      <c r="D85" s="241" t="s">
        <v>1557</v>
      </c>
      <c r="E85" s="241"/>
      <c r="F85" s="241"/>
      <c r="G85" s="241"/>
      <c r="H85" s="698" t="s">
        <v>2695</v>
      </c>
      <c r="I85" s="699"/>
      <c r="J85" s="699" t="s">
        <v>971</v>
      </c>
      <c r="K85" s="698"/>
      <c r="L85" s="698"/>
      <c r="M85" s="698"/>
      <c r="N85" s="698"/>
      <c r="O85" s="700"/>
      <c r="P85" s="698"/>
      <c r="Q85" s="701"/>
      <c r="R85" s="698"/>
      <c r="S85" s="701"/>
      <c r="T85" s="698"/>
      <c r="U85" s="702"/>
      <c r="V85" s="702"/>
      <c r="W85" s="729"/>
      <c r="X85" s="703"/>
      <c r="Y85" s="698"/>
      <c r="Z85" s="704"/>
      <c r="AA85" s="698"/>
      <c r="AB85" s="701"/>
      <c r="AC85" s="701"/>
    </row>
    <row r="86" spans="1:29" ht="15" customHeight="1">
      <c r="A86" s="225">
        <v>78</v>
      </c>
      <c r="B86" s="217"/>
      <c r="C86" s="217"/>
      <c r="D86" s="219" t="s">
        <v>2696</v>
      </c>
      <c r="E86" s="241"/>
      <c r="F86" s="241"/>
      <c r="G86" s="241"/>
      <c r="H86" s="698"/>
      <c r="I86" s="699"/>
      <c r="J86" s="699" t="s">
        <v>1576</v>
      </c>
      <c r="K86" s="698"/>
      <c r="L86" s="698"/>
      <c r="M86" s="698"/>
      <c r="N86" s="698"/>
      <c r="O86" s="700"/>
      <c r="P86" s="698" t="s">
        <v>817</v>
      </c>
      <c r="Q86" s="701"/>
      <c r="R86" s="698"/>
      <c r="S86" s="701"/>
      <c r="T86" s="698"/>
      <c r="U86" s="702"/>
      <c r="V86" s="702"/>
      <c r="W86" s="729"/>
      <c r="X86" s="703"/>
      <c r="Y86" s="698"/>
      <c r="Z86" s="704"/>
      <c r="AA86" s="698"/>
      <c r="AB86" s="701"/>
      <c r="AC86" s="701"/>
    </row>
    <row r="87" spans="1:29" ht="15" customHeight="1">
      <c r="A87" s="225">
        <v>79</v>
      </c>
      <c r="B87" s="217"/>
      <c r="C87" s="217"/>
      <c r="D87" s="219" t="s">
        <v>2697</v>
      </c>
      <c r="E87" s="241"/>
      <c r="F87" s="241"/>
      <c r="G87" s="241"/>
      <c r="H87" s="698"/>
      <c r="I87" s="699"/>
      <c r="J87" s="699" t="s">
        <v>1579</v>
      </c>
      <c r="K87" s="698"/>
      <c r="L87" s="698"/>
      <c r="M87" s="698"/>
      <c r="N87" s="698"/>
      <c r="O87" s="700"/>
      <c r="P87" s="698" t="s">
        <v>817</v>
      </c>
      <c r="Q87" s="701" t="s">
        <v>863</v>
      </c>
      <c r="R87" s="375" t="s">
        <v>1579</v>
      </c>
      <c r="S87" s="701"/>
      <c r="T87" s="698"/>
      <c r="U87" s="702"/>
      <c r="V87" s="702"/>
      <c r="W87" s="729"/>
      <c r="X87" s="703"/>
      <c r="Y87" s="698"/>
      <c r="Z87" s="704"/>
      <c r="AA87" s="698"/>
      <c r="AB87" s="701"/>
      <c r="AC87" s="701"/>
    </row>
    <row r="88" spans="1:29" ht="15" customHeight="1">
      <c r="A88" s="225">
        <v>80</v>
      </c>
      <c r="B88" s="217"/>
      <c r="C88" s="217"/>
      <c r="D88" s="219"/>
      <c r="E88" s="219" t="s">
        <v>2698</v>
      </c>
      <c r="F88" s="241"/>
      <c r="G88" s="241"/>
      <c r="H88" s="698"/>
      <c r="I88" s="699"/>
      <c r="J88" s="699" t="s">
        <v>2577</v>
      </c>
      <c r="K88" s="698"/>
      <c r="L88" s="698"/>
      <c r="M88" s="698"/>
      <c r="N88" s="698"/>
      <c r="O88" s="700"/>
      <c r="P88" s="698" t="s">
        <v>817</v>
      </c>
      <c r="Q88" s="701"/>
      <c r="R88" s="698"/>
      <c r="S88" s="701"/>
      <c r="T88" s="698"/>
      <c r="U88" s="702"/>
      <c r="V88" s="702"/>
      <c r="W88" s="729"/>
      <c r="X88" s="703"/>
      <c r="Y88" s="698"/>
      <c r="Z88" s="704"/>
      <c r="AA88" s="698"/>
      <c r="AB88" s="701"/>
      <c r="AC88" s="701"/>
    </row>
    <row r="89" spans="1:29" ht="15" customHeight="1">
      <c r="A89" s="225">
        <v>81</v>
      </c>
      <c r="B89" s="217"/>
      <c r="C89" s="217"/>
      <c r="D89" s="219"/>
      <c r="E89" s="219" t="s">
        <v>1823</v>
      </c>
      <c r="F89" s="241"/>
      <c r="G89" s="241"/>
      <c r="H89" s="698"/>
      <c r="I89" s="699"/>
      <c r="J89" s="699" t="s">
        <v>1825</v>
      </c>
      <c r="K89" s="698"/>
      <c r="L89" s="698"/>
      <c r="M89" s="698"/>
      <c r="N89" s="698"/>
      <c r="O89" s="700"/>
      <c r="P89" s="698" t="s">
        <v>817</v>
      </c>
      <c r="Q89" s="701"/>
      <c r="R89" s="698"/>
      <c r="S89" s="701"/>
      <c r="T89" s="698"/>
      <c r="U89" s="702"/>
      <c r="V89" s="702"/>
      <c r="W89" s="729"/>
      <c r="X89" s="703"/>
      <c r="Y89" s="698"/>
      <c r="Z89" s="704"/>
      <c r="AA89" s="698"/>
      <c r="AB89" s="701"/>
      <c r="AC89" s="701"/>
    </row>
    <row r="90" spans="1:29" ht="15" customHeight="1">
      <c r="A90" s="225">
        <v>82</v>
      </c>
      <c r="B90" s="217"/>
      <c r="C90" s="219"/>
      <c r="D90" s="241"/>
      <c r="E90" s="219" t="s">
        <v>1569</v>
      </c>
      <c r="F90" s="241"/>
      <c r="G90" s="241"/>
      <c r="H90" s="698"/>
      <c r="I90" s="699"/>
      <c r="J90" s="699" t="s">
        <v>1826</v>
      </c>
      <c r="K90" s="698"/>
      <c r="L90" s="698"/>
      <c r="M90" s="698"/>
      <c r="N90" s="698"/>
      <c r="O90" s="700"/>
      <c r="P90" s="698" t="s">
        <v>817</v>
      </c>
      <c r="Q90" s="701"/>
      <c r="R90" s="698"/>
      <c r="S90" s="701"/>
      <c r="T90" s="698"/>
      <c r="U90" s="702"/>
      <c r="V90" s="702"/>
      <c r="W90" s="729"/>
      <c r="X90" s="703"/>
      <c r="Y90" s="698"/>
      <c r="Z90" s="704"/>
      <c r="AA90" s="698"/>
      <c r="AB90" s="701"/>
      <c r="AC90" s="701"/>
    </row>
    <row r="91" spans="1:29" ht="15" customHeight="1">
      <c r="A91" s="225">
        <v>80</v>
      </c>
      <c r="B91" s="217"/>
      <c r="C91" s="217" t="s">
        <v>2699</v>
      </c>
      <c r="D91" s="217"/>
      <c r="E91" s="241"/>
      <c r="F91" s="241"/>
      <c r="G91" s="241"/>
      <c r="H91" s="698"/>
      <c r="I91" s="699"/>
      <c r="J91" s="699" t="s">
        <v>2700</v>
      </c>
      <c r="K91" s="698"/>
      <c r="L91" s="698"/>
      <c r="M91" s="698"/>
      <c r="N91" s="698"/>
      <c r="O91" s="700"/>
      <c r="P91" s="698" t="s">
        <v>817</v>
      </c>
      <c r="Q91" s="701"/>
      <c r="R91" s="698" t="s">
        <v>878</v>
      </c>
      <c r="S91" s="701"/>
      <c r="T91" s="698"/>
      <c r="U91" s="702"/>
      <c r="V91" s="702" t="s">
        <v>863</v>
      </c>
      <c r="W91" s="702"/>
      <c r="X91" s="703"/>
      <c r="Y91" s="698"/>
      <c r="Z91" s="704"/>
      <c r="AA91" s="698"/>
      <c r="AB91" s="701"/>
      <c r="AC91" s="701"/>
    </row>
    <row r="92" spans="1:29" ht="15" customHeight="1">
      <c r="A92" s="225">
        <v>81</v>
      </c>
      <c r="B92" s="217"/>
      <c r="C92" s="217" t="s">
        <v>2701</v>
      </c>
      <c r="D92" s="217"/>
      <c r="E92" s="241"/>
      <c r="F92" s="241"/>
      <c r="G92" s="241"/>
      <c r="H92" s="698"/>
      <c r="I92" s="699"/>
      <c r="J92" s="699" t="s">
        <v>2702</v>
      </c>
      <c r="K92" s="698"/>
      <c r="L92" s="698"/>
      <c r="M92" s="698"/>
      <c r="N92" s="698"/>
      <c r="O92" s="700"/>
      <c r="P92" s="698" t="s">
        <v>817</v>
      </c>
      <c r="Q92" s="701"/>
      <c r="R92" s="698" t="s">
        <v>878</v>
      </c>
      <c r="S92" s="701"/>
      <c r="T92" s="698"/>
      <c r="U92" s="702"/>
      <c r="V92" s="702" t="s">
        <v>863</v>
      </c>
      <c r="W92" s="702"/>
      <c r="X92" s="703"/>
      <c r="Y92" s="698"/>
      <c r="Z92" s="704"/>
      <c r="AA92" s="698"/>
      <c r="AB92" s="701"/>
      <c r="AC92" s="701"/>
    </row>
    <row r="93" spans="1:29" ht="16.5" customHeight="1">
      <c r="A93" s="225"/>
      <c r="B93" s="224"/>
      <c r="C93" s="225"/>
      <c r="D93" s="225"/>
      <c r="E93" s="225"/>
      <c r="F93" s="225"/>
      <c r="G93" s="225"/>
      <c r="H93" s="225"/>
      <c r="J93" s="239"/>
      <c r="K93" s="225"/>
      <c r="L93" s="225"/>
      <c r="M93" s="225"/>
      <c r="N93" s="225"/>
      <c r="O93" s="234"/>
      <c r="P93" s="225"/>
      <c r="Q93" s="225"/>
      <c r="R93" s="225"/>
      <c r="S93" s="271"/>
      <c r="T93" s="225"/>
      <c r="U93" s="225"/>
      <c r="V93" s="225"/>
      <c r="W93" s="225"/>
      <c r="X93" s="268"/>
      <c r="Y93" s="225"/>
      <c r="Z93" s="239"/>
      <c r="AA93" s="225"/>
      <c r="AB93" s="225"/>
      <c r="AC93" s="225"/>
    </row>
    <row r="94" spans="1:29" ht="12" customHeight="1">
      <c r="A94" s="3"/>
      <c r="B94" s="3"/>
      <c r="C94" s="131"/>
      <c r="D94" s="131"/>
      <c r="E94" s="131"/>
      <c r="F94" s="131"/>
      <c r="G94" s="5"/>
      <c r="H94" s="155"/>
      <c r="J94" s="155"/>
      <c r="K94" s="5"/>
      <c r="L94" s="5"/>
      <c r="M94" s="5"/>
      <c r="N94" s="5"/>
      <c r="O94" s="188"/>
      <c r="P94" s="5"/>
      <c r="Q94" s="5"/>
      <c r="R94" s="5"/>
      <c r="S94" s="56"/>
      <c r="T94" s="56"/>
      <c r="U94" s="56"/>
      <c r="V94" s="56"/>
      <c r="W94" s="56"/>
      <c r="X94" s="178"/>
      <c r="Y94" s="5"/>
      <c r="AA94" s="56"/>
      <c r="AB94" s="128"/>
      <c r="AC94" s="56"/>
    </row>
    <row r="95" spans="1:29" ht="12" customHeight="1">
      <c r="A95" s="129"/>
      <c r="B95" s="129"/>
      <c r="C95" s="129"/>
      <c r="D95" s="129"/>
      <c r="E95" s="129"/>
      <c r="F95" s="129"/>
      <c r="AB95" s="128"/>
    </row>
    <row r="96" spans="1:29" ht="12" customHeight="1">
      <c r="G96" s="128"/>
      <c r="H96" s="128"/>
      <c r="I96" s="224"/>
      <c r="J96" s="128"/>
      <c r="K96" s="128"/>
      <c r="L96" s="128"/>
      <c r="M96" s="128"/>
      <c r="N96" s="128"/>
      <c r="O96" s="174"/>
      <c r="P96" s="128"/>
      <c r="AB96" s="128"/>
    </row>
    <row r="97" spans="1:1015" ht="12" customHeight="1">
      <c r="G97" s="128"/>
      <c r="H97" s="128"/>
      <c r="I97" s="224"/>
      <c r="J97" s="128"/>
      <c r="K97" s="128"/>
      <c r="L97" s="128"/>
      <c r="M97" s="128"/>
      <c r="N97" s="128"/>
      <c r="O97" s="174"/>
      <c r="P97" s="128"/>
      <c r="AB97" s="128"/>
    </row>
    <row r="98" spans="1:1015" ht="12" customHeight="1">
      <c r="G98" s="128"/>
      <c r="H98" s="128"/>
      <c r="I98" s="224"/>
      <c r="J98" s="128"/>
      <c r="K98" s="128"/>
      <c r="L98" s="128"/>
      <c r="M98" s="128"/>
      <c r="N98" s="128"/>
      <c r="O98" s="174"/>
      <c r="P98" s="128"/>
      <c r="AB98" s="128"/>
    </row>
    <row r="99" spans="1:1015" ht="12" customHeight="1">
      <c r="G99" s="128"/>
      <c r="H99" s="128"/>
      <c r="I99" s="224"/>
      <c r="J99" s="128"/>
      <c r="K99" s="128"/>
      <c r="L99" s="128"/>
      <c r="M99" s="128"/>
      <c r="N99" s="128"/>
      <c r="O99" s="174"/>
      <c r="P99" s="128"/>
      <c r="AB99" s="128"/>
    </row>
    <row r="100" spans="1:1015" ht="12" customHeight="1">
      <c r="G100" s="128"/>
      <c r="H100" s="128"/>
      <c r="I100" s="224"/>
      <c r="J100" s="128"/>
      <c r="K100" s="128"/>
      <c r="L100" s="128"/>
      <c r="M100" s="128"/>
      <c r="N100" s="128"/>
      <c r="O100" s="174"/>
      <c r="P100" s="128"/>
    </row>
    <row r="101" spans="1:1015" ht="12" customHeight="1">
      <c r="Z101" s="161"/>
      <c r="AB101" s="117"/>
    </row>
    <row r="102" spans="1:1015" ht="12" customHeight="1">
      <c r="A102" s="117"/>
      <c r="B102" s="117"/>
      <c r="C102" s="117"/>
      <c r="D102" s="117"/>
      <c r="E102" s="117"/>
      <c r="F102" s="117"/>
      <c r="G102" s="117"/>
      <c r="H102" s="117"/>
      <c r="I102" s="249"/>
      <c r="J102" s="117"/>
      <c r="K102" s="117"/>
      <c r="L102" s="117"/>
      <c r="M102" s="117"/>
      <c r="N102" s="117"/>
      <c r="O102" s="189"/>
      <c r="P102" s="117"/>
    </row>
    <row r="103" spans="1:1015" ht="12" customHeight="1">
      <c r="Q103" s="112"/>
      <c r="R103" s="112"/>
      <c r="S103" s="125"/>
      <c r="T103" s="112"/>
      <c r="U103" s="112"/>
      <c r="V103" s="112"/>
      <c r="W103" s="112"/>
      <c r="X103" s="180"/>
      <c r="Y103" s="112"/>
      <c r="AA103" s="112"/>
      <c r="AC103" s="112"/>
    </row>
    <row r="104" spans="1:1015" ht="12" customHeight="1"/>
    <row r="105" spans="1:1015" ht="12" customHeight="1"/>
    <row r="106" spans="1:1015" ht="12" customHeight="1"/>
    <row r="107" spans="1:1015" ht="12" customHeight="1"/>
    <row r="108" spans="1:1015" s="117" customFormat="1" ht="12" customHeight="1">
      <c r="A108" s="128"/>
      <c r="B108" s="128"/>
      <c r="C108" s="128"/>
      <c r="D108" s="128"/>
      <c r="E108" s="128"/>
      <c r="F108" s="128"/>
      <c r="G108" s="96"/>
      <c r="H108" s="96"/>
      <c r="I108" s="225"/>
      <c r="J108" s="159"/>
      <c r="K108" s="96"/>
      <c r="L108" s="96"/>
      <c r="M108" s="96"/>
      <c r="N108" s="96"/>
      <c r="O108" s="173"/>
      <c r="P108" s="96"/>
      <c r="Q108" s="96"/>
      <c r="R108" s="96"/>
      <c r="S108" s="274"/>
      <c r="T108" s="96"/>
      <c r="U108" s="96"/>
      <c r="V108" s="96"/>
      <c r="W108" s="96"/>
      <c r="X108" s="179"/>
      <c r="Y108" s="96"/>
      <c r="Z108" s="159"/>
      <c r="AA108" s="96"/>
      <c r="AB108"/>
      <c r="AC108" s="96"/>
      <c r="AMA108"/>
    </row>
    <row r="109" spans="1:1015" s="117" customFormat="1" ht="12" customHeight="1">
      <c r="A109" s="128"/>
      <c r="B109" s="128"/>
      <c r="C109" s="128"/>
      <c r="D109" s="128"/>
      <c r="E109" s="128"/>
      <c r="F109" s="128"/>
      <c r="G109" s="96"/>
      <c r="H109" s="96"/>
      <c r="I109" s="225"/>
      <c r="J109" s="159"/>
      <c r="K109" s="96"/>
      <c r="L109" s="96"/>
      <c r="M109" s="96"/>
      <c r="N109" s="96"/>
      <c r="O109" s="173"/>
      <c r="P109" s="96"/>
      <c r="Q109" s="96"/>
      <c r="R109" s="96"/>
      <c r="S109" s="274"/>
      <c r="T109" s="96"/>
      <c r="U109" s="96"/>
      <c r="V109" s="96"/>
      <c r="W109" s="96"/>
      <c r="X109" s="179"/>
      <c r="Y109" s="96"/>
      <c r="Z109" s="159"/>
      <c r="AA109" s="96"/>
      <c r="AB109"/>
      <c r="AC109" s="96"/>
      <c r="AMA109"/>
    </row>
    <row r="110" spans="1:1015" s="117" customFormat="1" ht="12" customHeight="1">
      <c r="A110" s="128"/>
      <c r="B110" s="128"/>
      <c r="C110" s="128"/>
      <c r="D110" s="128"/>
      <c r="E110" s="128"/>
      <c r="F110" s="128"/>
      <c r="G110" s="96"/>
      <c r="H110" s="96"/>
      <c r="I110" s="225"/>
      <c r="J110" s="159"/>
      <c r="K110" s="96"/>
      <c r="L110" s="96"/>
      <c r="M110" s="96"/>
      <c r="N110" s="96"/>
      <c r="O110" s="173"/>
      <c r="P110" s="96"/>
      <c r="Q110" s="96"/>
      <c r="R110" s="96"/>
      <c r="S110" s="274"/>
      <c r="T110" s="96"/>
      <c r="U110" s="96"/>
      <c r="V110" s="96"/>
      <c r="W110" s="96"/>
      <c r="X110" s="179"/>
      <c r="Y110" s="96"/>
      <c r="Z110" s="159"/>
      <c r="AA110" s="96"/>
      <c r="AB110"/>
      <c r="AC110" s="96"/>
      <c r="AMA110"/>
    </row>
    <row r="111" spans="1:1015" s="117" customFormat="1" ht="12" customHeight="1">
      <c r="A111" s="128"/>
      <c r="B111" s="128"/>
      <c r="C111" s="128"/>
      <c r="D111" s="128"/>
      <c r="E111" s="128"/>
      <c r="F111" s="128"/>
      <c r="G111" s="96"/>
      <c r="H111" s="96"/>
      <c r="I111" s="225"/>
      <c r="J111" s="159"/>
      <c r="K111" s="96"/>
      <c r="L111" s="96"/>
      <c r="M111" s="96"/>
      <c r="N111" s="96"/>
      <c r="O111" s="173"/>
      <c r="P111" s="96"/>
      <c r="Q111" s="96"/>
      <c r="R111" s="96"/>
      <c r="S111" s="274"/>
      <c r="T111" s="96"/>
      <c r="U111" s="96"/>
      <c r="V111" s="96"/>
      <c r="W111" s="96"/>
      <c r="X111" s="179"/>
      <c r="Y111" s="96"/>
      <c r="Z111" s="159"/>
      <c r="AA111" s="96"/>
      <c r="AB111"/>
      <c r="AC111" s="96"/>
      <c r="AMA111"/>
    </row>
    <row r="112" spans="1:1015" s="117" customFormat="1" ht="12" customHeight="1">
      <c r="A112" s="128"/>
      <c r="B112" s="128"/>
      <c r="C112" s="128"/>
      <c r="D112" s="128"/>
      <c r="E112" s="128"/>
      <c r="F112" s="128"/>
      <c r="G112" s="96"/>
      <c r="H112" s="96"/>
      <c r="I112" s="225"/>
      <c r="J112" s="159"/>
      <c r="K112" s="96"/>
      <c r="L112" s="96"/>
      <c r="M112" s="96"/>
      <c r="N112" s="96"/>
      <c r="O112" s="173"/>
      <c r="P112" s="96"/>
      <c r="Q112" s="96"/>
      <c r="R112" s="96"/>
      <c r="S112" s="274"/>
      <c r="T112" s="96"/>
      <c r="U112" s="96"/>
      <c r="V112" s="96"/>
      <c r="W112" s="96"/>
      <c r="X112" s="179"/>
      <c r="Y112" s="96"/>
      <c r="Z112" s="159"/>
      <c r="AA112" s="96"/>
      <c r="AB112"/>
      <c r="AC112" s="96"/>
      <c r="AMA112"/>
    </row>
    <row r="113" spans="1:1015" s="117" customFormat="1" ht="12" customHeight="1">
      <c r="A113" s="128"/>
      <c r="B113" s="128"/>
      <c r="C113" s="128"/>
      <c r="D113" s="128"/>
      <c r="E113" s="128"/>
      <c r="F113" s="128"/>
      <c r="G113" s="96"/>
      <c r="H113" s="96"/>
      <c r="I113" s="225"/>
      <c r="J113" s="159"/>
      <c r="K113" s="96"/>
      <c r="L113" s="96"/>
      <c r="M113" s="96"/>
      <c r="N113" s="96"/>
      <c r="O113" s="173"/>
      <c r="P113" s="96"/>
      <c r="Q113" s="96"/>
      <c r="R113" s="96"/>
      <c r="S113" s="274"/>
      <c r="T113" s="96"/>
      <c r="U113" s="96"/>
      <c r="V113" s="96"/>
      <c r="W113" s="96"/>
      <c r="X113" s="179"/>
      <c r="Y113" s="96"/>
      <c r="Z113" s="159"/>
      <c r="AA113" s="96"/>
      <c r="AB113"/>
      <c r="AC113" s="96"/>
      <c r="AMA113"/>
    </row>
    <row r="114" spans="1:1015" s="117" customFormat="1" ht="12" customHeight="1">
      <c r="A114" s="128"/>
      <c r="B114" s="128"/>
      <c r="C114" s="128"/>
      <c r="D114" s="128"/>
      <c r="E114" s="128"/>
      <c r="F114" s="128"/>
      <c r="G114" s="96"/>
      <c r="H114" s="96"/>
      <c r="I114" s="225"/>
      <c r="J114" s="159"/>
      <c r="K114" s="96"/>
      <c r="L114" s="96"/>
      <c r="M114" s="96"/>
      <c r="N114" s="96"/>
      <c r="O114" s="173"/>
      <c r="P114" s="96"/>
      <c r="Q114" s="96"/>
      <c r="R114" s="96"/>
      <c r="S114" s="274"/>
      <c r="T114" s="96"/>
      <c r="U114" s="96"/>
      <c r="V114" s="96"/>
      <c r="W114" s="96"/>
      <c r="X114" s="179"/>
      <c r="Y114" s="96"/>
      <c r="Z114" s="159"/>
      <c r="AA114" s="96"/>
      <c r="AB114"/>
      <c r="AC114" s="96"/>
      <c r="AMA114"/>
    </row>
    <row r="115" spans="1:1015" ht="12" customHeight="1">
      <c r="A115" s="130"/>
      <c r="B115" s="130"/>
      <c r="C115" s="130"/>
      <c r="D115" s="130"/>
      <c r="E115" s="130"/>
      <c r="F115" s="130"/>
    </row>
    <row r="116" spans="1:1015" ht="12" customHeight="1">
      <c r="A116" s="130"/>
      <c r="B116" s="130"/>
      <c r="C116" s="130"/>
      <c r="D116" s="130"/>
      <c r="E116" s="130"/>
      <c r="F116" s="130"/>
    </row>
    <row r="117" spans="1:1015" ht="12" customHeight="1">
      <c r="A117" s="130"/>
      <c r="B117" s="130"/>
      <c r="C117" s="130"/>
      <c r="D117" s="130"/>
      <c r="E117" s="130"/>
      <c r="F117" s="130"/>
    </row>
    <row r="118" spans="1:1015" ht="12" customHeight="1">
      <c r="A118" s="130"/>
      <c r="B118" s="130"/>
      <c r="C118" s="130"/>
      <c r="D118" s="130"/>
      <c r="E118" s="130"/>
      <c r="F118" s="130"/>
    </row>
    <row r="119" spans="1:1015" ht="12" customHeight="1">
      <c r="A119" s="130"/>
      <c r="B119" s="130"/>
      <c r="C119" s="130"/>
      <c r="D119" s="130"/>
      <c r="E119" s="130"/>
      <c r="F119" s="130"/>
    </row>
    <row r="120" spans="1:1015" ht="12" customHeight="1">
      <c r="A120" s="130"/>
      <c r="B120" s="130"/>
      <c r="C120" s="130"/>
      <c r="D120" s="130"/>
      <c r="E120" s="130"/>
      <c r="F120" s="130"/>
    </row>
    <row r="121" spans="1:1015" ht="12" customHeight="1">
      <c r="A121" s="130"/>
      <c r="B121" s="130"/>
      <c r="C121" s="130"/>
      <c r="D121" s="130"/>
      <c r="E121" s="130"/>
      <c r="F121" s="130"/>
    </row>
    <row r="122" spans="1:1015">
      <c r="A122" s="130"/>
      <c r="B122" s="130"/>
      <c r="C122" s="130"/>
      <c r="D122" s="130"/>
      <c r="E122" s="130"/>
      <c r="F122" s="130"/>
    </row>
    <row r="123" spans="1:1015">
      <c r="A123" s="129"/>
      <c r="B123" s="129"/>
      <c r="C123" s="129"/>
      <c r="D123" s="129"/>
      <c r="E123" s="129"/>
      <c r="F123" s="129"/>
    </row>
    <row r="124" spans="1:1015">
      <c r="A124" s="129"/>
      <c r="B124" s="129"/>
      <c r="C124" s="129"/>
      <c r="D124" s="129"/>
      <c r="E124" s="129"/>
      <c r="F124" s="129"/>
    </row>
    <row r="125" spans="1:1015">
      <c r="A125" s="129"/>
      <c r="B125" s="129"/>
      <c r="C125" s="129"/>
      <c r="D125" s="129"/>
      <c r="E125" s="129"/>
      <c r="F125" s="129"/>
    </row>
    <row r="126" spans="1:1015">
      <c r="A126" s="129"/>
      <c r="B126" s="129"/>
      <c r="C126" s="129"/>
      <c r="D126" s="129"/>
      <c r="E126" s="129"/>
      <c r="F126" s="129"/>
    </row>
    <row r="127" spans="1:1015">
      <c r="A127" s="129"/>
      <c r="B127" s="129"/>
      <c r="C127" s="129"/>
      <c r="D127" s="129"/>
      <c r="E127" s="129"/>
      <c r="F127" s="129"/>
    </row>
    <row r="128" spans="1:1015">
      <c r="A128" s="129"/>
      <c r="B128" s="129"/>
      <c r="C128" s="129"/>
      <c r="D128" s="129"/>
      <c r="E128" s="129"/>
      <c r="F128" s="129"/>
    </row>
    <row r="129" spans="1:29">
      <c r="A129" s="129"/>
      <c r="B129" s="129"/>
      <c r="C129" s="129"/>
      <c r="D129" s="129"/>
      <c r="E129" s="129"/>
      <c r="F129" s="129"/>
    </row>
    <row r="130" spans="1:29">
      <c r="A130" s="129"/>
      <c r="B130" s="129"/>
      <c r="C130" s="129"/>
      <c r="D130" s="129"/>
      <c r="E130" s="129"/>
      <c r="F130" s="129"/>
      <c r="Z130" s="161"/>
      <c r="AB130" s="117"/>
    </row>
    <row r="131" spans="1:29">
      <c r="A131" s="130"/>
      <c r="B131" s="130"/>
      <c r="C131" s="130"/>
      <c r="D131" s="130"/>
      <c r="E131" s="130"/>
      <c r="F131" s="130"/>
      <c r="Z131" s="161"/>
      <c r="AB131" s="117"/>
    </row>
    <row r="132" spans="1:29">
      <c r="A132" s="123"/>
      <c r="B132" s="123"/>
      <c r="C132" s="123"/>
      <c r="D132" s="123"/>
      <c r="E132" s="123"/>
      <c r="F132" s="123"/>
      <c r="G132" s="112"/>
      <c r="H132" s="112"/>
      <c r="I132" s="273"/>
      <c r="J132" s="161"/>
      <c r="K132" s="112"/>
      <c r="L132" s="112"/>
      <c r="M132" s="112"/>
      <c r="N132" s="112"/>
      <c r="O132" s="190"/>
      <c r="P132" s="112"/>
      <c r="Q132" s="112"/>
      <c r="R132" s="112"/>
      <c r="S132" s="125"/>
      <c r="T132" s="112"/>
      <c r="U132" s="112"/>
      <c r="V132" s="112"/>
      <c r="W132" s="112"/>
      <c r="X132" s="180"/>
      <c r="Y132" s="112"/>
      <c r="Z132" s="161"/>
      <c r="AA132" s="112"/>
      <c r="AB132" s="117"/>
      <c r="AC132" s="112"/>
    </row>
    <row r="133" spans="1:29">
      <c r="A133" s="123"/>
      <c r="B133" s="123"/>
      <c r="C133" s="123"/>
      <c r="D133" s="123"/>
      <c r="E133" s="123"/>
      <c r="F133" s="123"/>
      <c r="G133" s="112"/>
      <c r="H133" s="112"/>
      <c r="I133" s="273"/>
      <c r="J133" s="161"/>
      <c r="K133" s="112"/>
      <c r="L133" s="112"/>
      <c r="M133" s="112"/>
      <c r="N133" s="112"/>
      <c r="O133" s="190"/>
      <c r="P133" s="112"/>
      <c r="Q133" s="112"/>
      <c r="R133" s="112"/>
      <c r="S133" s="125"/>
      <c r="T133" s="112"/>
      <c r="U133" s="112"/>
      <c r="V133" s="112"/>
      <c r="W133" s="112"/>
      <c r="X133" s="180"/>
      <c r="Y133" s="112"/>
      <c r="Z133" s="161"/>
      <c r="AA133" s="112"/>
      <c r="AB133" s="117"/>
      <c r="AC133" s="112"/>
    </row>
    <row r="134" spans="1:29">
      <c r="A134" s="123"/>
      <c r="B134" s="123"/>
      <c r="C134" s="123"/>
      <c r="D134" s="123"/>
      <c r="E134" s="123"/>
      <c r="F134" s="123"/>
      <c r="G134" s="112"/>
      <c r="H134" s="112"/>
      <c r="I134" s="273"/>
      <c r="J134" s="161"/>
      <c r="K134" s="112"/>
      <c r="L134" s="112"/>
      <c r="M134" s="112"/>
      <c r="N134" s="112"/>
      <c r="O134" s="190"/>
      <c r="P134" s="112"/>
      <c r="Q134" s="112"/>
      <c r="R134" s="112"/>
      <c r="S134" s="125"/>
      <c r="T134" s="112"/>
      <c r="U134" s="112"/>
      <c r="V134" s="112"/>
      <c r="W134" s="112"/>
      <c r="X134" s="180"/>
      <c r="Y134" s="112"/>
      <c r="Z134" s="161"/>
      <c r="AA134" s="112"/>
      <c r="AB134" s="117"/>
      <c r="AC134" s="112"/>
    </row>
    <row r="135" spans="1:29">
      <c r="A135" s="123"/>
      <c r="B135" s="123"/>
      <c r="C135" s="123"/>
      <c r="D135" s="123"/>
      <c r="E135" s="123"/>
      <c r="F135" s="123"/>
      <c r="G135" s="112"/>
      <c r="H135" s="112"/>
      <c r="I135" s="273"/>
      <c r="J135" s="161"/>
      <c r="K135" s="112"/>
      <c r="L135" s="112"/>
      <c r="M135" s="112"/>
      <c r="N135" s="112"/>
      <c r="O135" s="190"/>
      <c r="P135" s="112"/>
      <c r="Q135" s="112"/>
      <c r="R135" s="112"/>
      <c r="S135" s="125"/>
      <c r="T135" s="112"/>
      <c r="U135" s="112"/>
      <c r="V135" s="112"/>
      <c r="W135" s="112"/>
      <c r="X135" s="180"/>
      <c r="Y135" s="112"/>
      <c r="Z135" s="161"/>
      <c r="AA135" s="112"/>
      <c r="AB135" s="117"/>
      <c r="AC135" s="112"/>
    </row>
    <row r="136" spans="1:29">
      <c r="A136" s="123"/>
      <c r="B136" s="123"/>
      <c r="C136" s="123"/>
      <c r="D136" s="123"/>
      <c r="E136" s="123"/>
      <c r="F136" s="123"/>
      <c r="G136" s="112"/>
      <c r="H136" s="112"/>
      <c r="I136" s="273"/>
      <c r="J136" s="161"/>
      <c r="K136" s="112"/>
      <c r="L136" s="112"/>
      <c r="M136" s="112"/>
      <c r="N136" s="112"/>
      <c r="O136" s="190"/>
      <c r="P136" s="112"/>
      <c r="Q136" s="112"/>
      <c r="R136" s="112"/>
      <c r="S136" s="125"/>
      <c r="T136" s="112"/>
      <c r="U136" s="112"/>
      <c r="V136" s="112"/>
      <c r="W136" s="112"/>
      <c r="X136" s="180"/>
      <c r="Y136" s="112"/>
      <c r="Z136" s="161"/>
      <c r="AA136" s="112"/>
      <c r="AB136" s="117"/>
      <c r="AC136" s="112"/>
    </row>
    <row r="137" spans="1:29">
      <c r="A137" s="123"/>
      <c r="B137" s="123"/>
      <c r="C137" s="123"/>
      <c r="D137" s="123"/>
      <c r="E137" s="123"/>
      <c r="F137" s="123"/>
      <c r="G137" s="112"/>
      <c r="H137" s="112"/>
      <c r="I137" s="273"/>
      <c r="J137" s="161"/>
      <c r="K137" s="112"/>
      <c r="L137" s="112"/>
      <c r="M137" s="112"/>
      <c r="N137" s="112"/>
      <c r="O137" s="190"/>
      <c r="P137" s="112"/>
      <c r="Q137" s="112"/>
      <c r="R137" s="112"/>
      <c r="S137" s="125"/>
      <c r="T137" s="112"/>
      <c r="U137" s="112"/>
      <c r="V137" s="112"/>
      <c r="W137" s="112"/>
      <c r="X137" s="180"/>
      <c r="Y137" s="112"/>
      <c r="AA137" s="112"/>
      <c r="AC137" s="112"/>
    </row>
    <row r="138" spans="1:29">
      <c r="A138" s="123"/>
      <c r="B138" s="123"/>
      <c r="C138" s="123"/>
      <c r="D138" s="123"/>
      <c r="E138" s="123"/>
      <c r="F138" s="123"/>
      <c r="G138" s="112"/>
      <c r="H138" s="112"/>
      <c r="I138" s="273"/>
      <c r="J138" s="161"/>
      <c r="K138" s="112"/>
      <c r="L138" s="112"/>
      <c r="M138" s="112"/>
      <c r="N138" s="112"/>
      <c r="O138" s="190"/>
      <c r="P138" s="112"/>
      <c r="Q138" s="112"/>
      <c r="R138" s="112"/>
      <c r="S138" s="125"/>
      <c r="T138" s="112"/>
      <c r="U138" s="112"/>
      <c r="V138" s="112"/>
      <c r="W138" s="112"/>
      <c r="X138" s="180"/>
      <c r="Y138" s="112"/>
      <c r="AA138" s="112"/>
      <c r="AC138" s="112"/>
    </row>
    <row r="139" spans="1:29">
      <c r="A139" s="130"/>
      <c r="B139" s="130"/>
      <c r="C139" s="130"/>
      <c r="D139" s="130"/>
      <c r="E139" s="130"/>
      <c r="F139" s="130"/>
    </row>
    <row r="140" spans="1:29">
      <c r="A140" s="130"/>
      <c r="B140" s="130"/>
      <c r="C140" s="130"/>
      <c r="D140" s="130"/>
      <c r="E140" s="130"/>
      <c r="F140" s="130"/>
    </row>
    <row r="141" spans="1:29">
      <c r="A141" s="130"/>
      <c r="B141" s="130"/>
      <c r="C141" s="130"/>
      <c r="D141" s="130"/>
      <c r="E141" s="130"/>
      <c r="F141" s="130"/>
    </row>
    <row r="142" spans="1:29">
      <c r="A142" s="136"/>
      <c r="B142" s="136"/>
      <c r="C142" s="136"/>
      <c r="D142" s="136"/>
      <c r="E142" s="136"/>
      <c r="F142" s="136"/>
    </row>
    <row r="143" spans="1:29">
      <c r="A143" s="136"/>
      <c r="B143" s="136"/>
      <c r="C143" s="136"/>
      <c r="D143" s="136"/>
      <c r="E143" s="136"/>
      <c r="F143" s="136"/>
    </row>
  </sheetData>
  <mergeCells count="3">
    <mergeCell ref="K7:N7"/>
    <mergeCell ref="AB7:AC7"/>
    <mergeCell ref="U7:W7"/>
  </mergeCells>
  <conditionalFormatting sqref="A94:F95 A115:F955">
    <cfRule type="expression" dxfId="47" priority="269">
      <formula>OR($AC94="X",$AA94="X")</formula>
    </cfRule>
    <cfRule type="expression" dxfId="46" priority="270">
      <formula>AND($AC94=1,$AA94=1)</formula>
    </cfRule>
    <cfRule type="expression" dxfId="45" priority="271">
      <formula>$AC94=1</formula>
    </cfRule>
    <cfRule type="expression" dxfId="44" priority="272">
      <formula>$AA94=1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43" priority="268">
      <formula>$P94="X"</formula>
    </cfRule>
  </conditionalFormatting>
  <conditionalFormatting sqref="P9:P92">
    <cfRule type="cellIs" dxfId="42" priority="1" operator="equal">
      <formula>"1..1"</formula>
    </cfRule>
    <cfRule type="cellIs" dxfId="41" priority="2" operator="equal">
      <formula>"0..n"</formula>
    </cfRule>
    <cfRule type="cellIs" dxfId="40"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topLeftCell="A7" zoomScaleNormal="100" workbookViewId="0">
      <selection activeCell="F32" sqref="F32"/>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7.875" style="159" customWidth="1"/>
    <col min="13" max="14" width="4.875" style="96" hidden="1" customWidth="1"/>
    <col min="15" max="16" width="6.125" style="96" hidden="1" customWidth="1"/>
    <col min="17" max="17" width="6.625" style="173" hidden="1" customWidth="1"/>
    <col min="18" max="18" width="10.5" style="96" customWidth="1"/>
    <col min="19" max="19" width="6" style="96" customWidth="1"/>
    <col min="20" max="20" width="18.5" style="96" customWidth="1"/>
    <col min="21" max="21" width="12.625" style="274" customWidth="1"/>
    <col min="22" max="22" width="28.125" style="96" customWidth="1"/>
    <col min="23" max="23" width="8.875" style="96" customWidth="1"/>
    <col min="24" max="24" width="8.125" style="96" customWidth="1"/>
    <col min="25" max="25" width="2.375" hidden="1" customWidth="1"/>
    <col min="26" max="26" width="22.625" style="179" hidden="1" customWidth="1"/>
    <col min="27" max="27" width="24.375" style="96" hidden="1" customWidth="1"/>
    <col min="28" max="28" width="24.5" style="159" hidden="1" customWidth="1"/>
    <col min="29" max="29" width="17.5" style="96" hidden="1" customWidth="1"/>
    <col min="30" max="30" width="0" hidden="1" customWidth="1"/>
    <col min="31" max="31" width="8" style="96" hidden="1" customWidth="1"/>
    <col min="32" max="1012" width="9.5" style="128"/>
    <col min="1013" max="1013" width="9" style="128" customWidth="1"/>
    <col min="1014" max="1015" width="9" customWidth="1"/>
  </cols>
  <sheetData>
    <row r="1" spans="1:1013" ht="13.5" customHeight="1">
      <c r="A1" s="228" t="s">
        <v>2703</v>
      </c>
      <c r="C1" s="129" t="s">
        <v>813</v>
      </c>
      <c r="E1" s="150" t="s">
        <v>814</v>
      </c>
      <c r="G1" s="128"/>
      <c r="H1" s="128"/>
      <c r="I1" s="128"/>
      <c r="J1" s="128"/>
      <c r="K1" s="128"/>
      <c r="P1" s="786" t="s">
        <v>816</v>
      </c>
      <c r="Q1" s="786"/>
      <c r="AD1" s="96"/>
      <c r="ALY1"/>
    </row>
    <row r="2" spans="1:1013" ht="13.5" customHeight="1">
      <c r="C2" s="141" t="s">
        <v>818</v>
      </c>
      <c r="D2" s="281"/>
      <c r="E2" s="152" t="s">
        <v>819</v>
      </c>
      <c r="G2" s="128"/>
      <c r="H2" s="128"/>
      <c r="I2" s="128"/>
      <c r="J2" s="128"/>
      <c r="K2" s="128"/>
      <c r="AD2" s="96"/>
      <c r="ALY2"/>
    </row>
    <row r="3" spans="1:1013" ht="13.5" customHeight="1">
      <c r="C3" s="142" t="s">
        <v>821</v>
      </c>
      <c r="E3" s="151" t="s">
        <v>822</v>
      </c>
      <c r="G3" s="128"/>
      <c r="H3" s="128"/>
      <c r="I3" s="128"/>
      <c r="J3" s="128"/>
      <c r="K3" s="128"/>
      <c r="AD3" s="96"/>
      <c r="ALY3"/>
    </row>
    <row r="4" spans="1:1013" ht="13.5" customHeight="1">
      <c r="C4" s="143" t="s">
        <v>824</v>
      </c>
      <c r="E4" s="153" t="s">
        <v>825</v>
      </c>
      <c r="G4" s="128"/>
      <c r="H4" s="128"/>
      <c r="I4" s="128"/>
      <c r="J4" s="128"/>
      <c r="K4" s="128"/>
      <c r="AD4" s="96"/>
      <c r="ALY4"/>
    </row>
    <row r="5" spans="1:1013" s="149" customFormat="1" ht="13.5" customHeight="1">
      <c r="A5" s="128"/>
      <c r="B5" s="128"/>
      <c r="C5" s="145" t="s">
        <v>826</v>
      </c>
      <c r="D5" s="146"/>
      <c r="E5" s="287" t="s">
        <v>911</v>
      </c>
      <c r="F5" s="128"/>
      <c r="G5" s="128"/>
      <c r="H5" s="128"/>
      <c r="I5" s="128"/>
      <c r="J5" s="128"/>
      <c r="K5" s="128"/>
      <c r="L5" s="160"/>
      <c r="M5" s="148"/>
      <c r="N5" s="148"/>
      <c r="O5" s="148"/>
      <c r="P5" s="148"/>
      <c r="Q5" s="186"/>
      <c r="R5" s="148"/>
      <c r="S5" s="148"/>
      <c r="T5" s="148"/>
      <c r="U5" s="276"/>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G6" s="128"/>
      <c r="H6" s="128"/>
      <c r="I6" s="128"/>
      <c r="J6" s="128"/>
      <c r="K6" s="128"/>
      <c r="AD6" s="96"/>
      <c r="ALY6"/>
    </row>
    <row r="7" spans="1:1013" ht="13.5" customHeight="1">
      <c r="A7"/>
      <c r="B7"/>
      <c r="C7" s="138"/>
      <c r="D7" s="374"/>
      <c r="E7" s="138"/>
      <c r="F7" s="138"/>
      <c r="M7" s="787" t="s">
        <v>828</v>
      </c>
      <c r="N7" s="787"/>
      <c r="O7" s="787"/>
      <c r="P7" s="787"/>
      <c r="W7" s="788" t="s">
        <v>829</v>
      </c>
      <c r="X7" s="788"/>
      <c r="AD7" s="787" t="s">
        <v>830</v>
      </c>
      <c r="AE7" s="787"/>
      <c r="ALY7"/>
    </row>
    <row r="8" spans="1:1013" s="238" customFormat="1" ht="55.5" customHeight="1">
      <c r="A8" s="233" t="s">
        <v>831</v>
      </c>
      <c r="B8" s="378" t="s">
        <v>832</v>
      </c>
      <c r="C8" s="275" t="s">
        <v>833</v>
      </c>
      <c r="D8" s="275" t="s">
        <v>834</v>
      </c>
      <c r="E8" s="275" t="s">
        <v>835</v>
      </c>
      <c r="F8" s="275" t="s">
        <v>836</v>
      </c>
      <c r="G8" s="275" t="s">
        <v>837</v>
      </c>
      <c r="H8" s="275" t="s">
        <v>2704</v>
      </c>
      <c r="I8" s="275" t="s">
        <v>2705</v>
      </c>
      <c r="J8" s="234" t="s">
        <v>9</v>
      </c>
      <c r="K8" s="234" t="s">
        <v>838</v>
      </c>
      <c r="L8" s="234" t="s">
        <v>841</v>
      </c>
      <c r="M8" s="235" t="s">
        <v>842</v>
      </c>
      <c r="N8" s="235" t="s">
        <v>843</v>
      </c>
      <c r="O8" s="235" t="s">
        <v>844</v>
      </c>
      <c r="P8" s="235" t="s">
        <v>845</v>
      </c>
      <c r="Q8" s="235" t="s">
        <v>846</v>
      </c>
      <c r="R8" s="234" t="s">
        <v>677</v>
      </c>
      <c r="S8" s="234" t="s">
        <v>3</v>
      </c>
      <c r="T8" s="234" t="s">
        <v>912</v>
      </c>
      <c r="U8" s="280" t="s">
        <v>913</v>
      </c>
      <c r="V8" s="234" t="s">
        <v>848</v>
      </c>
      <c r="W8" s="229" t="s">
        <v>2463</v>
      </c>
      <c r="X8" s="229" t="s">
        <v>2706</v>
      </c>
      <c r="Y8" s="230" t="s">
        <v>851</v>
      </c>
      <c r="Z8" s="235" t="s">
        <v>852</v>
      </c>
      <c r="AA8" s="235" t="s">
        <v>853</v>
      </c>
      <c r="AB8" s="236" t="s">
        <v>854</v>
      </c>
      <c r="AC8" s="235" t="s">
        <v>855</v>
      </c>
      <c r="AD8" s="235" t="s">
        <v>856</v>
      </c>
      <c r="AE8" s="237" t="s">
        <v>914</v>
      </c>
    </row>
    <row r="9" spans="1:1013" s="224" customFormat="1" ht="13.5" customHeight="1">
      <c r="A9" s="225">
        <v>1</v>
      </c>
      <c r="B9" s="216" t="s">
        <v>2707</v>
      </c>
      <c r="C9" s="262"/>
      <c r="D9" s="262"/>
      <c r="E9" s="262"/>
      <c r="F9" s="262"/>
      <c r="G9" s="262"/>
      <c r="H9" s="262"/>
      <c r="I9" s="262"/>
      <c r="J9" s="267" t="s">
        <v>1545</v>
      </c>
      <c r="K9" s="699"/>
      <c r="L9" s="699" t="s">
        <v>1546</v>
      </c>
      <c r="M9" s="698"/>
      <c r="N9" s="698"/>
      <c r="O9" s="698"/>
      <c r="P9" s="698"/>
      <c r="Q9" s="700"/>
      <c r="R9" s="698" t="s">
        <v>823</v>
      </c>
      <c r="S9" s="698" t="s">
        <v>863</v>
      </c>
      <c r="T9" s="243" t="s">
        <v>1546</v>
      </c>
      <c r="U9" s="701"/>
      <c r="V9" s="698"/>
      <c r="W9" s="702" t="s">
        <v>863</v>
      </c>
      <c r="X9" s="258"/>
      <c r="Y9" s="232"/>
      <c r="Z9" s="264"/>
      <c r="AA9" s="261"/>
      <c r="AB9" s="704"/>
      <c r="AC9" s="698"/>
      <c r="AD9" s="701"/>
      <c r="AE9" s="701"/>
    </row>
    <row r="10" spans="1:1013" s="224" customFormat="1" ht="13.5" customHeight="1">
      <c r="A10" s="225">
        <v>2</v>
      </c>
      <c r="B10" s="217"/>
      <c r="C10" s="217" t="s">
        <v>1405</v>
      </c>
      <c r="D10" s="241"/>
      <c r="E10" s="241"/>
      <c r="F10" s="241"/>
      <c r="G10" s="241"/>
      <c r="H10" s="241"/>
      <c r="I10" s="241"/>
      <c r="J10" s="698" t="s">
        <v>1815</v>
      </c>
      <c r="K10" s="699"/>
      <c r="L10" s="699" t="s">
        <v>1219</v>
      </c>
      <c r="M10" s="698"/>
      <c r="N10" s="698"/>
      <c r="O10" s="698"/>
      <c r="P10" s="698"/>
      <c r="Q10" s="700"/>
      <c r="R10" s="698" t="s">
        <v>817</v>
      </c>
      <c r="S10" s="698"/>
      <c r="T10" s="698" t="s">
        <v>862</v>
      </c>
      <c r="U10" s="701"/>
      <c r="V10" s="698"/>
      <c r="W10" s="702" t="s">
        <v>863</v>
      </c>
      <c r="X10" s="258"/>
      <c r="Y10" s="232"/>
      <c r="Z10" s="703"/>
      <c r="AA10" s="261"/>
      <c r="AB10" s="704"/>
      <c r="AC10" s="698"/>
      <c r="AD10" s="701"/>
      <c r="AE10" s="701"/>
    </row>
    <row r="11" spans="1:1013" s="158" customFormat="1" ht="13.5" customHeight="1">
      <c r="A11" s="225">
        <v>3</v>
      </c>
      <c r="B11" s="217"/>
      <c r="C11" s="241" t="s">
        <v>1549</v>
      </c>
      <c r="D11" s="241"/>
      <c r="E11" s="241"/>
      <c r="F11" s="241"/>
      <c r="G11" s="241"/>
      <c r="H11" s="241"/>
      <c r="I11" s="241"/>
      <c r="J11" s="698" t="s">
        <v>1550</v>
      </c>
      <c r="K11" s="699" t="s">
        <v>929</v>
      </c>
      <c r="L11" s="699" t="s">
        <v>930</v>
      </c>
      <c r="M11" s="698"/>
      <c r="N11" s="698"/>
      <c r="O11" s="698"/>
      <c r="P11" s="698"/>
      <c r="Q11" s="700"/>
      <c r="R11" s="698" t="s">
        <v>820</v>
      </c>
      <c r="S11" s="698"/>
      <c r="T11" s="698" t="s">
        <v>878</v>
      </c>
      <c r="U11" s="266"/>
      <c r="V11" s="698"/>
      <c r="W11" s="702" t="s">
        <v>863</v>
      </c>
      <c r="X11" s="702"/>
      <c r="Y11" s="232"/>
      <c r="Z11" s="703"/>
      <c r="AA11" s="261"/>
      <c r="AB11" s="704"/>
      <c r="AC11" s="698"/>
      <c r="AD11" s="701"/>
      <c r="AE11" s="701"/>
    </row>
    <row r="12" spans="1:1013" s="158" customFormat="1" ht="13.5" customHeight="1">
      <c r="A12" s="225">
        <v>4</v>
      </c>
      <c r="B12" s="217"/>
      <c r="C12" s="241" t="s">
        <v>1830</v>
      </c>
      <c r="D12" s="241"/>
      <c r="E12" s="241"/>
      <c r="F12" s="241"/>
      <c r="G12" s="241"/>
      <c r="H12" s="241"/>
      <c r="I12" s="241"/>
      <c r="J12" s="264" t="s">
        <v>1558</v>
      </c>
      <c r="K12" s="262" t="s">
        <v>1559</v>
      </c>
      <c r="L12" s="699" t="s">
        <v>1560</v>
      </c>
      <c r="M12" s="698"/>
      <c r="N12" s="698"/>
      <c r="O12" s="698"/>
      <c r="P12" s="698"/>
      <c r="Q12" s="700"/>
      <c r="R12" s="698" t="s">
        <v>817</v>
      </c>
      <c r="S12" s="698"/>
      <c r="T12" s="698" t="s">
        <v>862</v>
      </c>
      <c r="U12" s="266" t="s">
        <v>863</v>
      </c>
      <c r="V12" s="370"/>
      <c r="W12" s="263" t="s">
        <v>863</v>
      </c>
      <c r="X12" s="258"/>
      <c r="Y12" s="232"/>
      <c r="Z12" s="261"/>
      <c r="AA12" s="384"/>
      <c r="AB12" s="265"/>
      <c r="AC12" s="261"/>
      <c r="AD12" s="701"/>
      <c r="AE12" s="701"/>
    </row>
    <row r="13" spans="1:1013" s="158" customFormat="1" ht="13.5" customHeight="1">
      <c r="A13" s="225">
        <v>5</v>
      </c>
      <c r="B13" s="217"/>
      <c r="C13" s="241" t="s">
        <v>2574</v>
      </c>
      <c r="D13" s="241"/>
      <c r="E13" s="241"/>
      <c r="F13" s="241"/>
      <c r="G13" s="241"/>
      <c r="H13" s="241"/>
      <c r="I13" s="241"/>
      <c r="J13" s="711"/>
      <c r="K13" s="699"/>
      <c r="L13" s="699"/>
      <c r="M13" s="698"/>
      <c r="N13" s="698"/>
      <c r="O13" s="698"/>
      <c r="P13" s="698"/>
      <c r="Q13" s="700"/>
      <c r="R13" s="698"/>
      <c r="S13" s="698"/>
      <c r="T13" s="698"/>
      <c r="U13" s="701"/>
      <c r="V13" s="698"/>
      <c r="W13" s="702"/>
      <c r="X13" s="702"/>
      <c r="Y13" s="232"/>
      <c r="Z13" s="703"/>
      <c r="AA13" s="698"/>
      <c r="AB13" s="704"/>
      <c r="AC13" s="261"/>
      <c r="AD13" s="701"/>
      <c r="AE13" s="701"/>
    </row>
    <row r="14" spans="1:1013" s="158" customFormat="1" ht="13.5" customHeight="1">
      <c r="A14" s="225">
        <v>6</v>
      </c>
      <c r="B14" s="217"/>
      <c r="C14" s="241"/>
      <c r="D14" s="241" t="s">
        <v>1563</v>
      </c>
      <c r="E14" s="241"/>
      <c r="F14" s="241"/>
      <c r="G14" s="241"/>
      <c r="H14" s="241"/>
      <c r="I14" s="241"/>
      <c r="J14" s="267" t="s">
        <v>1564</v>
      </c>
      <c r="K14" s="262" t="s">
        <v>1565</v>
      </c>
      <c r="L14" s="699" t="s">
        <v>1566</v>
      </c>
      <c r="M14" s="698"/>
      <c r="N14" s="698"/>
      <c r="O14" s="698"/>
      <c r="P14" s="698"/>
      <c r="Q14" s="700"/>
      <c r="R14" s="707" t="s">
        <v>823</v>
      </c>
      <c r="S14" s="698"/>
      <c r="T14" s="698" t="s">
        <v>862</v>
      </c>
      <c r="U14" s="266" t="s">
        <v>863</v>
      </c>
      <c r="V14" s="370"/>
      <c r="W14" s="263" t="s">
        <v>863</v>
      </c>
      <c r="X14" s="258"/>
      <c r="Y14" s="232"/>
      <c r="Z14" s="384"/>
      <c r="AA14" s="384"/>
      <c r="AB14" s="259"/>
      <c r="AC14" s="261"/>
      <c r="AD14" s="701"/>
      <c r="AE14" s="701"/>
    </row>
    <row r="15" spans="1:1013" s="158" customFormat="1" ht="13.5" customHeight="1">
      <c r="A15" s="225">
        <v>7</v>
      </c>
      <c r="B15" s="217"/>
      <c r="C15" s="241"/>
      <c r="D15" s="241" t="s">
        <v>1823</v>
      </c>
      <c r="E15" s="241"/>
      <c r="F15" s="241"/>
      <c r="G15" s="241"/>
      <c r="H15" s="241"/>
      <c r="I15" s="241"/>
      <c r="J15" s="711"/>
      <c r="K15" s="699" t="s">
        <v>2708</v>
      </c>
      <c r="L15" s="699" t="s">
        <v>1366</v>
      </c>
      <c r="M15" s="698"/>
      <c r="N15" s="698"/>
      <c r="O15" s="698"/>
      <c r="P15" s="698"/>
      <c r="Q15" s="700"/>
      <c r="R15" s="261" t="s">
        <v>817</v>
      </c>
      <c r="S15" s="698"/>
      <c r="T15" s="698" t="s">
        <v>862</v>
      </c>
      <c r="U15" s="701" t="s">
        <v>863</v>
      </c>
      <c r="V15" s="698"/>
      <c r="W15" s="702" t="s">
        <v>863</v>
      </c>
      <c r="X15" s="702"/>
      <c r="Y15" s="232"/>
      <c r="Z15" s="384"/>
      <c r="AA15" s="698"/>
      <c r="AB15" s="704"/>
      <c r="AC15" s="698"/>
      <c r="AD15" s="701"/>
      <c r="AE15" s="701"/>
    </row>
    <row r="16" spans="1:1013" s="248" customFormat="1" ht="13.5" customHeight="1">
      <c r="A16" s="225">
        <v>8</v>
      </c>
      <c r="B16" s="218"/>
      <c r="C16" s="219"/>
      <c r="D16" s="219" t="s">
        <v>1569</v>
      </c>
      <c r="E16" s="218"/>
      <c r="F16" s="218"/>
      <c r="G16" s="218"/>
      <c r="H16" s="218"/>
      <c r="I16" s="218"/>
      <c r="J16" s="267" t="s">
        <v>1832</v>
      </c>
      <c r="K16" s="491"/>
      <c r="L16" s="262" t="s">
        <v>1571</v>
      </c>
      <c r="M16" s="261"/>
      <c r="N16" s="261"/>
      <c r="O16" s="261"/>
      <c r="P16" s="261"/>
      <c r="Q16" s="263"/>
      <c r="R16" s="261" t="s">
        <v>817</v>
      </c>
      <c r="S16" s="261"/>
      <c r="T16" s="261" t="s">
        <v>862</v>
      </c>
      <c r="U16" s="370"/>
      <c r="V16" s="253"/>
      <c r="W16" s="258" t="s">
        <v>863</v>
      </c>
      <c r="X16" s="258"/>
      <c r="Y16" s="492"/>
      <c r="Z16" s="384"/>
      <c r="AA16" s="253"/>
      <c r="AB16" s="245"/>
      <c r="AC16" s="253"/>
      <c r="AD16" s="370"/>
      <c r="AE16" s="370"/>
    </row>
    <row r="17" spans="1:31" s="158" customFormat="1" ht="13.5" customHeight="1">
      <c r="A17" s="225">
        <v>9</v>
      </c>
      <c r="B17" s="217"/>
      <c r="C17" s="241"/>
      <c r="D17" s="241" t="s">
        <v>1573</v>
      </c>
      <c r="E17" s="241"/>
      <c r="F17" s="241"/>
      <c r="G17" s="241"/>
      <c r="H17" s="241"/>
      <c r="I17" s="241"/>
      <c r="J17" s="267" t="s">
        <v>1574</v>
      </c>
      <c r="K17" s="262" t="s">
        <v>1575</v>
      </c>
      <c r="L17" s="699" t="s">
        <v>1576</v>
      </c>
      <c r="M17" s="698"/>
      <c r="N17" s="698"/>
      <c r="O17" s="698"/>
      <c r="P17" s="698"/>
      <c r="Q17" s="700"/>
      <c r="R17" s="698" t="s">
        <v>817</v>
      </c>
      <c r="S17" s="698"/>
      <c r="T17" s="698" t="s">
        <v>862</v>
      </c>
      <c r="U17" s="266"/>
      <c r="V17" s="373"/>
      <c r="W17" s="263" t="s">
        <v>863</v>
      </c>
      <c r="X17" s="258"/>
      <c r="Y17" s="232"/>
      <c r="Z17" s="698"/>
      <c r="AA17" s="384"/>
      <c r="AB17" s="265"/>
      <c r="AC17" s="261"/>
      <c r="AD17" s="701"/>
      <c r="AE17" s="701"/>
    </row>
    <row r="18" spans="1:31" s="158" customFormat="1" ht="13.5" customHeight="1">
      <c r="A18" s="225">
        <v>10</v>
      </c>
      <c r="B18" s="242"/>
      <c r="C18" s="241"/>
      <c r="D18" s="241" t="s">
        <v>1578</v>
      </c>
      <c r="E18" s="262"/>
      <c r="F18" s="262"/>
      <c r="G18" s="262"/>
      <c r="H18" s="262"/>
      <c r="I18" s="262"/>
      <c r="J18" s="262"/>
      <c r="K18" s="262"/>
      <c r="L18" s="699" t="s">
        <v>1579</v>
      </c>
      <c r="M18" s="698"/>
      <c r="N18" s="698"/>
      <c r="O18" s="698"/>
      <c r="P18" s="698"/>
      <c r="Q18" s="700"/>
      <c r="R18" s="707" t="s">
        <v>817</v>
      </c>
      <c r="S18" s="698" t="s">
        <v>863</v>
      </c>
      <c r="T18" s="375" t="s">
        <v>1579</v>
      </c>
      <c r="U18" s="266"/>
      <c r="V18" s="261"/>
      <c r="W18" s="263" t="s">
        <v>863</v>
      </c>
      <c r="X18" s="258"/>
      <c r="Y18" s="232"/>
      <c r="Z18" s="264"/>
      <c r="AA18" s="261"/>
      <c r="AB18" s="259"/>
      <c r="AC18" s="261"/>
      <c r="AD18" s="701"/>
      <c r="AE18" s="701"/>
    </row>
    <row r="19" spans="1:31" s="158" customFormat="1" ht="13.5" customHeight="1">
      <c r="A19" s="225">
        <v>11</v>
      </c>
      <c r="B19" s="241"/>
      <c r="C19" s="241"/>
      <c r="D19" s="241"/>
      <c r="E19" s="241" t="s">
        <v>1581</v>
      </c>
      <c r="F19" s="241"/>
      <c r="G19" s="241"/>
      <c r="H19" s="241"/>
      <c r="I19" s="241"/>
      <c r="J19" s="267" t="s">
        <v>1582</v>
      </c>
      <c r="K19" s="262"/>
      <c r="L19" s="699" t="s">
        <v>971</v>
      </c>
      <c r="M19" s="698"/>
      <c r="N19" s="698"/>
      <c r="O19" s="698"/>
      <c r="P19" s="698"/>
      <c r="Q19" s="700"/>
      <c r="R19" s="707" t="s">
        <v>817</v>
      </c>
      <c r="S19" s="698"/>
      <c r="T19" s="698" t="s">
        <v>862</v>
      </c>
      <c r="U19" s="266" t="s">
        <v>863</v>
      </c>
      <c r="V19" s="261" t="s">
        <v>1583</v>
      </c>
      <c r="W19" s="263" t="s">
        <v>863</v>
      </c>
      <c r="X19" s="258"/>
      <c r="Y19" s="232"/>
      <c r="Z19" s="264"/>
      <c r="AA19" s="261"/>
      <c r="AB19" s="259"/>
      <c r="AC19" s="261"/>
      <c r="AD19" s="701"/>
      <c r="AE19" s="701"/>
    </row>
    <row r="20" spans="1:31" s="158" customFormat="1" ht="13.5" customHeight="1">
      <c r="A20" s="225">
        <v>12</v>
      </c>
      <c r="B20" s="241"/>
      <c r="C20" s="242"/>
      <c r="D20" s="241"/>
      <c r="E20" s="242" t="s">
        <v>1584</v>
      </c>
      <c r="F20" s="502"/>
      <c r="G20" s="502"/>
      <c r="H20" s="502"/>
      <c r="I20" s="502"/>
      <c r="J20" s="753"/>
      <c r="K20" s="262"/>
      <c r="L20" s="699" t="s">
        <v>1586</v>
      </c>
      <c r="M20" s="698"/>
      <c r="N20" s="698"/>
      <c r="O20" s="698"/>
      <c r="P20" s="698"/>
      <c r="Q20" s="700"/>
      <c r="R20" s="707" t="s">
        <v>817</v>
      </c>
      <c r="S20" s="698" t="s">
        <v>863</v>
      </c>
      <c r="T20" s="698" t="s">
        <v>1055</v>
      </c>
      <c r="U20" s="266"/>
      <c r="V20" s="261"/>
      <c r="W20" s="263" t="s">
        <v>863</v>
      </c>
      <c r="X20" s="258"/>
      <c r="Y20" s="232"/>
      <c r="Z20" s="264"/>
      <c r="AA20" s="261"/>
      <c r="AB20" s="259"/>
      <c r="AC20" s="261"/>
      <c r="AD20" s="701"/>
      <c r="AE20" s="701"/>
    </row>
    <row r="21" spans="1:31" s="224" customFormat="1" ht="13.5" customHeight="1">
      <c r="A21" s="225">
        <v>14</v>
      </c>
      <c r="B21" s="217"/>
      <c r="C21" s="217"/>
      <c r="D21" s="217"/>
      <c r="E21" s="217"/>
      <c r="F21" s="217" t="s">
        <v>1056</v>
      </c>
      <c r="G21" s="217"/>
      <c r="H21" s="217"/>
      <c r="I21" s="217"/>
      <c r="J21" s="698" t="s">
        <v>1057</v>
      </c>
      <c r="K21" s="699" t="s">
        <v>1058</v>
      </c>
      <c r="L21" s="698" t="s">
        <v>1059</v>
      </c>
      <c r="M21" s="698"/>
      <c r="N21" s="698"/>
      <c r="O21" s="698"/>
      <c r="P21" s="698"/>
      <c r="Q21" s="700"/>
      <c r="R21" s="698" t="s">
        <v>820</v>
      </c>
      <c r="S21" s="698"/>
      <c r="T21" s="698" t="s">
        <v>862</v>
      </c>
      <c r="U21" s="701"/>
      <c r="V21" s="698"/>
      <c r="W21" s="702" t="s">
        <v>863</v>
      </c>
      <c r="X21" s="702"/>
      <c r="Y21" s="232"/>
      <c r="Z21" s="703"/>
      <c r="AA21" s="698"/>
      <c r="AB21" s="704"/>
      <c r="AC21" s="698"/>
      <c r="AD21" s="701">
        <v>1</v>
      </c>
      <c r="AE21" s="701">
        <v>1</v>
      </c>
    </row>
    <row r="22" spans="1:31" s="248" customFormat="1" ht="13.5" customHeight="1">
      <c r="A22" s="225">
        <v>15</v>
      </c>
      <c r="B22" s="217"/>
      <c r="C22" s="219"/>
      <c r="D22" s="217"/>
      <c r="E22" s="219"/>
      <c r="F22" s="219" t="s">
        <v>1060</v>
      </c>
      <c r="G22" s="219"/>
      <c r="H22" s="220"/>
      <c r="I22" s="220"/>
      <c r="J22" s="698" t="s">
        <v>1061</v>
      </c>
      <c r="K22" s="699" t="s">
        <v>1062</v>
      </c>
      <c r="L22" s="698" t="s">
        <v>1063</v>
      </c>
      <c r="M22" s="698"/>
      <c r="N22" s="698"/>
      <c r="O22" s="698"/>
      <c r="P22" s="698"/>
      <c r="Q22" s="250"/>
      <c r="R22" s="698" t="s">
        <v>817</v>
      </c>
      <c r="S22" s="698"/>
      <c r="T22" s="698" t="s">
        <v>862</v>
      </c>
      <c r="U22" s="701"/>
      <c r="V22" s="698"/>
      <c r="W22" s="258" t="s">
        <v>863</v>
      </c>
      <c r="X22" s="702"/>
      <c r="Y22" s="232"/>
      <c r="Z22" s="703"/>
      <c r="AA22" s="698"/>
      <c r="AB22" s="704"/>
      <c r="AC22" s="698"/>
      <c r="AD22" s="701">
        <v>1</v>
      </c>
      <c r="AE22" s="701"/>
    </row>
    <row r="23" spans="1:31" s="224" customFormat="1" ht="13.5" customHeight="1">
      <c r="A23" s="225">
        <v>16</v>
      </c>
      <c r="B23" s="217"/>
      <c r="C23" s="217"/>
      <c r="D23" s="217"/>
      <c r="E23" s="217"/>
      <c r="F23" s="217" t="s">
        <v>1064</v>
      </c>
      <c r="G23" s="217"/>
      <c r="H23" s="217"/>
      <c r="I23" s="217"/>
      <c r="J23" s="261" t="s">
        <v>1065</v>
      </c>
      <c r="K23" s="699" t="s">
        <v>1066</v>
      </c>
      <c r="L23" s="698" t="s">
        <v>870</v>
      </c>
      <c r="M23" s="698" t="s">
        <v>1067</v>
      </c>
      <c r="N23" s="698" t="s">
        <v>1068</v>
      </c>
      <c r="O23" s="698"/>
      <c r="P23" s="698"/>
      <c r="Q23" s="250"/>
      <c r="R23" s="698" t="s">
        <v>817</v>
      </c>
      <c r="S23" s="698"/>
      <c r="T23" s="698" t="s">
        <v>862</v>
      </c>
      <c r="U23" s="701"/>
      <c r="V23" s="698"/>
      <c r="W23" s="258" t="s">
        <v>863</v>
      </c>
      <c r="X23" s="702"/>
      <c r="Y23" s="232"/>
      <c r="Z23" s="703"/>
      <c r="AA23" s="698"/>
      <c r="AB23" s="704"/>
      <c r="AC23" s="698"/>
      <c r="AD23" s="701">
        <v>1</v>
      </c>
      <c r="AE23" s="701">
        <v>1</v>
      </c>
    </row>
    <row r="24" spans="1:31" s="224" customFormat="1" ht="13.5" customHeight="1">
      <c r="A24" s="225">
        <v>17</v>
      </c>
      <c r="B24" s="217"/>
      <c r="C24" s="241"/>
      <c r="D24" s="217"/>
      <c r="E24" s="241"/>
      <c r="F24" s="241" t="s">
        <v>1069</v>
      </c>
      <c r="G24" s="221"/>
      <c r="H24" s="221"/>
      <c r="I24" s="221"/>
      <c r="J24" s="698" t="s">
        <v>1070</v>
      </c>
      <c r="K24" s="706"/>
      <c r="L24" s="262" t="s">
        <v>1071</v>
      </c>
      <c r="M24" s="698"/>
      <c r="N24" s="698"/>
      <c r="O24" s="698"/>
      <c r="P24" s="698"/>
      <c r="Q24" s="700"/>
      <c r="R24" s="698" t="s">
        <v>823</v>
      </c>
      <c r="S24" s="698" t="s">
        <v>863</v>
      </c>
      <c r="T24" s="506" t="s">
        <v>1071</v>
      </c>
      <c r="U24" s="701"/>
      <c r="V24" s="701"/>
      <c r="W24" s="258" t="s">
        <v>863</v>
      </c>
      <c r="X24" s="258"/>
      <c r="Y24" s="232"/>
      <c r="Z24" s="703"/>
      <c r="AA24" s="698"/>
      <c r="AB24" s="704"/>
      <c r="AC24" s="698"/>
      <c r="AD24" s="701"/>
      <c r="AE24" s="701">
        <v>1</v>
      </c>
    </row>
    <row r="25" spans="1:31" s="224" customFormat="1" ht="13.5" customHeight="1">
      <c r="A25" s="225">
        <v>18</v>
      </c>
      <c r="B25" s="217"/>
      <c r="C25" s="241"/>
      <c r="D25" s="217"/>
      <c r="E25" s="241"/>
      <c r="F25" s="241"/>
      <c r="G25" s="241" t="s">
        <v>1072</v>
      </c>
      <c r="H25" s="241"/>
      <c r="I25" s="241"/>
      <c r="J25" s="698" t="s">
        <v>1073</v>
      </c>
      <c r="K25" s="706" t="s">
        <v>1074</v>
      </c>
      <c r="L25" s="699" t="s">
        <v>907</v>
      </c>
      <c r="M25" s="698"/>
      <c r="N25" s="698"/>
      <c r="O25" s="698"/>
      <c r="P25" s="698"/>
      <c r="Q25" s="700"/>
      <c r="R25" s="698" t="s">
        <v>820</v>
      </c>
      <c r="S25" s="698"/>
      <c r="T25" s="698" t="s">
        <v>862</v>
      </c>
      <c r="U25" s="701" t="s">
        <v>863</v>
      </c>
      <c r="V25" s="699" t="s">
        <v>1075</v>
      </c>
      <c r="W25" s="258" t="s">
        <v>863</v>
      </c>
      <c r="X25" s="258"/>
      <c r="Y25" s="232"/>
      <c r="Z25" s="264" t="s">
        <v>1076</v>
      </c>
      <c r="AA25" s="698" t="s">
        <v>1077</v>
      </c>
      <c r="AB25" s="245"/>
      <c r="AC25" s="698"/>
      <c r="AD25" s="701"/>
      <c r="AE25" s="701">
        <v>1</v>
      </c>
    </row>
    <row r="26" spans="1:31" s="224" customFormat="1" ht="13.5" customHeight="1">
      <c r="A26" s="225">
        <v>19</v>
      </c>
      <c r="B26" s="217"/>
      <c r="C26" s="241"/>
      <c r="D26" s="217"/>
      <c r="E26" s="241"/>
      <c r="F26" s="241"/>
      <c r="G26" s="241" t="s">
        <v>1078</v>
      </c>
      <c r="H26" s="241"/>
      <c r="I26" s="241"/>
      <c r="J26" s="698" t="s">
        <v>1079</v>
      </c>
      <c r="K26" s="706" t="s">
        <v>1080</v>
      </c>
      <c r="L26" s="699" t="s">
        <v>1081</v>
      </c>
      <c r="M26" s="698"/>
      <c r="N26" s="698"/>
      <c r="O26" s="698"/>
      <c r="P26" s="698"/>
      <c r="Q26" s="700"/>
      <c r="R26" s="698" t="s">
        <v>820</v>
      </c>
      <c r="S26" s="698"/>
      <c r="T26" s="698" t="s">
        <v>862</v>
      </c>
      <c r="U26" s="701"/>
      <c r="V26" s="701"/>
      <c r="W26" s="258" t="s">
        <v>863</v>
      </c>
      <c r="X26" s="258"/>
      <c r="Y26" s="232"/>
      <c r="Z26" s="703"/>
      <c r="AA26" s="698"/>
      <c r="AB26" s="245"/>
      <c r="AC26" s="698"/>
      <c r="AD26" s="701"/>
      <c r="AE26" s="701">
        <v>1</v>
      </c>
    </row>
    <row r="27" spans="1:31" s="224" customFormat="1" ht="13.5" customHeight="1">
      <c r="A27" s="225">
        <v>20</v>
      </c>
      <c r="B27" s="217"/>
      <c r="C27" s="217"/>
      <c r="D27" s="217"/>
      <c r="E27" s="217"/>
      <c r="F27" s="217" t="s">
        <v>1082</v>
      </c>
      <c r="G27" s="221"/>
      <c r="H27" s="221"/>
      <c r="I27" s="221"/>
      <c r="J27" s="698"/>
      <c r="K27" s="699"/>
      <c r="L27" s="699" t="s">
        <v>1083</v>
      </c>
      <c r="M27" s="698"/>
      <c r="N27" s="698"/>
      <c r="O27" s="698"/>
      <c r="P27" s="698"/>
      <c r="Q27" s="700"/>
      <c r="R27" s="698" t="s">
        <v>817</v>
      </c>
      <c r="S27" s="698" t="s">
        <v>863</v>
      </c>
      <c r="T27" s="243" t="s">
        <v>1083</v>
      </c>
      <c r="U27" s="701"/>
      <c r="V27" s="698"/>
      <c r="W27" s="258" t="s">
        <v>863</v>
      </c>
      <c r="X27" s="702"/>
      <c r="Y27" s="232"/>
      <c r="Z27" s="703"/>
      <c r="AA27" s="698"/>
      <c r="AB27" s="704"/>
      <c r="AC27" s="698"/>
      <c r="AD27" s="701">
        <v>1</v>
      </c>
      <c r="AE27" s="701">
        <v>1</v>
      </c>
    </row>
    <row r="28" spans="1:31" s="224" customFormat="1" ht="13.5" customHeight="1">
      <c r="A28" s="225">
        <v>21</v>
      </c>
      <c r="B28" s="217"/>
      <c r="C28" s="217"/>
      <c r="D28" s="217"/>
      <c r="E28" s="217"/>
      <c r="F28" s="217"/>
      <c r="G28" s="697" t="s">
        <v>1084</v>
      </c>
      <c r="H28" s="251"/>
      <c r="I28" s="239"/>
      <c r="J28" s="698" t="s">
        <v>1085</v>
      </c>
      <c r="K28" s="699" t="s">
        <v>1086</v>
      </c>
      <c r="L28" s="699" t="s">
        <v>1088</v>
      </c>
      <c r="M28" s="698"/>
      <c r="N28" s="698"/>
      <c r="O28" s="698"/>
      <c r="P28" s="698"/>
      <c r="Q28" s="700"/>
      <c r="R28" s="698" t="s">
        <v>820</v>
      </c>
      <c r="S28" s="698"/>
      <c r="T28" s="698" t="s">
        <v>862</v>
      </c>
      <c r="U28" s="701"/>
      <c r="V28" s="698" t="s">
        <v>1089</v>
      </c>
      <c r="W28" s="702" t="s">
        <v>863</v>
      </c>
      <c r="X28" s="702"/>
      <c r="Y28" s="232"/>
      <c r="Z28" s="703"/>
      <c r="AA28" s="698"/>
      <c r="AB28" s="704"/>
      <c r="AC28" s="698"/>
      <c r="AD28" s="701">
        <v>1</v>
      </c>
      <c r="AE28" s="701">
        <v>1</v>
      </c>
    </row>
    <row r="29" spans="1:31" s="252" customFormat="1" ht="13.5" customHeight="1">
      <c r="A29" s="225">
        <v>22</v>
      </c>
      <c r="B29" s="217"/>
      <c r="C29" s="222"/>
      <c r="D29" s="217"/>
      <c r="E29" s="222"/>
      <c r="F29" s="222"/>
      <c r="G29" s="697" t="s">
        <v>1090</v>
      </c>
      <c r="H29" s="221"/>
      <c r="I29" s="221"/>
      <c r="J29" s="698" t="s">
        <v>1091</v>
      </c>
      <c r="K29" s="699" t="s">
        <v>1092</v>
      </c>
      <c r="L29" s="699" t="s">
        <v>1093</v>
      </c>
      <c r="M29" s="698" t="s">
        <v>1094</v>
      </c>
      <c r="N29" s="698" t="s">
        <v>254</v>
      </c>
      <c r="O29" s="698"/>
      <c r="P29" s="698"/>
      <c r="Q29" s="700"/>
      <c r="R29" s="698" t="s">
        <v>817</v>
      </c>
      <c r="S29" s="698"/>
      <c r="T29" s="698" t="s">
        <v>862</v>
      </c>
      <c r="U29" s="701"/>
      <c r="V29" s="698"/>
      <c r="W29" s="702" t="s">
        <v>863</v>
      </c>
      <c r="X29" s="702"/>
      <c r="Y29" s="232"/>
      <c r="Z29" s="703"/>
      <c r="AA29" s="698"/>
      <c r="AB29" s="704"/>
      <c r="AC29" s="698"/>
      <c r="AD29" s="701">
        <v>1</v>
      </c>
      <c r="AE29" s="701">
        <v>1</v>
      </c>
    </row>
    <row r="30" spans="1:31" s="252" customFormat="1" ht="13.5" customHeight="1">
      <c r="A30" s="225">
        <v>23</v>
      </c>
      <c r="B30" s="217"/>
      <c r="C30" s="222"/>
      <c r="D30" s="217"/>
      <c r="E30" s="222"/>
      <c r="F30" s="222"/>
      <c r="G30" s="697" t="s">
        <v>1095</v>
      </c>
      <c r="H30" s="221"/>
      <c r="I30" s="221"/>
      <c r="J30" s="698"/>
      <c r="K30" s="699"/>
      <c r="L30" s="699" t="s">
        <v>1096</v>
      </c>
      <c r="M30" s="698" t="s">
        <v>1097</v>
      </c>
      <c r="N30" s="698" t="s">
        <v>1098</v>
      </c>
      <c r="O30" s="698"/>
      <c r="P30" s="698"/>
      <c r="Q30" s="700"/>
      <c r="R30" s="698" t="s">
        <v>817</v>
      </c>
      <c r="S30" s="698" t="s">
        <v>863</v>
      </c>
      <c r="T30" s="243" t="s">
        <v>1096</v>
      </c>
      <c r="U30" s="701"/>
      <c r="V30" s="698"/>
      <c r="W30" s="702" t="s">
        <v>863</v>
      </c>
      <c r="X30" s="702"/>
      <c r="Y30" s="232"/>
      <c r="Z30" s="703"/>
      <c r="AA30" s="698"/>
      <c r="AB30" s="704"/>
      <c r="AC30" s="698"/>
      <c r="AD30" s="701">
        <v>1</v>
      </c>
      <c r="AE30" s="701">
        <v>1</v>
      </c>
    </row>
    <row r="31" spans="1:31" s="252" customFormat="1" ht="13.5" customHeight="1">
      <c r="A31" s="225">
        <v>24</v>
      </c>
      <c r="B31" s="217"/>
      <c r="C31" s="222"/>
      <c r="D31" s="217"/>
      <c r="E31" s="222"/>
      <c r="F31" s="222"/>
      <c r="G31" s="241"/>
      <c r="H31" s="241" t="s">
        <v>1099</v>
      </c>
      <c r="I31" s="241"/>
      <c r="J31" s="698" t="s">
        <v>1100</v>
      </c>
      <c r="K31" s="699" t="s">
        <v>1101</v>
      </c>
      <c r="L31" s="699" t="s">
        <v>1088</v>
      </c>
      <c r="M31" s="698"/>
      <c r="N31" s="698"/>
      <c r="O31" s="698"/>
      <c r="P31" s="698"/>
      <c r="Q31" s="700"/>
      <c r="R31" s="698" t="s">
        <v>820</v>
      </c>
      <c r="S31" s="698"/>
      <c r="T31" s="698" t="s">
        <v>862</v>
      </c>
      <c r="U31" s="701"/>
      <c r="V31" s="698" t="s">
        <v>1102</v>
      </c>
      <c r="W31" s="702" t="s">
        <v>863</v>
      </c>
      <c r="X31" s="702"/>
      <c r="Y31" s="232"/>
      <c r="Z31" s="703"/>
      <c r="AA31" s="698"/>
      <c r="AB31" s="704"/>
      <c r="AC31" s="698"/>
      <c r="AD31" s="701">
        <v>1</v>
      </c>
      <c r="AE31" s="701">
        <v>1</v>
      </c>
    </row>
    <row r="32" spans="1:31" s="224" customFormat="1" ht="13.5" customHeight="1">
      <c r="A32" s="225">
        <v>25</v>
      </c>
      <c r="B32" s="217"/>
      <c r="C32" s="217"/>
      <c r="D32" s="217"/>
      <c r="E32" s="217"/>
      <c r="F32" s="217"/>
      <c r="G32" s="241"/>
      <c r="H32" s="241" t="s">
        <v>1103</v>
      </c>
      <c r="I32" s="241"/>
      <c r="J32" s="698"/>
      <c r="K32" s="699" t="s">
        <v>1104</v>
      </c>
      <c r="L32" s="699" t="s">
        <v>971</v>
      </c>
      <c r="M32" s="698"/>
      <c r="N32" s="698"/>
      <c r="O32" s="698"/>
      <c r="P32" s="698"/>
      <c r="Q32" s="700"/>
      <c r="R32" s="698" t="s">
        <v>817</v>
      </c>
      <c r="S32" s="698"/>
      <c r="T32" s="698" t="s">
        <v>862</v>
      </c>
      <c r="U32" s="701"/>
      <c r="V32" s="698"/>
      <c r="W32" s="702" t="s">
        <v>863</v>
      </c>
      <c r="X32" s="702"/>
      <c r="Y32" s="232"/>
      <c r="Z32" s="703"/>
      <c r="AA32" s="698"/>
      <c r="AB32" s="704"/>
      <c r="AC32" s="698"/>
      <c r="AD32" s="701">
        <v>1</v>
      </c>
      <c r="AE32" s="701">
        <v>1</v>
      </c>
    </row>
    <row r="33" spans="1:1016" s="224" customFormat="1" ht="13.5" customHeight="1">
      <c r="A33" s="225">
        <v>26</v>
      </c>
      <c r="B33" s="217"/>
      <c r="C33" s="217"/>
      <c r="D33" s="217"/>
      <c r="E33" s="217"/>
      <c r="F33" s="217"/>
      <c r="G33" s="241"/>
      <c r="H33" s="241" t="s">
        <v>1105</v>
      </c>
      <c r="I33" s="241"/>
      <c r="J33" s="698"/>
      <c r="K33" s="699" t="s">
        <v>1106</v>
      </c>
      <c r="L33" s="699" t="s">
        <v>870</v>
      </c>
      <c r="M33" s="698"/>
      <c r="N33" s="698"/>
      <c r="O33" s="698"/>
      <c r="P33" s="698"/>
      <c r="Q33" s="700"/>
      <c r="R33" s="698" t="s">
        <v>817</v>
      </c>
      <c r="S33" s="698"/>
      <c r="T33" s="698" t="s">
        <v>862</v>
      </c>
      <c r="U33" s="701"/>
      <c r="V33" s="698"/>
      <c r="W33" s="702" t="s">
        <v>863</v>
      </c>
      <c r="X33" s="702"/>
      <c r="Y33" s="232"/>
      <c r="Z33" s="703"/>
      <c r="AA33" s="698"/>
      <c r="AB33" s="704"/>
      <c r="AC33" s="698"/>
      <c r="AD33" s="701">
        <v>1</v>
      </c>
      <c r="AE33" s="701">
        <v>1</v>
      </c>
    </row>
    <row r="34" spans="1:1016" s="224" customFormat="1" ht="13.5" customHeight="1">
      <c r="A34" s="225">
        <v>27</v>
      </c>
      <c r="B34" s="217"/>
      <c r="C34" s="217"/>
      <c r="D34" s="217"/>
      <c r="E34" s="217"/>
      <c r="F34" s="217" t="s">
        <v>1107</v>
      </c>
      <c r="G34" s="221"/>
      <c r="H34" s="221"/>
      <c r="I34" s="221"/>
      <c r="J34" s="698"/>
      <c r="K34" s="699"/>
      <c r="L34" s="699" t="s">
        <v>1108</v>
      </c>
      <c r="M34" s="698"/>
      <c r="N34" s="698"/>
      <c r="O34" s="698"/>
      <c r="P34" s="698"/>
      <c r="Q34" s="700"/>
      <c r="R34" s="698" t="s">
        <v>817</v>
      </c>
      <c r="S34" s="698" t="s">
        <v>863</v>
      </c>
      <c r="T34" s="243" t="s">
        <v>1108</v>
      </c>
      <c r="U34" s="701"/>
      <c r="V34" s="698"/>
      <c r="W34" s="702" t="s">
        <v>863</v>
      </c>
      <c r="X34" s="702"/>
      <c r="Y34" s="232"/>
      <c r="Z34" s="703"/>
      <c r="AA34" s="698"/>
      <c r="AB34" s="704"/>
      <c r="AC34" s="698"/>
      <c r="AD34" s="701"/>
      <c r="AE34" s="701">
        <v>1</v>
      </c>
    </row>
    <row r="35" spans="1:1016" s="231" customFormat="1" ht="13.5" customHeight="1">
      <c r="A35" s="225">
        <v>28</v>
      </c>
      <c r="B35" s="217"/>
      <c r="C35" s="217"/>
      <c r="D35" s="217"/>
      <c r="E35" s="217"/>
      <c r="F35" s="217"/>
      <c r="G35" s="241" t="s">
        <v>388</v>
      </c>
      <c r="H35" s="217"/>
      <c r="I35" s="217"/>
      <c r="J35" s="698" t="s">
        <v>1109</v>
      </c>
      <c r="K35" s="699" t="s">
        <v>1110</v>
      </c>
      <c r="L35" s="699" t="s">
        <v>870</v>
      </c>
      <c r="M35" s="698" t="s">
        <v>1111</v>
      </c>
      <c r="N35" s="698" t="s">
        <v>388</v>
      </c>
      <c r="O35" s="698"/>
      <c r="P35" s="698"/>
      <c r="Q35" s="250"/>
      <c r="R35" s="698" t="s">
        <v>817</v>
      </c>
      <c r="S35" s="698"/>
      <c r="T35" s="698" t="s">
        <v>862</v>
      </c>
      <c r="U35" s="701"/>
      <c r="V35" s="698"/>
      <c r="W35" s="702" t="s">
        <v>863</v>
      </c>
      <c r="X35" s="702"/>
      <c r="Y35" s="232"/>
      <c r="Z35" s="703"/>
      <c r="AA35" s="253"/>
      <c r="AB35" s="245" t="s">
        <v>1112</v>
      </c>
      <c r="AC35" s="698"/>
      <c r="AD35" s="701">
        <v>1</v>
      </c>
      <c r="AE35" s="701">
        <v>1</v>
      </c>
      <c r="AF35" s="708"/>
      <c r="AG35" s="708"/>
      <c r="AH35" s="708"/>
      <c r="AI35" s="708"/>
      <c r="AJ35" s="708"/>
      <c r="AK35" s="708"/>
      <c r="AL35" s="708"/>
      <c r="AM35" s="708"/>
      <c r="AN35" s="708"/>
      <c r="AO35" s="708"/>
      <c r="AP35" s="708"/>
      <c r="AQ35" s="708"/>
      <c r="AR35" s="708"/>
      <c r="AS35" s="708"/>
      <c r="AT35" s="708"/>
      <c r="AU35" s="708"/>
      <c r="AV35" s="708"/>
      <c r="AW35" s="708"/>
      <c r="AX35" s="708"/>
      <c r="AY35" s="708"/>
      <c r="AZ35" s="708"/>
      <c r="BA35" s="708"/>
      <c r="BB35" s="708"/>
      <c r="BC35" s="708"/>
      <c r="BD35" s="708"/>
      <c r="BE35" s="708"/>
      <c r="BF35" s="708"/>
      <c r="BG35" s="708"/>
      <c r="BH35" s="708"/>
      <c r="BI35" s="708"/>
      <c r="BJ35" s="708"/>
      <c r="BK35" s="708"/>
      <c r="BL35" s="708"/>
      <c r="BM35" s="708"/>
      <c r="BN35" s="708"/>
      <c r="BO35" s="708"/>
      <c r="BP35" s="708"/>
      <c r="BQ35" s="708"/>
      <c r="BR35" s="708"/>
      <c r="BS35" s="708"/>
      <c r="BT35" s="708"/>
      <c r="BU35" s="708"/>
      <c r="BV35" s="708"/>
      <c r="BW35" s="708"/>
      <c r="BX35" s="708"/>
      <c r="BY35" s="708"/>
      <c r="BZ35" s="708"/>
      <c r="CA35" s="708"/>
      <c r="CB35" s="708"/>
      <c r="CC35" s="708"/>
      <c r="CD35" s="708"/>
      <c r="CE35" s="708"/>
      <c r="CF35" s="708"/>
      <c r="CG35" s="708"/>
      <c r="CH35" s="708"/>
      <c r="CI35" s="708"/>
      <c r="CJ35" s="708"/>
      <c r="CK35" s="708"/>
      <c r="CL35" s="708"/>
      <c r="CM35" s="708"/>
      <c r="CN35" s="708"/>
      <c r="CO35" s="708"/>
      <c r="CP35" s="708"/>
      <c r="CQ35" s="708"/>
      <c r="CR35" s="708"/>
      <c r="CS35" s="708"/>
      <c r="CT35" s="708"/>
      <c r="CU35" s="708"/>
      <c r="CV35" s="708"/>
      <c r="CW35" s="708"/>
      <c r="CX35" s="708"/>
      <c r="CY35" s="708"/>
      <c r="CZ35" s="708"/>
      <c r="DA35" s="708"/>
      <c r="DB35" s="708"/>
      <c r="DC35" s="708"/>
      <c r="DD35" s="708"/>
      <c r="DE35" s="708"/>
      <c r="DF35" s="708"/>
      <c r="DG35" s="708"/>
      <c r="DH35" s="708"/>
      <c r="DI35" s="708"/>
      <c r="DJ35" s="708"/>
      <c r="DK35" s="708"/>
      <c r="DL35" s="708"/>
      <c r="DM35" s="708"/>
      <c r="DN35" s="708"/>
      <c r="DO35" s="708"/>
      <c r="DP35" s="708"/>
      <c r="DQ35" s="708"/>
      <c r="DR35" s="708"/>
      <c r="DS35" s="708"/>
      <c r="DT35" s="708"/>
      <c r="DU35" s="708"/>
      <c r="DV35" s="708"/>
      <c r="DW35" s="708"/>
      <c r="DX35" s="708"/>
      <c r="DY35" s="708"/>
      <c r="DZ35" s="708"/>
      <c r="EA35" s="708"/>
      <c r="EB35" s="708"/>
      <c r="EC35" s="708"/>
      <c r="ED35" s="708"/>
      <c r="EE35" s="708"/>
      <c r="EF35" s="708"/>
      <c r="EG35" s="708"/>
      <c r="EH35" s="708"/>
      <c r="EI35" s="708"/>
      <c r="EJ35" s="708"/>
      <c r="EK35" s="708"/>
      <c r="EL35" s="708"/>
      <c r="EM35" s="708"/>
      <c r="EN35" s="708"/>
      <c r="EO35" s="708"/>
      <c r="EP35" s="708"/>
      <c r="EQ35" s="708"/>
      <c r="ER35" s="708"/>
      <c r="ES35" s="708"/>
      <c r="ET35" s="708"/>
      <c r="EU35" s="708"/>
      <c r="EV35" s="708"/>
      <c r="EW35" s="708"/>
      <c r="EX35" s="708"/>
      <c r="EY35" s="708"/>
      <c r="EZ35" s="708"/>
      <c r="FA35" s="708"/>
      <c r="FB35" s="708"/>
      <c r="FC35" s="708"/>
      <c r="FD35" s="708"/>
      <c r="FE35" s="708"/>
      <c r="FF35" s="708"/>
      <c r="FG35" s="708"/>
      <c r="FH35" s="708"/>
      <c r="FI35" s="708"/>
      <c r="FJ35" s="708"/>
      <c r="FK35" s="708"/>
      <c r="FL35" s="708"/>
      <c r="FM35" s="708"/>
      <c r="FN35" s="708"/>
      <c r="FO35" s="708"/>
      <c r="FP35" s="708"/>
      <c r="FQ35" s="708"/>
      <c r="FR35" s="708"/>
      <c r="FS35" s="708"/>
      <c r="FT35" s="708"/>
      <c r="FU35" s="708"/>
      <c r="FV35" s="708"/>
      <c r="FW35" s="708"/>
      <c r="FX35" s="708"/>
      <c r="FY35" s="708"/>
      <c r="FZ35" s="708"/>
      <c r="GA35" s="708"/>
      <c r="GB35" s="708"/>
      <c r="GC35" s="708"/>
      <c r="GD35" s="708"/>
      <c r="GE35" s="708"/>
      <c r="GF35" s="708"/>
      <c r="GG35" s="708"/>
      <c r="GH35" s="708"/>
      <c r="GI35" s="708"/>
      <c r="GJ35" s="708"/>
      <c r="GK35" s="708"/>
      <c r="GL35" s="708"/>
      <c r="GM35" s="708"/>
      <c r="GN35" s="708"/>
      <c r="GO35" s="708"/>
      <c r="GP35" s="708"/>
      <c r="GQ35" s="708"/>
      <c r="GR35" s="708"/>
      <c r="GS35" s="708"/>
      <c r="GT35" s="708"/>
      <c r="GU35" s="708"/>
      <c r="GV35" s="708"/>
      <c r="GW35" s="708"/>
      <c r="GX35" s="708"/>
      <c r="GY35" s="708"/>
      <c r="GZ35" s="708"/>
      <c r="HA35" s="708"/>
      <c r="HB35" s="708"/>
      <c r="HC35" s="708"/>
      <c r="HD35" s="708"/>
      <c r="HE35" s="708"/>
      <c r="HF35" s="708"/>
      <c r="HG35" s="708"/>
      <c r="HH35" s="708"/>
      <c r="HI35" s="708"/>
      <c r="HJ35" s="708"/>
      <c r="HK35" s="708"/>
      <c r="HL35" s="708"/>
      <c r="HM35" s="708"/>
      <c r="HN35" s="708"/>
      <c r="HO35" s="708"/>
      <c r="HP35" s="708"/>
      <c r="HQ35" s="708"/>
      <c r="HR35" s="708"/>
      <c r="HS35" s="708"/>
      <c r="HT35" s="708"/>
      <c r="HU35" s="708"/>
      <c r="HV35" s="708"/>
      <c r="HW35" s="708"/>
      <c r="HX35" s="708"/>
      <c r="HY35" s="708"/>
      <c r="HZ35" s="708"/>
      <c r="IA35" s="708"/>
      <c r="IB35" s="708"/>
      <c r="IC35" s="708"/>
      <c r="ID35" s="708"/>
      <c r="IE35" s="708"/>
      <c r="IF35" s="708"/>
      <c r="IG35" s="708"/>
      <c r="IH35" s="708"/>
      <c r="II35" s="708"/>
      <c r="IJ35" s="708"/>
      <c r="IK35" s="708"/>
      <c r="IL35" s="708"/>
      <c r="IM35" s="708"/>
      <c r="IN35" s="708"/>
      <c r="IO35" s="708"/>
      <c r="IP35" s="708"/>
      <c r="IQ35" s="708"/>
      <c r="IR35" s="708"/>
      <c r="IS35" s="708"/>
      <c r="IT35" s="708"/>
      <c r="IU35" s="708"/>
      <c r="IV35" s="708"/>
      <c r="IW35" s="708"/>
      <c r="IX35" s="708"/>
      <c r="IY35" s="708"/>
      <c r="IZ35" s="708"/>
      <c r="JA35" s="708"/>
      <c r="JB35" s="708"/>
      <c r="JC35" s="708"/>
      <c r="JD35" s="708"/>
      <c r="JE35" s="708"/>
      <c r="JF35" s="708"/>
      <c r="JG35" s="708"/>
      <c r="JH35" s="708"/>
      <c r="JI35" s="708"/>
      <c r="JJ35" s="708"/>
      <c r="JK35" s="708"/>
      <c r="JL35" s="708"/>
      <c r="JM35" s="708"/>
      <c r="JN35" s="708"/>
      <c r="JO35" s="708"/>
      <c r="JP35" s="708"/>
      <c r="JQ35" s="708"/>
      <c r="JR35" s="708"/>
      <c r="JS35" s="708"/>
      <c r="JT35" s="708"/>
      <c r="JU35" s="708"/>
      <c r="JV35" s="708"/>
      <c r="JW35" s="708"/>
      <c r="JX35" s="708"/>
      <c r="JY35" s="708"/>
      <c r="JZ35" s="708"/>
      <c r="KA35" s="708"/>
      <c r="KB35" s="708"/>
      <c r="KC35" s="708"/>
      <c r="KD35" s="708"/>
      <c r="KE35" s="708"/>
      <c r="KF35" s="708"/>
      <c r="KG35" s="708"/>
      <c r="KH35" s="708"/>
      <c r="KI35" s="708"/>
      <c r="KJ35" s="708"/>
      <c r="KK35" s="708"/>
      <c r="KL35" s="708"/>
      <c r="KM35" s="708"/>
      <c r="KN35" s="708"/>
      <c r="KO35" s="708"/>
      <c r="KP35" s="708"/>
      <c r="KQ35" s="708"/>
      <c r="KR35" s="708"/>
      <c r="KS35" s="708"/>
      <c r="KT35" s="708"/>
      <c r="KU35" s="708"/>
      <c r="KV35" s="708"/>
      <c r="KW35" s="708"/>
      <c r="KX35" s="708"/>
      <c r="KY35" s="708"/>
      <c r="KZ35" s="708"/>
      <c r="LA35" s="708"/>
      <c r="LB35" s="708"/>
      <c r="LC35" s="708"/>
      <c r="LD35" s="708"/>
      <c r="LE35" s="708"/>
      <c r="LF35" s="708"/>
      <c r="LG35" s="708"/>
      <c r="LH35" s="708"/>
      <c r="LI35" s="708"/>
      <c r="LJ35" s="708"/>
      <c r="LK35" s="708"/>
      <c r="LL35" s="708"/>
      <c r="LM35" s="708"/>
      <c r="LN35" s="708"/>
      <c r="LO35" s="708"/>
      <c r="LP35" s="708"/>
      <c r="LQ35" s="708"/>
      <c r="LR35" s="708"/>
      <c r="LS35" s="708"/>
      <c r="LT35" s="708"/>
      <c r="LU35" s="708"/>
      <c r="LV35" s="708"/>
      <c r="LW35" s="708"/>
      <c r="LX35" s="708"/>
      <c r="LY35" s="708"/>
      <c r="LZ35" s="708"/>
      <c r="MA35" s="708"/>
      <c r="MB35" s="708"/>
      <c r="MC35" s="708"/>
      <c r="MD35" s="708"/>
      <c r="ME35" s="708"/>
      <c r="MF35" s="708"/>
      <c r="MG35" s="708"/>
      <c r="MH35" s="708"/>
      <c r="MI35" s="708"/>
      <c r="MJ35" s="708"/>
      <c r="MK35" s="708"/>
      <c r="ML35" s="708"/>
      <c r="MM35" s="708"/>
      <c r="MN35" s="708"/>
      <c r="MO35" s="708"/>
      <c r="MP35" s="708"/>
      <c r="MQ35" s="708"/>
      <c r="MR35" s="708"/>
      <c r="MS35" s="708"/>
      <c r="MT35" s="708"/>
      <c r="MU35" s="708"/>
      <c r="MV35" s="708"/>
      <c r="MW35" s="708"/>
      <c r="MX35" s="708"/>
      <c r="MY35" s="708"/>
      <c r="MZ35" s="708"/>
      <c r="NA35" s="708"/>
      <c r="NB35" s="708"/>
      <c r="NC35" s="708"/>
      <c r="ND35" s="708"/>
      <c r="NE35" s="708"/>
      <c r="NF35" s="708"/>
      <c r="NG35" s="708"/>
      <c r="NH35" s="708"/>
      <c r="NI35" s="708"/>
      <c r="NJ35" s="708"/>
      <c r="NK35" s="708"/>
      <c r="NL35" s="708"/>
      <c r="NM35" s="708"/>
      <c r="NN35" s="708"/>
      <c r="NO35" s="708"/>
      <c r="NP35" s="708"/>
      <c r="NQ35" s="708"/>
      <c r="NR35" s="708"/>
      <c r="NS35" s="708"/>
      <c r="NT35" s="708"/>
      <c r="NU35" s="708"/>
      <c r="NV35" s="708"/>
      <c r="NW35" s="708"/>
      <c r="NX35" s="708"/>
      <c r="NY35" s="708"/>
      <c r="NZ35" s="708"/>
      <c r="OA35" s="708"/>
      <c r="OB35" s="708"/>
      <c r="OC35" s="708"/>
      <c r="OD35" s="708"/>
      <c r="OE35" s="708"/>
      <c r="OF35" s="708"/>
      <c r="OG35" s="708"/>
      <c r="OH35" s="708"/>
      <c r="OI35" s="708"/>
      <c r="OJ35" s="708"/>
      <c r="OK35" s="708"/>
      <c r="OL35" s="708"/>
      <c r="OM35" s="708"/>
      <c r="ON35" s="708"/>
      <c r="OO35" s="708"/>
      <c r="OP35" s="708"/>
      <c r="OQ35" s="708"/>
      <c r="OR35" s="708"/>
      <c r="OS35" s="708"/>
      <c r="OT35" s="708"/>
      <c r="OU35" s="708"/>
      <c r="OV35" s="708"/>
      <c r="OW35" s="708"/>
      <c r="OX35" s="708"/>
      <c r="OY35" s="708"/>
      <c r="OZ35" s="708"/>
      <c r="PA35" s="708"/>
      <c r="PB35" s="708"/>
      <c r="PC35" s="708"/>
      <c r="PD35" s="708"/>
      <c r="PE35" s="708"/>
      <c r="PF35" s="708"/>
      <c r="PG35" s="708"/>
      <c r="PH35" s="708"/>
      <c r="PI35" s="708"/>
      <c r="PJ35" s="708"/>
      <c r="PK35" s="708"/>
      <c r="PL35" s="708"/>
      <c r="PM35" s="708"/>
      <c r="PN35" s="708"/>
      <c r="PO35" s="708"/>
      <c r="PP35" s="708"/>
      <c r="PQ35" s="708"/>
      <c r="PR35" s="708"/>
      <c r="PS35" s="708"/>
      <c r="PT35" s="708"/>
      <c r="PU35" s="708"/>
      <c r="PV35" s="708"/>
      <c r="PW35" s="708"/>
      <c r="PX35" s="708"/>
      <c r="PY35" s="708"/>
      <c r="PZ35" s="708"/>
      <c r="QA35" s="708"/>
      <c r="QB35" s="708"/>
      <c r="QC35" s="708"/>
      <c r="QD35" s="708"/>
      <c r="QE35" s="708"/>
      <c r="QF35" s="708"/>
      <c r="QG35" s="708"/>
      <c r="QH35" s="708"/>
      <c r="QI35" s="708"/>
      <c r="QJ35" s="708"/>
      <c r="QK35" s="708"/>
      <c r="QL35" s="708"/>
      <c r="QM35" s="708"/>
      <c r="QN35" s="708"/>
      <c r="QO35" s="708"/>
      <c r="QP35" s="708"/>
      <c r="QQ35" s="708"/>
      <c r="QR35" s="708"/>
      <c r="QS35" s="708"/>
      <c r="QT35" s="708"/>
      <c r="QU35" s="708"/>
      <c r="QV35" s="708"/>
      <c r="QW35" s="708"/>
      <c r="QX35" s="708"/>
      <c r="QY35" s="708"/>
      <c r="QZ35" s="708"/>
      <c r="RA35" s="708"/>
      <c r="RB35" s="708"/>
      <c r="RC35" s="708"/>
      <c r="RD35" s="708"/>
      <c r="RE35" s="708"/>
      <c r="RF35" s="708"/>
      <c r="RG35" s="708"/>
      <c r="RH35" s="708"/>
      <c r="RI35" s="708"/>
      <c r="RJ35" s="708"/>
      <c r="RK35" s="708"/>
      <c r="RL35" s="708"/>
      <c r="RM35" s="708"/>
      <c r="RN35" s="708"/>
      <c r="RO35" s="708"/>
      <c r="RP35" s="708"/>
      <c r="RQ35" s="708"/>
      <c r="RR35" s="708"/>
      <c r="RS35" s="708"/>
      <c r="RT35" s="708"/>
      <c r="RU35" s="708"/>
      <c r="RV35" s="708"/>
      <c r="RW35" s="708"/>
      <c r="RX35" s="708"/>
      <c r="RY35" s="708"/>
      <c r="RZ35" s="708"/>
      <c r="SA35" s="708"/>
      <c r="SB35" s="708"/>
      <c r="SC35" s="708"/>
      <c r="SD35" s="708"/>
      <c r="SE35" s="708"/>
      <c r="SF35" s="708"/>
      <c r="SG35" s="708"/>
      <c r="SH35" s="708"/>
      <c r="SI35" s="708"/>
      <c r="SJ35" s="708"/>
      <c r="SK35" s="708"/>
      <c r="SL35" s="708"/>
      <c r="SM35" s="708"/>
      <c r="SN35" s="708"/>
      <c r="SO35" s="708"/>
      <c r="SP35" s="708"/>
      <c r="SQ35" s="708"/>
      <c r="SR35" s="708"/>
      <c r="SS35" s="708"/>
      <c r="ST35" s="708"/>
      <c r="SU35" s="708"/>
      <c r="SV35" s="708"/>
      <c r="SW35" s="708"/>
      <c r="SX35" s="708"/>
      <c r="SY35" s="708"/>
      <c r="SZ35" s="708"/>
      <c r="TA35" s="708"/>
      <c r="TB35" s="708"/>
      <c r="TC35" s="708"/>
      <c r="TD35" s="708"/>
      <c r="TE35" s="708"/>
      <c r="TF35" s="708"/>
      <c r="TG35" s="708"/>
      <c r="TH35" s="708"/>
      <c r="TI35" s="708"/>
      <c r="TJ35" s="708"/>
      <c r="TK35" s="708"/>
      <c r="TL35" s="708"/>
      <c r="TM35" s="708"/>
      <c r="TN35" s="708"/>
      <c r="TO35" s="708"/>
      <c r="TP35" s="708"/>
      <c r="TQ35" s="708"/>
      <c r="TR35" s="708"/>
      <c r="TS35" s="708"/>
      <c r="TT35" s="708"/>
      <c r="TU35" s="708"/>
      <c r="TV35" s="708"/>
      <c r="TW35" s="708"/>
      <c r="TX35" s="708"/>
      <c r="TY35" s="708"/>
      <c r="TZ35" s="708"/>
      <c r="UA35" s="708"/>
      <c r="UB35" s="708"/>
      <c r="UC35" s="708"/>
      <c r="UD35" s="708"/>
      <c r="UE35" s="708"/>
      <c r="UF35" s="708"/>
      <c r="UG35" s="708"/>
      <c r="UH35" s="708"/>
      <c r="UI35" s="708"/>
      <c r="UJ35" s="708"/>
      <c r="UK35" s="708"/>
      <c r="UL35" s="708"/>
      <c r="UM35" s="708"/>
      <c r="UN35" s="708"/>
      <c r="UO35" s="708"/>
      <c r="UP35" s="708"/>
      <c r="UQ35" s="708"/>
      <c r="UR35" s="708"/>
      <c r="US35" s="708"/>
      <c r="UT35" s="708"/>
      <c r="UU35" s="708"/>
      <c r="UV35" s="708"/>
      <c r="UW35" s="708"/>
      <c r="UX35" s="708"/>
      <c r="UY35" s="708"/>
      <c r="UZ35" s="708"/>
      <c r="VA35" s="708"/>
      <c r="VB35" s="708"/>
      <c r="VC35" s="708"/>
      <c r="VD35" s="708"/>
      <c r="VE35" s="708"/>
      <c r="VF35" s="708"/>
      <c r="VG35" s="708"/>
      <c r="VH35" s="708"/>
      <c r="VI35" s="708"/>
      <c r="VJ35" s="708"/>
      <c r="VK35" s="708"/>
      <c r="VL35" s="708"/>
      <c r="VM35" s="708"/>
      <c r="VN35" s="708"/>
      <c r="VO35" s="708"/>
      <c r="VP35" s="708"/>
      <c r="VQ35" s="708"/>
      <c r="VR35" s="708"/>
      <c r="VS35" s="708"/>
      <c r="VT35" s="708"/>
      <c r="VU35" s="708"/>
      <c r="VV35" s="708"/>
      <c r="VW35" s="708"/>
      <c r="VX35" s="708"/>
      <c r="VY35" s="708"/>
      <c r="VZ35" s="708"/>
      <c r="WA35" s="708"/>
      <c r="WB35" s="708"/>
      <c r="WC35" s="708"/>
      <c r="WD35" s="708"/>
      <c r="WE35" s="708"/>
      <c r="WF35" s="708"/>
      <c r="WG35" s="708"/>
      <c r="WH35" s="708"/>
      <c r="WI35" s="708"/>
      <c r="WJ35" s="708"/>
      <c r="WK35" s="708"/>
      <c r="WL35" s="708"/>
      <c r="WM35" s="708"/>
      <c r="WN35" s="708"/>
      <c r="WO35" s="708"/>
      <c r="WP35" s="708"/>
      <c r="WQ35" s="708"/>
      <c r="WR35" s="708"/>
      <c r="WS35" s="708"/>
      <c r="WT35" s="708"/>
      <c r="WU35" s="708"/>
      <c r="WV35" s="708"/>
      <c r="WW35" s="708"/>
      <c r="WX35" s="708"/>
      <c r="WY35" s="708"/>
      <c r="WZ35" s="708"/>
      <c r="XA35" s="708"/>
      <c r="XB35" s="708"/>
      <c r="XC35" s="708"/>
      <c r="XD35" s="708"/>
      <c r="XE35" s="708"/>
      <c r="XF35" s="708"/>
      <c r="XG35" s="708"/>
      <c r="XH35" s="708"/>
      <c r="XI35" s="708"/>
      <c r="XJ35" s="708"/>
      <c r="XK35" s="708"/>
      <c r="XL35" s="708"/>
      <c r="XM35" s="708"/>
      <c r="XN35" s="708"/>
      <c r="XO35" s="708"/>
      <c r="XP35" s="708"/>
      <c r="XQ35" s="708"/>
      <c r="XR35" s="708"/>
      <c r="XS35" s="708"/>
      <c r="XT35" s="708"/>
      <c r="XU35" s="708"/>
      <c r="XV35" s="708"/>
      <c r="XW35" s="708"/>
      <c r="XX35" s="708"/>
      <c r="XY35" s="708"/>
      <c r="XZ35" s="708"/>
      <c r="YA35" s="708"/>
      <c r="YB35" s="708"/>
      <c r="YC35" s="708"/>
      <c r="YD35" s="708"/>
      <c r="YE35" s="708"/>
      <c r="YF35" s="708"/>
      <c r="YG35" s="708"/>
      <c r="YH35" s="708"/>
      <c r="YI35" s="708"/>
      <c r="YJ35" s="708"/>
      <c r="YK35" s="708"/>
      <c r="YL35" s="708"/>
      <c r="YM35" s="708"/>
      <c r="YN35" s="708"/>
      <c r="YO35" s="708"/>
      <c r="YP35" s="708"/>
      <c r="YQ35" s="708"/>
      <c r="YR35" s="708"/>
      <c r="YS35" s="708"/>
      <c r="YT35" s="708"/>
      <c r="YU35" s="708"/>
      <c r="YV35" s="708"/>
      <c r="YW35" s="708"/>
      <c r="YX35" s="708"/>
      <c r="YY35" s="708"/>
      <c r="YZ35" s="708"/>
      <c r="ZA35" s="708"/>
      <c r="ZB35" s="708"/>
      <c r="ZC35" s="708"/>
      <c r="ZD35" s="708"/>
      <c r="ZE35" s="708"/>
      <c r="ZF35" s="708"/>
      <c r="ZG35" s="708"/>
      <c r="ZH35" s="708"/>
      <c r="ZI35" s="708"/>
      <c r="ZJ35" s="708"/>
      <c r="ZK35" s="708"/>
      <c r="ZL35" s="708"/>
      <c r="ZM35" s="708"/>
      <c r="ZN35" s="708"/>
      <c r="ZO35" s="708"/>
      <c r="ZP35" s="708"/>
      <c r="ZQ35" s="708"/>
      <c r="ZR35" s="708"/>
      <c r="ZS35" s="708"/>
      <c r="ZT35" s="708"/>
      <c r="ZU35" s="708"/>
      <c r="ZV35" s="708"/>
      <c r="ZW35" s="708"/>
      <c r="ZX35" s="708"/>
      <c r="ZY35" s="708"/>
      <c r="ZZ35" s="708"/>
      <c r="AAA35" s="708"/>
      <c r="AAB35" s="708"/>
      <c r="AAC35" s="708"/>
      <c r="AAD35" s="708"/>
      <c r="AAE35" s="708"/>
      <c r="AAF35" s="708"/>
      <c r="AAG35" s="708"/>
      <c r="AAH35" s="708"/>
      <c r="AAI35" s="708"/>
      <c r="AAJ35" s="708"/>
      <c r="AAK35" s="708"/>
      <c r="AAL35" s="708"/>
      <c r="AAM35" s="708"/>
      <c r="AAN35" s="708"/>
      <c r="AAO35" s="708"/>
      <c r="AAP35" s="708"/>
      <c r="AAQ35" s="708"/>
      <c r="AAR35" s="708"/>
      <c r="AAS35" s="708"/>
      <c r="AAT35" s="708"/>
      <c r="AAU35" s="708"/>
      <c r="AAV35" s="708"/>
      <c r="AAW35" s="708"/>
      <c r="AAX35" s="708"/>
      <c r="AAY35" s="708"/>
      <c r="AAZ35" s="708"/>
      <c r="ABA35" s="708"/>
      <c r="ABB35" s="708"/>
      <c r="ABC35" s="708"/>
      <c r="ABD35" s="708"/>
      <c r="ABE35" s="708"/>
      <c r="ABF35" s="708"/>
      <c r="ABG35" s="708"/>
      <c r="ABH35" s="708"/>
      <c r="ABI35" s="708"/>
      <c r="ABJ35" s="708"/>
      <c r="ABK35" s="708"/>
      <c r="ABL35" s="708"/>
      <c r="ABM35" s="708"/>
      <c r="ABN35" s="708"/>
      <c r="ABO35" s="708"/>
      <c r="ABP35" s="708"/>
      <c r="ABQ35" s="708"/>
      <c r="ABR35" s="708"/>
      <c r="ABS35" s="708"/>
      <c r="ABT35" s="708"/>
      <c r="ABU35" s="708"/>
      <c r="ABV35" s="708"/>
      <c r="ABW35" s="708"/>
      <c r="ABX35" s="708"/>
      <c r="ABY35" s="708"/>
      <c r="ABZ35" s="708"/>
      <c r="ACA35" s="708"/>
      <c r="ACB35" s="708"/>
      <c r="ACC35" s="708"/>
      <c r="ACD35" s="708"/>
      <c r="ACE35" s="708"/>
      <c r="ACF35" s="708"/>
      <c r="ACG35" s="708"/>
      <c r="ACH35" s="708"/>
      <c r="ACI35" s="708"/>
      <c r="ACJ35" s="708"/>
      <c r="ACK35" s="708"/>
      <c r="ACL35" s="708"/>
      <c r="ACM35" s="708"/>
      <c r="ACN35" s="708"/>
      <c r="ACO35" s="708"/>
      <c r="ACP35" s="708"/>
      <c r="ACQ35" s="708"/>
      <c r="ACR35" s="708"/>
      <c r="ACS35" s="708"/>
      <c r="ACT35" s="708"/>
      <c r="ACU35" s="708"/>
      <c r="ACV35" s="708"/>
      <c r="ACW35" s="708"/>
      <c r="ACX35" s="708"/>
      <c r="ACY35" s="708"/>
      <c r="ACZ35" s="708"/>
      <c r="ADA35" s="708"/>
      <c r="ADB35" s="708"/>
      <c r="ADC35" s="708"/>
      <c r="ADD35" s="708"/>
      <c r="ADE35" s="708"/>
      <c r="ADF35" s="708"/>
      <c r="ADG35" s="708"/>
      <c r="ADH35" s="708"/>
      <c r="ADI35" s="708"/>
      <c r="ADJ35" s="708"/>
      <c r="ADK35" s="708"/>
      <c r="ADL35" s="708"/>
      <c r="ADM35" s="708"/>
      <c r="ADN35" s="708"/>
      <c r="ADO35" s="708"/>
      <c r="ADP35" s="708"/>
      <c r="ADQ35" s="708"/>
      <c r="ADR35" s="708"/>
      <c r="ADS35" s="708"/>
      <c r="ADT35" s="708"/>
      <c r="ADU35" s="708"/>
      <c r="ADV35" s="708"/>
      <c r="ADW35" s="708"/>
      <c r="ADX35" s="708"/>
      <c r="ADY35" s="708"/>
      <c r="ADZ35" s="708"/>
      <c r="AEA35" s="708"/>
      <c r="AEB35" s="708"/>
      <c r="AEC35" s="708"/>
      <c r="AED35" s="708"/>
      <c r="AEE35" s="708"/>
      <c r="AEF35" s="708"/>
      <c r="AEG35" s="708"/>
      <c r="AEH35" s="708"/>
      <c r="AEI35" s="708"/>
      <c r="AEJ35" s="708"/>
      <c r="AEK35" s="708"/>
      <c r="AEL35" s="708"/>
      <c r="AEM35" s="708"/>
      <c r="AEN35" s="708"/>
      <c r="AEO35" s="708"/>
      <c r="AEP35" s="708"/>
      <c r="AEQ35" s="708"/>
      <c r="AER35" s="708"/>
      <c r="AES35" s="708"/>
      <c r="AET35" s="708"/>
      <c r="AEU35" s="708"/>
      <c r="AEV35" s="708"/>
      <c r="AEW35" s="708"/>
      <c r="AEX35" s="708"/>
      <c r="AEY35" s="708"/>
      <c r="AEZ35" s="708"/>
      <c r="AFA35" s="708"/>
      <c r="AFB35" s="708"/>
      <c r="AFC35" s="708"/>
      <c r="AFD35" s="708"/>
      <c r="AFE35" s="708"/>
      <c r="AFF35" s="708"/>
      <c r="AFG35" s="708"/>
      <c r="AFH35" s="708"/>
      <c r="AFI35" s="708"/>
      <c r="AFJ35" s="708"/>
      <c r="AFK35" s="708"/>
      <c r="AFL35" s="708"/>
      <c r="AFM35" s="708"/>
      <c r="AFN35" s="708"/>
      <c r="AFO35" s="708"/>
      <c r="AFP35" s="708"/>
      <c r="AFQ35" s="708"/>
      <c r="AFR35" s="708"/>
      <c r="AFS35" s="708"/>
      <c r="AFT35" s="708"/>
      <c r="AFU35" s="708"/>
      <c r="AFV35" s="708"/>
      <c r="AFW35" s="708"/>
      <c r="AFX35" s="708"/>
      <c r="AFY35" s="708"/>
      <c r="AFZ35" s="708"/>
      <c r="AGA35" s="708"/>
      <c r="AGB35" s="708"/>
      <c r="AGC35" s="708"/>
      <c r="AGD35" s="708"/>
      <c r="AGE35" s="708"/>
      <c r="AGF35" s="708"/>
      <c r="AGG35" s="708"/>
      <c r="AGH35" s="708"/>
      <c r="AGI35" s="708"/>
      <c r="AGJ35" s="708"/>
      <c r="AGK35" s="708"/>
      <c r="AGL35" s="708"/>
      <c r="AGM35" s="708"/>
      <c r="AGN35" s="708"/>
      <c r="AGO35" s="708"/>
      <c r="AGP35" s="708"/>
      <c r="AGQ35" s="708"/>
      <c r="AGR35" s="708"/>
      <c r="AGS35" s="708"/>
      <c r="AGT35" s="708"/>
      <c r="AGU35" s="708"/>
      <c r="AGV35" s="708"/>
      <c r="AGW35" s="708"/>
      <c r="AGX35" s="708"/>
      <c r="AGY35" s="708"/>
      <c r="AGZ35" s="708"/>
      <c r="AHA35" s="708"/>
      <c r="AHB35" s="708"/>
      <c r="AHC35" s="708"/>
      <c r="AHD35" s="708"/>
      <c r="AHE35" s="708"/>
      <c r="AHF35" s="708"/>
      <c r="AHG35" s="708"/>
      <c r="AHH35" s="708"/>
      <c r="AHI35" s="708"/>
      <c r="AHJ35" s="708"/>
      <c r="AHK35" s="708"/>
      <c r="AHL35" s="708"/>
      <c r="AHM35" s="708"/>
      <c r="AHN35" s="708"/>
      <c r="AHO35" s="708"/>
      <c r="AHP35" s="708"/>
      <c r="AHQ35" s="708"/>
      <c r="AHR35" s="708"/>
      <c r="AHS35" s="708"/>
      <c r="AHT35" s="708"/>
      <c r="AHU35" s="708"/>
      <c r="AHV35" s="708"/>
      <c r="AHW35" s="708"/>
      <c r="AHX35" s="708"/>
      <c r="AHY35" s="708"/>
      <c r="AHZ35" s="708"/>
      <c r="AIA35" s="708"/>
      <c r="AIB35" s="708"/>
      <c r="AIC35" s="708"/>
      <c r="AID35" s="708"/>
      <c r="AIE35" s="708"/>
      <c r="AIF35" s="708"/>
      <c r="AIG35" s="708"/>
      <c r="AIH35" s="708"/>
      <c r="AII35" s="708"/>
      <c r="AIJ35" s="708"/>
      <c r="AIK35" s="708"/>
      <c r="AIL35" s="708"/>
      <c r="AIM35" s="708"/>
      <c r="AIN35" s="708"/>
      <c r="AIO35" s="708"/>
      <c r="AIP35" s="708"/>
      <c r="AIQ35" s="708"/>
      <c r="AIR35" s="708"/>
      <c r="AIS35" s="708"/>
      <c r="AIT35" s="708"/>
      <c r="AIU35" s="708"/>
      <c r="AIV35" s="708"/>
      <c r="AIW35" s="708"/>
      <c r="AIX35" s="708"/>
      <c r="AIY35" s="708"/>
      <c r="AIZ35" s="708"/>
      <c r="AJA35" s="708"/>
      <c r="AJB35" s="708"/>
      <c r="AJC35" s="708"/>
      <c r="AJD35" s="708"/>
      <c r="AJE35" s="708"/>
      <c r="AJF35" s="708"/>
      <c r="AJG35" s="708"/>
      <c r="AJH35" s="708"/>
      <c r="AJI35" s="708"/>
      <c r="AJJ35" s="708"/>
      <c r="AJK35" s="708"/>
      <c r="AJL35" s="708"/>
      <c r="AJM35" s="708"/>
      <c r="AJN35" s="708"/>
      <c r="AJO35" s="708"/>
      <c r="AJP35" s="708"/>
      <c r="AJQ35" s="708"/>
      <c r="AJR35" s="708"/>
      <c r="AJS35" s="708"/>
      <c r="AJT35" s="708"/>
      <c r="AJU35" s="708"/>
      <c r="AJV35" s="708"/>
      <c r="AJW35" s="708"/>
      <c r="AJX35" s="708"/>
      <c r="AJY35" s="708"/>
      <c r="AJZ35" s="708"/>
      <c r="AKA35" s="708"/>
      <c r="AKB35" s="708"/>
      <c r="AKC35" s="708"/>
      <c r="AKD35" s="708"/>
      <c r="AKE35" s="708"/>
      <c r="AKF35" s="708"/>
      <c r="AKG35" s="708"/>
      <c r="AKH35" s="708"/>
      <c r="AKI35" s="708"/>
      <c r="AKJ35" s="708"/>
      <c r="AKK35" s="708"/>
      <c r="AKL35" s="708"/>
      <c r="AKM35" s="708"/>
      <c r="AKN35" s="708"/>
      <c r="AKO35" s="708"/>
      <c r="AKP35" s="708"/>
      <c r="AKQ35" s="708"/>
      <c r="AKR35" s="708"/>
      <c r="AKS35" s="708"/>
      <c r="AKT35" s="708"/>
      <c r="AKU35" s="708"/>
      <c r="AKV35" s="708"/>
      <c r="AKW35" s="708"/>
      <c r="AKX35" s="708"/>
      <c r="AKY35" s="708"/>
      <c r="AKZ35" s="708"/>
      <c r="ALA35" s="708"/>
      <c r="ALB35" s="708"/>
      <c r="ALC35" s="708"/>
      <c r="ALD35" s="708"/>
      <c r="ALE35" s="708"/>
      <c r="ALF35" s="708"/>
      <c r="ALG35" s="708"/>
      <c r="ALH35" s="708"/>
      <c r="ALI35" s="708"/>
      <c r="ALJ35" s="708"/>
      <c r="ALK35" s="708"/>
      <c r="ALL35" s="708"/>
      <c r="ALM35" s="708"/>
      <c r="ALN35" s="708"/>
      <c r="ALO35" s="708"/>
      <c r="ALP35" s="708"/>
      <c r="ALQ35" s="708"/>
      <c r="ALR35" s="708"/>
      <c r="ALS35" s="708"/>
      <c r="ALT35" s="708"/>
      <c r="ALU35" s="708"/>
      <c r="ALV35" s="708"/>
      <c r="ALW35" s="708"/>
      <c r="ALX35" s="708"/>
      <c r="ALY35" s="708"/>
      <c r="ALZ35" s="708"/>
      <c r="AMA35" s="708"/>
      <c r="AMB35" s="708"/>
    </row>
    <row r="36" spans="1:1016" s="224" customFormat="1" ht="13.5" customHeight="1">
      <c r="A36" s="225">
        <v>29</v>
      </c>
      <c r="B36" s="217"/>
      <c r="C36" s="217"/>
      <c r="D36" s="217"/>
      <c r="E36" s="217"/>
      <c r="F36" s="217"/>
      <c r="G36" s="241" t="s">
        <v>392</v>
      </c>
      <c r="H36" s="217"/>
      <c r="I36" s="217"/>
      <c r="J36" s="698" t="s">
        <v>1113</v>
      </c>
      <c r="K36" s="699">
        <v>59350</v>
      </c>
      <c r="L36" s="699" t="s">
        <v>1115</v>
      </c>
      <c r="M36" s="698" t="s">
        <v>1116</v>
      </c>
      <c r="N36" s="698" t="s">
        <v>392</v>
      </c>
      <c r="O36" s="698"/>
      <c r="P36" s="698"/>
      <c r="Q36" s="250"/>
      <c r="R36" s="698" t="s">
        <v>817</v>
      </c>
      <c r="S36" s="698"/>
      <c r="T36" s="698" t="s">
        <v>862</v>
      </c>
      <c r="U36" s="701"/>
      <c r="V36" s="698" t="s">
        <v>1117</v>
      </c>
      <c r="W36" s="702" t="s">
        <v>863</v>
      </c>
      <c r="X36" s="702"/>
      <c r="Y36" s="232"/>
      <c r="Z36" s="703"/>
      <c r="AA36" s="698"/>
      <c r="AB36" s="704"/>
      <c r="AC36" s="698"/>
      <c r="AD36" s="701">
        <v>1</v>
      </c>
      <c r="AE36" s="701">
        <v>1</v>
      </c>
    </row>
    <row r="37" spans="1:1016" s="224" customFormat="1" ht="13.5" customHeight="1">
      <c r="A37" s="225">
        <v>30</v>
      </c>
      <c r="B37" s="217"/>
      <c r="C37" s="217"/>
      <c r="D37" s="217"/>
      <c r="E37" s="217"/>
      <c r="F37" s="217"/>
      <c r="G37" s="241" t="s">
        <v>1118</v>
      </c>
      <c r="H37" s="241"/>
      <c r="I37" s="241"/>
      <c r="J37" s="261" t="s">
        <v>1119</v>
      </c>
      <c r="K37" s="699" t="s">
        <v>1120</v>
      </c>
      <c r="L37" s="699" t="s">
        <v>1121</v>
      </c>
      <c r="M37" s="698"/>
      <c r="N37" s="698"/>
      <c r="O37" s="698"/>
      <c r="P37" s="698"/>
      <c r="Q37" s="700"/>
      <c r="R37" s="698" t="s">
        <v>817</v>
      </c>
      <c r="S37" s="698"/>
      <c r="T37" s="705" t="s">
        <v>862</v>
      </c>
      <c r="U37" s="278"/>
      <c r="V37" s="698"/>
      <c r="W37" s="702" t="s">
        <v>863</v>
      </c>
      <c r="X37" s="702"/>
      <c r="Y37" s="232"/>
      <c r="Z37" s="703"/>
      <c r="AA37" s="698"/>
      <c r="AB37" s="704"/>
      <c r="AC37" s="698"/>
      <c r="AD37" s="701"/>
      <c r="AE37" s="701">
        <v>1</v>
      </c>
    </row>
    <row r="38" spans="1:1016" s="254" customFormat="1" ht="13.5" customHeight="1">
      <c r="A38" s="225">
        <v>31</v>
      </c>
      <c r="B38" s="217"/>
      <c r="C38" s="217"/>
      <c r="D38" s="217"/>
      <c r="E38" s="217"/>
      <c r="F38" s="217" t="s">
        <v>1122</v>
      </c>
      <c r="G38" s="221"/>
      <c r="H38" s="221"/>
      <c r="I38" s="221"/>
      <c r="J38" s="698" t="s">
        <v>1123</v>
      </c>
      <c r="K38" s="699"/>
      <c r="L38" s="699" t="s">
        <v>1124</v>
      </c>
      <c r="M38" s="698"/>
      <c r="N38" s="698"/>
      <c r="O38" s="698"/>
      <c r="P38" s="698"/>
      <c r="Q38" s="700"/>
      <c r="R38" s="698" t="s">
        <v>817</v>
      </c>
      <c r="S38" s="698" t="s">
        <v>863</v>
      </c>
      <c r="T38" s="243" t="s">
        <v>1124</v>
      </c>
      <c r="U38" s="701"/>
      <c r="V38" s="698"/>
      <c r="W38" s="702" t="s">
        <v>863</v>
      </c>
      <c r="X38" s="702"/>
      <c r="Y38" s="232"/>
      <c r="Z38" s="703"/>
      <c r="AA38" s="698"/>
      <c r="AB38" s="704"/>
      <c r="AC38" s="698"/>
      <c r="AD38" s="701">
        <v>1</v>
      </c>
      <c r="AE38" s="701">
        <v>1</v>
      </c>
    </row>
    <row r="39" spans="1:1016" s="254" customFormat="1" ht="13.5" customHeight="1">
      <c r="A39" s="225">
        <v>32</v>
      </c>
      <c r="B39" s="217"/>
      <c r="C39" s="217"/>
      <c r="D39" s="217"/>
      <c r="E39" s="217"/>
      <c r="F39" s="217"/>
      <c r="G39" s="697" t="s">
        <v>415</v>
      </c>
      <c r="H39" s="221"/>
      <c r="I39" s="221"/>
      <c r="J39" s="698" t="s">
        <v>1125</v>
      </c>
      <c r="K39" s="699" t="s">
        <v>1126</v>
      </c>
      <c r="L39" s="699" t="s">
        <v>1127</v>
      </c>
      <c r="M39" s="698" t="s">
        <v>1128</v>
      </c>
      <c r="N39" s="698" t="s">
        <v>415</v>
      </c>
      <c r="O39" s="698"/>
      <c r="P39" s="698"/>
      <c r="Q39" s="700"/>
      <c r="R39" s="698" t="s">
        <v>817</v>
      </c>
      <c r="S39" s="698"/>
      <c r="T39" s="705" t="s">
        <v>862</v>
      </c>
      <c r="U39" s="278"/>
      <c r="V39" s="698"/>
      <c r="W39" s="702" t="s">
        <v>863</v>
      </c>
      <c r="X39" s="702"/>
      <c r="Y39" s="232"/>
      <c r="Z39" s="703"/>
      <c r="AA39" s="698"/>
      <c r="AB39" s="704"/>
      <c r="AC39" s="698"/>
      <c r="AD39" s="701">
        <v>1</v>
      </c>
      <c r="AE39" s="701">
        <v>1</v>
      </c>
    </row>
    <row r="40" spans="1:1016" s="254" customFormat="1" ht="13.5" customHeight="1">
      <c r="A40" s="225">
        <v>33</v>
      </c>
      <c r="B40" s="217"/>
      <c r="C40" s="217"/>
      <c r="D40" s="217"/>
      <c r="E40" s="217"/>
      <c r="F40" s="217"/>
      <c r="G40" s="697" t="s">
        <v>1129</v>
      </c>
      <c r="H40" s="221"/>
      <c r="I40" s="221"/>
      <c r="J40" s="698" t="s">
        <v>1130</v>
      </c>
      <c r="K40" s="699" t="s">
        <v>1131</v>
      </c>
      <c r="L40" s="699" t="s">
        <v>1132</v>
      </c>
      <c r="M40" s="698" t="s">
        <v>1133</v>
      </c>
      <c r="N40" s="698" t="s">
        <v>424</v>
      </c>
      <c r="O40" s="698"/>
      <c r="P40" s="698"/>
      <c r="Q40" s="700"/>
      <c r="R40" s="698" t="s">
        <v>817</v>
      </c>
      <c r="S40" s="698"/>
      <c r="T40" s="705" t="s">
        <v>862</v>
      </c>
      <c r="U40" s="278"/>
      <c r="V40" s="698"/>
      <c r="W40" s="702" t="s">
        <v>863</v>
      </c>
      <c r="X40" s="702"/>
      <c r="Y40" s="232"/>
      <c r="Z40" s="703"/>
      <c r="AA40" s="698"/>
      <c r="AB40" s="704"/>
      <c r="AC40" s="698"/>
      <c r="AD40" s="701">
        <v>1</v>
      </c>
      <c r="AE40" s="701">
        <v>1</v>
      </c>
    </row>
    <row r="41" spans="1:1016" s="244" customFormat="1" ht="13.5" customHeight="1">
      <c r="A41" s="225">
        <v>34</v>
      </c>
      <c r="B41" s="217"/>
      <c r="C41" s="222"/>
      <c r="D41" s="217"/>
      <c r="E41" s="222"/>
      <c r="F41" s="222"/>
      <c r="G41" s="697" t="s">
        <v>429</v>
      </c>
      <c r="H41" s="221"/>
      <c r="I41" s="221"/>
      <c r="J41" s="698" t="s">
        <v>1134</v>
      </c>
      <c r="K41" s="699" t="s">
        <v>1135</v>
      </c>
      <c r="L41" s="699" t="s">
        <v>1136</v>
      </c>
      <c r="M41" s="698"/>
      <c r="N41" s="698"/>
      <c r="O41" s="698"/>
      <c r="P41" s="698"/>
      <c r="Q41" s="700"/>
      <c r="R41" s="698" t="s">
        <v>817</v>
      </c>
      <c r="S41" s="698"/>
      <c r="T41" s="705" t="s">
        <v>862</v>
      </c>
      <c r="U41" s="278"/>
      <c r="V41" s="698"/>
      <c r="W41" s="702" t="s">
        <v>863</v>
      </c>
      <c r="X41" s="702"/>
      <c r="Y41" s="232"/>
      <c r="Z41" s="703"/>
      <c r="AA41" s="698"/>
      <c r="AB41" s="704"/>
      <c r="AC41" s="698"/>
      <c r="AD41" s="701">
        <v>1</v>
      </c>
      <c r="AE41" s="701">
        <v>1</v>
      </c>
    </row>
    <row r="42" spans="1:1016" s="244" customFormat="1" ht="13.5" customHeight="1">
      <c r="A42" s="225">
        <v>35</v>
      </c>
      <c r="B42" s="217"/>
      <c r="C42" s="222"/>
      <c r="D42" s="217"/>
      <c r="E42" s="222"/>
      <c r="F42" s="222"/>
      <c r="G42" s="697" t="s">
        <v>426</v>
      </c>
      <c r="H42" s="221"/>
      <c r="I42" s="221"/>
      <c r="J42" s="698" t="s">
        <v>1137</v>
      </c>
      <c r="K42" s="699" t="s">
        <v>1138</v>
      </c>
      <c r="L42" s="699" t="s">
        <v>1139</v>
      </c>
      <c r="M42" s="698" t="s">
        <v>1140</v>
      </c>
      <c r="N42" s="698" t="s">
        <v>426</v>
      </c>
      <c r="O42" s="698"/>
      <c r="P42" s="698"/>
      <c r="Q42" s="700"/>
      <c r="R42" s="698" t="s">
        <v>823</v>
      </c>
      <c r="S42" s="698"/>
      <c r="T42" s="705" t="s">
        <v>862</v>
      </c>
      <c r="U42" s="278"/>
      <c r="V42" s="698"/>
      <c r="W42" s="702" t="s">
        <v>863</v>
      </c>
      <c r="X42" s="702"/>
      <c r="Y42" s="232"/>
      <c r="Z42" s="703"/>
      <c r="AA42" s="698"/>
      <c r="AB42" s="704"/>
      <c r="AC42" s="698"/>
      <c r="AD42" s="701">
        <v>1</v>
      </c>
      <c r="AE42" s="701">
        <v>1</v>
      </c>
    </row>
    <row r="43" spans="1:1016" s="244" customFormat="1" ht="13.5" customHeight="1">
      <c r="A43" s="225">
        <v>36</v>
      </c>
      <c r="B43" s="217"/>
      <c r="C43" s="222"/>
      <c r="D43" s="217"/>
      <c r="E43" s="222"/>
      <c r="F43" s="222"/>
      <c r="G43" s="697" t="s">
        <v>1141</v>
      </c>
      <c r="H43" s="221"/>
      <c r="I43" s="221"/>
      <c r="J43" s="698" t="s">
        <v>1142</v>
      </c>
      <c r="K43" s="699" t="s">
        <v>1143</v>
      </c>
      <c r="L43" s="699" t="s">
        <v>1144</v>
      </c>
      <c r="M43" s="698"/>
      <c r="N43" s="698"/>
      <c r="O43" s="698"/>
      <c r="P43" s="698"/>
      <c r="Q43" s="700"/>
      <c r="R43" s="698" t="s">
        <v>817</v>
      </c>
      <c r="S43" s="698"/>
      <c r="T43" s="705" t="s">
        <v>862</v>
      </c>
      <c r="U43" s="278"/>
      <c r="V43" s="698"/>
      <c r="W43" s="702" t="s">
        <v>863</v>
      </c>
      <c r="X43" s="702"/>
      <c r="Y43" s="232"/>
      <c r="Z43" s="703"/>
      <c r="AA43" s="698"/>
      <c r="AB43" s="704"/>
      <c r="AC43" s="698"/>
      <c r="AD43" s="701">
        <v>1</v>
      </c>
      <c r="AE43" s="701">
        <v>1</v>
      </c>
    </row>
    <row r="44" spans="1:1016" s="255" customFormat="1" ht="13.5" customHeight="1">
      <c r="A44" s="225">
        <v>37</v>
      </c>
      <c r="B44" s="217"/>
      <c r="C44" s="222"/>
      <c r="D44" s="217"/>
      <c r="E44" s="222"/>
      <c r="F44" s="222"/>
      <c r="G44" s="697" t="s">
        <v>1145</v>
      </c>
      <c r="H44" s="221"/>
      <c r="I44" s="221"/>
      <c r="J44" s="698" t="s">
        <v>410</v>
      </c>
      <c r="K44" s="699" t="s">
        <v>1146</v>
      </c>
      <c r="L44" s="699" t="s">
        <v>1147</v>
      </c>
      <c r="M44" s="698"/>
      <c r="N44" s="698"/>
      <c r="O44" s="698"/>
      <c r="P44" s="698"/>
      <c r="Q44" s="700"/>
      <c r="R44" s="698" t="s">
        <v>817</v>
      </c>
      <c r="S44" s="698"/>
      <c r="T44" s="705" t="s">
        <v>862</v>
      </c>
      <c r="U44" s="278"/>
      <c r="V44" s="698"/>
      <c r="W44" s="702" t="s">
        <v>863</v>
      </c>
      <c r="X44" s="702"/>
      <c r="Y44" s="232"/>
      <c r="Z44" s="703"/>
      <c r="AA44" s="698"/>
      <c r="AB44" s="704"/>
      <c r="AC44" s="698"/>
      <c r="AD44" s="701">
        <v>1</v>
      </c>
      <c r="AE44" s="701">
        <v>1</v>
      </c>
    </row>
    <row r="45" spans="1:1016" s="256" customFormat="1" ht="13.5" customHeight="1">
      <c r="A45" s="225">
        <v>38</v>
      </c>
      <c r="B45" s="217"/>
      <c r="C45" s="218"/>
      <c r="D45" s="217"/>
      <c r="E45" s="218"/>
      <c r="F45" s="218"/>
      <c r="G45" s="697" t="s">
        <v>1148</v>
      </c>
      <c r="H45" s="221"/>
      <c r="I45" s="221"/>
      <c r="J45" s="698"/>
      <c r="K45" s="699" t="s">
        <v>1149</v>
      </c>
      <c r="L45" s="699" t="s">
        <v>1150</v>
      </c>
      <c r="M45" s="698"/>
      <c r="N45" s="698"/>
      <c r="O45" s="698"/>
      <c r="P45" s="698"/>
      <c r="Q45" s="700"/>
      <c r="R45" s="698" t="s">
        <v>817</v>
      </c>
      <c r="S45" s="698"/>
      <c r="T45" s="705" t="s">
        <v>862</v>
      </c>
      <c r="U45" s="278"/>
      <c r="V45" s="698"/>
      <c r="W45" s="702" t="s">
        <v>863</v>
      </c>
      <c r="X45" s="702"/>
      <c r="Y45" s="232"/>
      <c r="Z45" s="703"/>
      <c r="AA45" s="698"/>
      <c r="AB45" s="704"/>
      <c r="AC45" s="698"/>
      <c r="AD45" s="701">
        <v>1</v>
      </c>
      <c r="AE45" s="701">
        <v>1</v>
      </c>
    </row>
    <row r="46" spans="1:1016" s="254" customFormat="1" ht="13.5" customHeight="1">
      <c r="A46" s="225">
        <v>39</v>
      </c>
      <c r="B46" s="217"/>
      <c r="C46" s="218"/>
      <c r="D46" s="217"/>
      <c r="E46" s="218"/>
      <c r="F46" s="218"/>
      <c r="G46" s="697" t="s">
        <v>178</v>
      </c>
      <c r="H46" s="221"/>
      <c r="I46" s="221"/>
      <c r="J46" s="698" t="s">
        <v>1151</v>
      </c>
      <c r="K46" s="699" t="s">
        <v>1152</v>
      </c>
      <c r="L46" s="699" t="s">
        <v>1153</v>
      </c>
      <c r="M46" s="698"/>
      <c r="N46" s="698"/>
      <c r="O46" s="698"/>
      <c r="P46" s="698"/>
      <c r="Q46" s="700"/>
      <c r="R46" s="698" t="s">
        <v>817</v>
      </c>
      <c r="S46" s="698"/>
      <c r="T46" s="705" t="s">
        <v>862</v>
      </c>
      <c r="U46" s="278"/>
      <c r="V46" s="698"/>
      <c r="W46" s="702" t="s">
        <v>863</v>
      </c>
      <c r="X46" s="702"/>
      <c r="Y46" s="232"/>
      <c r="Z46" s="703"/>
      <c r="AA46" s="698"/>
      <c r="AB46" s="704"/>
      <c r="AC46" s="698"/>
      <c r="AD46" s="701">
        <v>1</v>
      </c>
      <c r="AE46" s="701">
        <v>1</v>
      </c>
    </row>
    <row r="47" spans="1:1016" s="254" customFormat="1" ht="13.5" customHeight="1">
      <c r="A47" s="225">
        <v>40</v>
      </c>
      <c r="B47" s="217"/>
      <c r="C47" s="218"/>
      <c r="D47" s="217"/>
      <c r="E47" s="218"/>
      <c r="F47" s="218"/>
      <c r="G47" s="241" t="s">
        <v>1154</v>
      </c>
      <c r="H47" s="241"/>
      <c r="I47" s="241"/>
      <c r="J47" s="698" t="s">
        <v>1155</v>
      </c>
      <c r="K47" s="699">
        <v>33123452323</v>
      </c>
      <c r="L47" s="699" t="s">
        <v>1156</v>
      </c>
      <c r="M47" s="698"/>
      <c r="N47" s="698"/>
      <c r="O47" s="698"/>
      <c r="P47" s="698"/>
      <c r="Q47" s="700"/>
      <c r="R47" s="698" t="s">
        <v>817</v>
      </c>
      <c r="S47" s="698"/>
      <c r="T47" s="698" t="s">
        <v>1093</v>
      </c>
      <c r="U47" s="701"/>
      <c r="V47" s="698"/>
      <c r="W47" s="702" t="s">
        <v>863</v>
      </c>
      <c r="X47" s="702"/>
      <c r="Y47" s="232"/>
      <c r="Z47" s="703"/>
      <c r="AA47" s="698" t="s">
        <v>1157</v>
      </c>
      <c r="AB47" s="704"/>
      <c r="AC47" s="698"/>
      <c r="AD47" s="701"/>
      <c r="AE47" s="701">
        <v>1</v>
      </c>
    </row>
    <row r="48" spans="1:1016" s="224" customFormat="1" ht="13.5" customHeight="1">
      <c r="A48" s="225">
        <v>41</v>
      </c>
      <c r="B48" s="217"/>
      <c r="C48" s="217"/>
      <c r="D48" s="217"/>
      <c r="E48" s="217"/>
      <c r="F48" s="217" t="s">
        <v>1158</v>
      </c>
      <c r="G48" s="217"/>
      <c r="H48" s="217"/>
      <c r="I48" s="217"/>
      <c r="J48" s="698"/>
      <c r="K48" s="699"/>
      <c r="L48" s="699" t="s">
        <v>1160</v>
      </c>
      <c r="M48" s="698"/>
      <c r="N48" s="698"/>
      <c r="O48" s="698"/>
      <c r="P48" s="698"/>
      <c r="Q48" s="250"/>
      <c r="R48" s="698" t="s">
        <v>817</v>
      </c>
      <c r="S48" s="698" t="s">
        <v>863</v>
      </c>
      <c r="T48" s="243" t="s">
        <v>1160</v>
      </c>
      <c r="U48" s="701"/>
      <c r="V48" s="698"/>
      <c r="W48" s="702" t="s">
        <v>863</v>
      </c>
      <c r="X48" s="702"/>
      <c r="Y48" s="232"/>
      <c r="Z48" s="703"/>
      <c r="AA48" s="698"/>
      <c r="AB48" s="704"/>
      <c r="AC48" s="698"/>
      <c r="AD48" s="701">
        <v>1</v>
      </c>
      <c r="AE48" s="701"/>
    </row>
    <row r="49" spans="1:1016" s="224" customFormat="1" ht="13.5" customHeight="1">
      <c r="A49" s="225">
        <v>42</v>
      </c>
      <c r="B49" s="217"/>
      <c r="C49" s="217"/>
      <c r="D49" s="217"/>
      <c r="E49" s="217"/>
      <c r="F49" s="217"/>
      <c r="G49" s="241" t="s">
        <v>1161</v>
      </c>
      <c r="H49" s="241"/>
      <c r="I49" s="241"/>
      <c r="J49" s="698" t="s">
        <v>1162</v>
      </c>
      <c r="K49" s="699" t="s">
        <v>929</v>
      </c>
      <c r="L49" s="699" t="s">
        <v>1163</v>
      </c>
      <c r="M49" s="698"/>
      <c r="N49" s="698"/>
      <c r="O49" s="698"/>
      <c r="P49" s="698"/>
      <c r="Q49" s="700"/>
      <c r="R49" s="698" t="s">
        <v>820</v>
      </c>
      <c r="S49" s="698"/>
      <c r="T49" s="698" t="s">
        <v>878</v>
      </c>
      <c r="U49" s="701"/>
      <c r="V49" s="698"/>
      <c r="W49" s="702" t="s">
        <v>863</v>
      </c>
      <c r="X49" s="702"/>
      <c r="Y49" s="232"/>
      <c r="Z49" s="703"/>
      <c r="AA49" s="698" t="s">
        <v>1164</v>
      </c>
      <c r="AB49" s="704"/>
      <c r="AC49" s="698"/>
      <c r="AD49" s="701"/>
      <c r="AE49" s="701">
        <v>1</v>
      </c>
    </row>
    <row r="50" spans="1:1016" s="224" customFormat="1" ht="13.5" customHeight="1">
      <c r="A50" s="225">
        <v>43</v>
      </c>
      <c r="B50" s="217"/>
      <c r="C50" s="217"/>
      <c r="D50" s="217"/>
      <c r="E50" s="217"/>
      <c r="F50" s="217"/>
      <c r="G50" s="217" t="s">
        <v>1165</v>
      </c>
      <c r="H50" s="217"/>
      <c r="I50" s="217"/>
      <c r="J50" s="698" t="s">
        <v>1166</v>
      </c>
      <c r="K50" s="699"/>
      <c r="L50" s="699" t="s">
        <v>1167</v>
      </c>
      <c r="M50" s="698"/>
      <c r="N50" s="698"/>
      <c r="O50" s="698"/>
      <c r="P50" s="698"/>
      <c r="Q50" s="250"/>
      <c r="R50" s="698" t="s">
        <v>817</v>
      </c>
      <c r="S50" s="698" t="s">
        <v>863</v>
      </c>
      <c r="T50" s="243" t="s">
        <v>1167</v>
      </c>
      <c r="U50" s="701"/>
      <c r="V50" s="698"/>
      <c r="W50" s="702" t="s">
        <v>863</v>
      </c>
      <c r="X50" s="702"/>
      <c r="Y50" s="232"/>
      <c r="Z50" s="703"/>
      <c r="AA50" s="698"/>
      <c r="AB50" s="704"/>
      <c r="AC50" s="698"/>
      <c r="AD50" s="701">
        <v>1</v>
      </c>
      <c r="AE50" s="701">
        <v>1</v>
      </c>
    </row>
    <row r="51" spans="1:1016" s="224" customFormat="1" ht="13.5" customHeight="1">
      <c r="A51" s="225">
        <v>44</v>
      </c>
      <c r="B51" s="217"/>
      <c r="C51" s="217"/>
      <c r="D51" s="217"/>
      <c r="E51" s="217"/>
      <c r="F51" s="217"/>
      <c r="G51" s="217"/>
      <c r="H51" s="217" t="s">
        <v>1168</v>
      </c>
      <c r="I51" s="217"/>
      <c r="J51" s="698" t="s">
        <v>1169</v>
      </c>
      <c r="K51" s="699"/>
      <c r="L51" s="699" t="s">
        <v>1170</v>
      </c>
      <c r="M51" s="698"/>
      <c r="N51" s="698"/>
      <c r="O51" s="698"/>
      <c r="P51" s="698"/>
      <c r="Q51" s="250"/>
      <c r="R51" s="698" t="s">
        <v>820</v>
      </c>
      <c r="S51" s="698" t="s">
        <v>863</v>
      </c>
      <c r="T51" s="243" t="s">
        <v>1170</v>
      </c>
      <c r="U51" s="701"/>
      <c r="V51" s="698"/>
      <c r="W51" s="702" t="s">
        <v>863</v>
      </c>
      <c r="X51" s="702"/>
      <c r="Y51" s="232"/>
      <c r="Z51" s="703"/>
      <c r="AA51" s="698"/>
      <c r="AB51" s="704"/>
      <c r="AC51" s="698"/>
      <c r="AD51" s="701">
        <v>1</v>
      </c>
      <c r="AE51" s="701">
        <v>1</v>
      </c>
    </row>
    <row r="52" spans="1:1016" s="224" customFormat="1" ht="13.5" customHeight="1">
      <c r="A52" s="225">
        <v>45</v>
      </c>
      <c r="B52" s="217"/>
      <c r="C52" s="217"/>
      <c r="D52" s="217"/>
      <c r="E52" s="217"/>
      <c r="F52" s="217"/>
      <c r="G52" s="217"/>
      <c r="H52" s="217"/>
      <c r="I52" s="217" t="s">
        <v>1171</v>
      </c>
      <c r="J52" s="698" t="s">
        <v>1172</v>
      </c>
      <c r="K52" s="699" t="s">
        <v>1173</v>
      </c>
      <c r="L52" s="699" t="s">
        <v>1174</v>
      </c>
      <c r="M52" s="698"/>
      <c r="N52" s="698"/>
      <c r="O52" s="698"/>
      <c r="P52" s="698"/>
      <c r="Q52" s="250"/>
      <c r="R52" s="698" t="s">
        <v>820</v>
      </c>
      <c r="S52" s="698"/>
      <c r="T52" s="698" t="s">
        <v>1093</v>
      </c>
      <c r="U52" s="701"/>
      <c r="V52" s="698"/>
      <c r="W52" s="702" t="s">
        <v>863</v>
      </c>
      <c r="X52" s="702"/>
      <c r="Y52" s="232"/>
      <c r="Z52" s="698" t="s">
        <v>1175</v>
      </c>
      <c r="AA52" s="698"/>
      <c r="AB52" s="245" t="s">
        <v>1176</v>
      </c>
      <c r="AC52" s="698"/>
      <c r="AD52" s="701">
        <v>1</v>
      </c>
      <c r="AE52" s="701">
        <v>1</v>
      </c>
    </row>
    <row r="53" spans="1:1016" s="254" customFormat="1" ht="13.5" customHeight="1">
      <c r="A53" s="225">
        <v>46</v>
      </c>
      <c r="B53" s="217"/>
      <c r="C53" s="217"/>
      <c r="D53" s="217"/>
      <c r="E53" s="217"/>
      <c r="F53" s="217"/>
      <c r="G53" s="217"/>
      <c r="H53" s="217"/>
      <c r="I53" s="217" t="s">
        <v>1177</v>
      </c>
      <c r="J53" s="698" t="s">
        <v>1178</v>
      </c>
      <c r="K53" s="699" t="s">
        <v>1179</v>
      </c>
      <c r="L53" s="699" t="s">
        <v>1180</v>
      </c>
      <c r="M53" s="698"/>
      <c r="N53" s="698"/>
      <c r="O53" s="698"/>
      <c r="P53" s="698"/>
      <c r="Q53" s="250"/>
      <c r="R53" s="698" t="s">
        <v>820</v>
      </c>
      <c r="S53" s="698"/>
      <c r="T53" s="698" t="s">
        <v>1093</v>
      </c>
      <c r="U53" s="701"/>
      <c r="V53" s="698"/>
      <c r="W53" s="702" t="s">
        <v>863</v>
      </c>
      <c r="X53" s="702"/>
      <c r="Y53" s="232"/>
      <c r="Z53" s="698" t="s">
        <v>1175</v>
      </c>
      <c r="AA53" s="698"/>
      <c r="AB53" s="245" t="s">
        <v>1176</v>
      </c>
      <c r="AC53" s="698"/>
      <c r="AD53" s="701">
        <v>1</v>
      </c>
      <c r="AE53" s="701">
        <v>1</v>
      </c>
    </row>
    <row r="54" spans="1:1016" s="244" customFormat="1" ht="13.5" customHeight="1">
      <c r="A54" s="225">
        <v>47</v>
      </c>
      <c r="B54" s="217"/>
      <c r="C54" s="222"/>
      <c r="D54" s="217"/>
      <c r="E54" s="222"/>
      <c r="F54" s="222"/>
      <c r="G54" s="222"/>
      <c r="H54" s="222"/>
      <c r="I54" s="222" t="s">
        <v>1181</v>
      </c>
      <c r="J54" s="698" t="s">
        <v>1182</v>
      </c>
      <c r="K54" s="699">
        <v>120</v>
      </c>
      <c r="L54" s="698" t="s">
        <v>1183</v>
      </c>
      <c r="M54" s="698"/>
      <c r="N54" s="698"/>
      <c r="O54" s="698"/>
      <c r="P54" s="698"/>
      <c r="Q54" s="700"/>
      <c r="R54" s="698" t="s">
        <v>817</v>
      </c>
      <c r="S54" s="698"/>
      <c r="T54" s="698" t="s">
        <v>1093</v>
      </c>
      <c r="U54" s="701"/>
      <c r="V54" s="698"/>
      <c r="W54" s="702" t="s">
        <v>863</v>
      </c>
      <c r="X54" s="702"/>
      <c r="Y54" s="232"/>
      <c r="Z54" s="698" t="s">
        <v>1184</v>
      </c>
      <c r="AA54" s="698"/>
      <c r="AB54" s="704"/>
      <c r="AC54" s="698"/>
      <c r="AD54" s="701">
        <v>1</v>
      </c>
      <c r="AE54" s="701">
        <v>1</v>
      </c>
    </row>
    <row r="55" spans="1:1016" s="254" customFormat="1" ht="13.5" customHeight="1">
      <c r="A55" s="225">
        <v>48</v>
      </c>
      <c r="B55" s="217"/>
      <c r="C55" s="217"/>
      <c r="D55" s="217"/>
      <c r="E55" s="217"/>
      <c r="F55" s="217"/>
      <c r="G55" s="241"/>
      <c r="H55" s="241"/>
      <c r="I55" s="241" t="s">
        <v>1185</v>
      </c>
      <c r="J55" s="698" t="s">
        <v>1186</v>
      </c>
      <c r="K55" s="699">
        <v>96</v>
      </c>
      <c r="L55" s="698" t="s">
        <v>1187</v>
      </c>
      <c r="M55" s="698"/>
      <c r="N55" s="698"/>
      <c r="O55" s="698"/>
      <c r="P55" s="698"/>
      <c r="Q55" s="700"/>
      <c r="R55" s="698" t="s">
        <v>817</v>
      </c>
      <c r="S55" s="698"/>
      <c r="T55" s="698" t="s">
        <v>1093</v>
      </c>
      <c r="U55" s="701"/>
      <c r="V55" s="698"/>
      <c r="W55" s="702" t="s">
        <v>863</v>
      </c>
      <c r="X55" s="702"/>
      <c r="Y55" s="232"/>
      <c r="Z55" s="698" t="s">
        <v>1188</v>
      </c>
      <c r="AA55" s="698"/>
      <c r="AB55" s="704"/>
      <c r="AC55" s="698"/>
      <c r="AD55" s="701">
        <v>1</v>
      </c>
      <c r="AE55" s="701">
        <v>1</v>
      </c>
    </row>
    <row r="56" spans="1:1016" s="254" customFormat="1" ht="13.5" customHeight="1">
      <c r="A56" s="225">
        <v>49</v>
      </c>
      <c r="B56" s="217"/>
      <c r="C56" s="217"/>
      <c r="D56" s="217"/>
      <c r="E56" s="217"/>
      <c r="F56" s="217"/>
      <c r="G56" s="241"/>
      <c r="H56" s="241"/>
      <c r="I56" s="241" t="s">
        <v>1189</v>
      </c>
      <c r="J56" s="698" t="s">
        <v>1190</v>
      </c>
      <c r="K56" s="699">
        <v>34</v>
      </c>
      <c r="L56" s="698" t="s">
        <v>1191</v>
      </c>
      <c r="M56" s="698"/>
      <c r="N56" s="698"/>
      <c r="O56" s="698"/>
      <c r="P56" s="698"/>
      <c r="Q56" s="700"/>
      <c r="R56" s="698" t="s">
        <v>817</v>
      </c>
      <c r="S56" s="698"/>
      <c r="T56" s="698" t="s">
        <v>1093</v>
      </c>
      <c r="U56" s="701"/>
      <c r="V56" s="698"/>
      <c r="W56" s="702" t="s">
        <v>863</v>
      </c>
      <c r="X56" s="702"/>
      <c r="Y56" s="232"/>
      <c r="Z56" s="698" t="s">
        <v>1192</v>
      </c>
      <c r="AA56" s="698"/>
      <c r="AB56" s="704"/>
      <c r="AC56" s="698"/>
      <c r="AD56" s="701">
        <v>1</v>
      </c>
      <c r="AE56" s="701">
        <v>1</v>
      </c>
    </row>
    <row r="57" spans="1:1016" s="244" customFormat="1" ht="13.5" customHeight="1">
      <c r="A57" s="225">
        <v>50</v>
      </c>
      <c r="B57" s="217"/>
      <c r="C57" s="222"/>
      <c r="D57" s="217"/>
      <c r="E57" s="222"/>
      <c r="F57" s="222"/>
      <c r="G57" s="241"/>
      <c r="H57" s="241"/>
      <c r="I57" s="241" t="s">
        <v>1193</v>
      </c>
      <c r="J57" s="698" t="s">
        <v>1194</v>
      </c>
      <c r="K57" s="699" t="s">
        <v>1195</v>
      </c>
      <c r="L57" s="699" t="s">
        <v>1196</v>
      </c>
      <c r="M57" s="698"/>
      <c r="N57" s="698"/>
      <c r="O57" s="698"/>
      <c r="P57" s="698"/>
      <c r="Q57" s="700"/>
      <c r="R57" s="698" t="s">
        <v>820</v>
      </c>
      <c r="S57" s="698"/>
      <c r="T57" s="698" t="s">
        <v>862</v>
      </c>
      <c r="U57" s="701" t="s">
        <v>863</v>
      </c>
      <c r="V57" s="698" t="s">
        <v>1197</v>
      </c>
      <c r="W57" s="702" t="s">
        <v>863</v>
      </c>
      <c r="X57" s="702"/>
      <c r="Y57" s="232"/>
      <c r="Z57" s="703"/>
      <c r="AA57" s="698"/>
      <c r="AB57" s="704"/>
      <c r="AC57" s="698"/>
      <c r="AD57" s="701"/>
      <c r="AE57" s="701">
        <v>1</v>
      </c>
    </row>
    <row r="58" spans="1:1016" s="254" customFormat="1" ht="13.5" customHeight="1">
      <c r="A58" s="225">
        <v>51</v>
      </c>
      <c r="B58" s="217"/>
      <c r="C58" s="217"/>
      <c r="D58" s="217"/>
      <c r="E58" s="217"/>
      <c r="F58" s="217"/>
      <c r="G58" s="217"/>
      <c r="H58" s="217" t="s">
        <v>1198</v>
      </c>
      <c r="I58" s="217"/>
      <c r="J58" s="698" t="s">
        <v>1199</v>
      </c>
      <c r="K58" s="699" t="s">
        <v>1200</v>
      </c>
      <c r="L58" s="699" t="s">
        <v>1202</v>
      </c>
      <c r="M58" s="698"/>
      <c r="N58" s="698"/>
      <c r="O58" s="698"/>
      <c r="P58" s="698"/>
      <c r="Q58" s="700">
        <v>1</v>
      </c>
      <c r="R58" s="698" t="s">
        <v>817</v>
      </c>
      <c r="S58" s="698"/>
      <c r="T58" s="698" t="s">
        <v>862</v>
      </c>
      <c r="U58" s="701"/>
      <c r="V58" s="698"/>
      <c r="W58" s="702" t="s">
        <v>863</v>
      </c>
      <c r="X58" s="702"/>
      <c r="Y58" s="232"/>
      <c r="Z58" s="703"/>
      <c r="AA58" s="698"/>
      <c r="AB58" s="704"/>
      <c r="AC58" s="698"/>
      <c r="AD58" s="701">
        <v>1</v>
      </c>
      <c r="AE58" s="701">
        <v>1</v>
      </c>
    </row>
    <row r="59" spans="1:1016" s="254" customFormat="1" ht="13.5" customHeight="1">
      <c r="A59" s="225">
        <v>52</v>
      </c>
      <c r="B59" s="217"/>
      <c r="C59" s="217"/>
      <c r="D59" s="217"/>
      <c r="E59" s="217"/>
      <c r="F59" s="217"/>
      <c r="G59" s="217" t="s">
        <v>1203</v>
      </c>
      <c r="H59" s="217"/>
      <c r="I59" s="217"/>
      <c r="J59" s="698" t="s">
        <v>1204</v>
      </c>
      <c r="K59" s="699"/>
      <c r="L59" s="699" t="s">
        <v>1205</v>
      </c>
      <c r="M59" s="698"/>
      <c r="N59" s="698"/>
      <c r="O59" s="698"/>
      <c r="P59" s="698"/>
      <c r="Q59" s="250"/>
      <c r="R59" s="698" t="s">
        <v>817</v>
      </c>
      <c r="S59" s="698"/>
      <c r="T59" s="698" t="s">
        <v>862</v>
      </c>
      <c r="U59" s="701"/>
      <c r="V59" s="698"/>
      <c r="W59" s="702" t="s">
        <v>863</v>
      </c>
      <c r="X59" s="702"/>
      <c r="Y59" s="232"/>
      <c r="Z59" s="703"/>
      <c r="AA59" s="698"/>
      <c r="AB59" s="704"/>
      <c r="AC59" s="698"/>
      <c r="AD59" s="701">
        <v>1</v>
      </c>
      <c r="AE59" s="701"/>
    </row>
    <row r="60" spans="1:1016" s="224" customFormat="1" ht="13.5" customHeight="1">
      <c r="A60" s="225">
        <v>53</v>
      </c>
      <c r="B60" s="217"/>
      <c r="C60" s="217"/>
      <c r="D60" s="217"/>
      <c r="E60" s="217"/>
      <c r="F60" s="217" t="s">
        <v>1206</v>
      </c>
      <c r="G60" s="217"/>
      <c r="H60" s="217"/>
      <c r="I60" s="217"/>
      <c r="J60" s="698" t="s">
        <v>1207</v>
      </c>
      <c r="K60" s="699"/>
      <c r="L60" s="699" t="s">
        <v>1208</v>
      </c>
      <c r="M60" s="698"/>
      <c r="N60" s="698"/>
      <c r="O60" s="698"/>
      <c r="P60" s="698"/>
      <c r="Q60" s="250"/>
      <c r="R60" s="698" t="s">
        <v>823</v>
      </c>
      <c r="S60" s="698" t="s">
        <v>863</v>
      </c>
      <c r="T60" s="243" t="s">
        <v>1208</v>
      </c>
      <c r="U60" s="701"/>
      <c r="V60" s="698"/>
      <c r="W60" s="702" t="s">
        <v>863</v>
      </c>
      <c r="X60" s="702"/>
      <c r="Y60" s="232"/>
      <c r="Z60" s="703"/>
      <c r="AA60" s="698"/>
      <c r="AB60" s="704"/>
      <c r="AC60" s="698"/>
      <c r="AD60" s="701">
        <v>1</v>
      </c>
      <c r="AE60" s="701">
        <v>1</v>
      </c>
    </row>
    <row r="61" spans="1:1016" s="224" customFormat="1" ht="13.5" customHeight="1">
      <c r="A61" s="225">
        <v>54</v>
      </c>
      <c r="B61" s="217"/>
      <c r="C61" s="217"/>
      <c r="D61" s="217"/>
      <c r="E61" s="217"/>
      <c r="F61" s="217"/>
      <c r="G61" s="217" t="s">
        <v>1209</v>
      </c>
      <c r="H61" s="217"/>
      <c r="I61" s="217"/>
      <c r="J61" s="698" t="s">
        <v>1210</v>
      </c>
      <c r="K61" s="699" t="s">
        <v>1211</v>
      </c>
      <c r="L61" s="699" t="s">
        <v>938</v>
      </c>
      <c r="M61" s="698"/>
      <c r="N61" s="698"/>
      <c r="O61" s="698"/>
      <c r="P61" s="698"/>
      <c r="Q61" s="250"/>
      <c r="R61" s="698" t="s">
        <v>820</v>
      </c>
      <c r="S61" s="698"/>
      <c r="T61" s="698" t="s">
        <v>862</v>
      </c>
      <c r="U61" s="701" t="s">
        <v>863</v>
      </c>
      <c r="V61" s="698" t="s">
        <v>1212</v>
      </c>
      <c r="W61" s="702" t="s">
        <v>863</v>
      </c>
      <c r="X61" s="702"/>
      <c r="Y61" s="232"/>
      <c r="Z61" s="703"/>
      <c r="AA61" s="698"/>
      <c r="AB61" s="704"/>
      <c r="AC61" s="698"/>
      <c r="AD61" s="701">
        <v>1</v>
      </c>
      <c r="AE61" s="701">
        <v>1</v>
      </c>
    </row>
    <row r="62" spans="1:1016" s="224" customFormat="1" ht="13.5" customHeight="1">
      <c r="A62" s="225">
        <v>55</v>
      </c>
      <c r="B62" s="217"/>
      <c r="C62" s="217"/>
      <c r="D62" s="217"/>
      <c r="E62" s="217"/>
      <c r="F62" s="217"/>
      <c r="G62" s="217" t="s">
        <v>1213</v>
      </c>
      <c r="H62" s="217"/>
      <c r="I62" s="217"/>
      <c r="J62" s="698" t="s">
        <v>1214</v>
      </c>
      <c r="K62" s="699" t="s">
        <v>1215</v>
      </c>
      <c r="L62" s="699" t="s">
        <v>971</v>
      </c>
      <c r="M62" s="698"/>
      <c r="N62" s="698"/>
      <c r="O62" s="698"/>
      <c r="P62" s="698"/>
      <c r="Q62" s="250"/>
      <c r="R62" s="698" t="s">
        <v>820</v>
      </c>
      <c r="S62" s="698"/>
      <c r="T62" s="698" t="s">
        <v>862</v>
      </c>
      <c r="U62" s="701" t="s">
        <v>863</v>
      </c>
      <c r="V62" s="698" t="s">
        <v>1216</v>
      </c>
      <c r="W62" s="702" t="s">
        <v>863</v>
      </c>
      <c r="X62" s="702"/>
      <c r="Y62" s="232"/>
      <c r="Z62" s="703"/>
      <c r="AA62" s="698"/>
      <c r="AB62" s="704"/>
      <c r="AC62" s="698"/>
      <c r="AD62" s="701">
        <v>1</v>
      </c>
      <c r="AE62" s="701">
        <v>1</v>
      </c>
    </row>
    <row r="63" spans="1:1016" s="231" customFormat="1" ht="13.5" customHeight="1">
      <c r="A63" s="225">
        <v>56</v>
      </c>
      <c r="B63" s="217"/>
      <c r="C63" s="217"/>
      <c r="D63" s="217"/>
      <c r="E63" s="217"/>
      <c r="F63" s="217"/>
      <c r="G63" s="217" t="s">
        <v>1078</v>
      </c>
      <c r="H63" s="217"/>
      <c r="I63" s="217"/>
      <c r="J63" s="698" t="s">
        <v>1217</v>
      </c>
      <c r="K63" s="699" t="s">
        <v>1218</v>
      </c>
      <c r="L63" s="699" t="s">
        <v>1220</v>
      </c>
      <c r="M63" s="698"/>
      <c r="N63" s="698"/>
      <c r="O63" s="698"/>
      <c r="P63" s="698"/>
      <c r="Q63" s="250"/>
      <c r="R63" s="698" t="s">
        <v>820</v>
      </c>
      <c r="S63" s="698"/>
      <c r="T63" s="705" t="s">
        <v>862</v>
      </c>
      <c r="U63" s="278"/>
      <c r="V63" s="698"/>
      <c r="W63" s="702" t="s">
        <v>863</v>
      </c>
      <c r="X63" s="702"/>
      <c r="Y63" s="232"/>
      <c r="Z63" s="703"/>
      <c r="AA63" s="698"/>
      <c r="AB63" s="704"/>
      <c r="AC63" s="698"/>
      <c r="AD63" s="701">
        <v>1</v>
      </c>
      <c r="AE63" s="701">
        <v>1</v>
      </c>
      <c r="AF63" s="708"/>
      <c r="AG63" s="708"/>
      <c r="AH63" s="708"/>
      <c r="AI63" s="708"/>
      <c r="AJ63" s="708"/>
      <c r="AK63" s="708"/>
      <c r="AL63" s="708"/>
      <c r="AM63" s="708"/>
      <c r="AN63" s="708"/>
      <c r="AO63" s="708"/>
      <c r="AP63" s="708"/>
      <c r="AQ63" s="708"/>
      <c r="AR63" s="708"/>
      <c r="AS63" s="708"/>
      <c r="AT63" s="708"/>
      <c r="AU63" s="708"/>
      <c r="AV63" s="708"/>
      <c r="AW63" s="708"/>
      <c r="AX63" s="708"/>
      <c r="AY63" s="708"/>
      <c r="AZ63" s="708"/>
      <c r="BA63" s="708"/>
      <c r="BB63" s="708"/>
      <c r="BC63" s="708"/>
      <c r="BD63" s="708"/>
      <c r="BE63" s="708"/>
      <c r="BF63" s="708"/>
      <c r="BG63" s="708"/>
      <c r="BH63" s="708"/>
      <c r="BI63" s="708"/>
      <c r="BJ63" s="708"/>
      <c r="BK63" s="708"/>
      <c r="BL63" s="708"/>
      <c r="BM63" s="708"/>
      <c r="BN63" s="708"/>
      <c r="BO63" s="708"/>
      <c r="BP63" s="708"/>
      <c r="BQ63" s="708"/>
      <c r="BR63" s="708"/>
      <c r="BS63" s="708"/>
      <c r="BT63" s="708"/>
      <c r="BU63" s="708"/>
      <c r="BV63" s="708"/>
      <c r="BW63" s="708"/>
      <c r="BX63" s="708"/>
      <c r="BY63" s="708"/>
      <c r="BZ63" s="708"/>
      <c r="CA63" s="708"/>
      <c r="CB63" s="708"/>
      <c r="CC63" s="708"/>
      <c r="CD63" s="708"/>
      <c r="CE63" s="708"/>
      <c r="CF63" s="708"/>
      <c r="CG63" s="708"/>
      <c r="CH63" s="708"/>
      <c r="CI63" s="708"/>
      <c r="CJ63" s="708"/>
      <c r="CK63" s="708"/>
      <c r="CL63" s="708"/>
      <c r="CM63" s="708"/>
      <c r="CN63" s="708"/>
      <c r="CO63" s="708"/>
      <c r="CP63" s="708"/>
      <c r="CQ63" s="708"/>
      <c r="CR63" s="708"/>
      <c r="CS63" s="708"/>
      <c r="CT63" s="708"/>
      <c r="CU63" s="708"/>
      <c r="CV63" s="708"/>
      <c r="CW63" s="708"/>
      <c r="CX63" s="708"/>
      <c r="CY63" s="708"/>
      <c r="CZ63" s="708"/>
      <c r="DA63" s="708"/>
      <c r="DB63" s="708"/>
      <c r="DC63" s="708"/>
      <c r="DD63" s="708"/>
      <c r="DE63" s="708"/>
      <c r="DF63" s="708"/>
      <c r="DG63" s="708"/>
      <c r="DH63" s="708"/>
      <c r="DI63" s="708"/>
      <c r="DJ63" s="708"/>
      <c r="DK63" s="708"/>
      <c r="DL63" s="708"/>
      <c r="DM63" s="708"/>
      <c r="DN63" s="708"/>
      <c r="DO63" s="708"/>
      <c r="DP63" s="708"/>
      <c r="DQ63" s="708"/>
      <c r="DR63" s="708"/>
      <c r="DS63" s="708"/>
      <c r="DT63" s="708"/>
      <c r="DU63" s="708"/>
      <c r="DV63" s="708"/>
      <c r="DW63" s="708"/>
      <c r="DX63" s="708"/>
      <c r="DY63" s="708"/>
      <c r="DZ63" s="708"/>
      <c r="EA63" s="708"/>
      <c r="EB63" s="708"/>
      <c r="EC63" s="708"/>
      <c r="ED63" s="708"/>
      <c r="EE63" s="708"/>
      <c r="EF63" s="708"/>
      <c r="EG63" s="708"/>
      <c r="EH63" s="708"/>
      <c r="EI63" s="708"/>
      <c r="EJ63" s="708"/>
      <c r="EK63" s="708"/>
      <c r="EL63" s="708"/>
      <c r="EM63" s="708"/>
      <c r="EN63" s="708"/>
      <c r="EO63" s="708"/>
      <c r="EP63" s="708"/>
      <c r="EQ63" s="708"/>
      <c r="ER63" s="708"/>
      <c r="ES63" s="708"/>
      <c r="ET63" s="708"/>
      <c r="EU63" s="708"/>
      <c r="EV63" s="708"/>
      <c r="EW63" s="708"/>
      <c r="EX63" s="708"/>
      <c r="EY63" s="708"/>
      <c r="EZ63" s="708"/>
      <c r="FA63" s="708"/>
      <c r="FB63" s="708"/>
      <c r="FC63" s="708"/>
      <c r="FD63" s="708"/>
      <c r="FE63" s="708"/>
      <c r="FF63" s="708"/>
      <c r="FG63" s="708"/>
      <c r="FH63" s="708"/>
      <c r="FI63" s="708"/>
      <c r="FJ63" s="708"/>
      <c r="FK63" s="708"/>
      <c r="FL63" s="708"/>
      <c r="FM63" s="708"/>
      <c r="FN63" s="708"/>
      <c r="FO63" s="708"/>
      <c r="FP63" s="708"/>
      <c r="FQ63" s="708"/>
      <c r="FR63" s="708"/>
      <c r="FS63" s="708"/>
      <c r="FT63" s="708"/>
      <c r="FU63" s="708"/>
      <c r="FV63" s="708"/>
      <c r="FW63" s="708"/>
      <c r="FX63" s="708"/>
      <c r="FY63" s="708"/>
      <c r="FZ63" s="708"/>
      <c r="GA63" s="708"/>
      <c r="GB63" s="708"/>
      <c r="GC63" s="708"/>
      <c r="GD63" s="708"/>
      <c r="GE63" s="708"/>
      <c r="GF63" s="708"/>
      <c r="GG63" s="708"/>
      <c r="GH63" s="708"/>
      <c r="GI63" s="708"/>
      <c r="GJ63" s="708"/>
      <c r="GK63" s="708"/>
      <c r="GL63" s="708"/>
      <c r="GM63" s="708"/>
      <c r="GN63" s="708"/>
      <c r="GO63" s="708"/>
      <c r="GP63" s="708"/>
      <c r="GQ63" s="708"/>
      <c r="GR63" s="708"/>
      <c r="GS63" s="708"/>
      <c r="GT63" s="708"/>
      <c r="GU63" s="708"/>
      <c r="GV63" s="708"/>
      <c r="GW63" s="708"/>
      <c r="GX63" s="708"/>
      <c r="GY63" s="708"/>
      <c r="GZ63" s="708"/>
      <c r="HA63" s="708"/>
      <c r="HB63" s="708"/>
      <c r="HC63" s="708"/>
      <c r="HD63" s="708"/>
      <c r="HE63" s="708"/>
      <c r="HF63" s="708"/>
      <c r="HG63" s="708"/>
      <c r="HH63" s="708"/>
      <c r="HI63" s="708"/>
      <c r="HJ63" s="708"/>
      <c r="HK63" s="708"/>
      <c r="HL63" s="708"/>
      <c r="HM63" s="708"/>
      <c r="HN63" s="708"/>
      <c r="HO63" s="708"/>
      <c r="HP63" s="708"/>
      <c r="HQ63" s="708"/>
      <c r="HR63" s="708"/>
      <c r="HS63" s="708"/>
      <c r="HT63" s="708"/>
      <c r="HU63" s="708"/>
      <c r="HV63" s="708"/>
      <c r="HW63" s="708"/>
      <c r="HX63" s="708"/>
      <c r="HY63" s="708"/>
      <c r="HZ63" s="708"/>
      <c r="IA63" s="708"/>
      <c r="IB63" s="708"/>
      <c r="IC63" s="708"/>
      <c r="ID63" s="708"/>
      <c r="IE63" s="708"/>
      <c r="IF63" s="708"/>
      <c r="IG63" s="708"/>
      <c r="IH63" s="708"/>
      <c r="II63" s="708"/>
      <c r="IJ63" s="708"/>
      <c r="IK63" s="708"/>
      <c r="IL63" s="708"/>
      <c r="IM63" s="708"/>
      <c r="IN63" s="708"/>
      <c r="IO63" s="708"/>
      <c r="IP63" s="708"/>
      <c r="IQ63" s="708"/>
      <c r="IR63" s="708"/>
      <c r="IS63" s="708"/>
      <c r="IT63" s="708"/>
      <c r="IU63" s="708"/>
      <c r="IV63" s="708"/>
      <c r="IW63" s="708"/>
      <c r="IX63" s="708"/>
      <c r="IY63" s="708"/>
      <c r="IZ63" s="708"/>
      <c r="JA63" s="708"/>
      <c r="JB63" s="708"/>
      <c r="JC63" s="708"/>
      <c r="JD63" s="708"/>
      <c r="JE63" s="708"/>
      <c r="JF63" s="708"/>
      <c r="JG63" s="708"/>
      <c r="JH63" s="708"/>
      <c r="JI63" s="708"/>
      <c r="JJ63" s="708"/>
      <c r="JK63" s="708"/>
      <c r="JL63" s="708"/>
      <c r="JM63" s="708"/>
      <c r="JN63" s="708"/>
      <c r="JO63" s="708"/>
      <c r="JP63" s="708"/>
      <c r="JQ63" s="708"/>
      <c r="JR63" s="708"/>
      <c r="JS63" s="708"/>
      <c r="JT63" s="708"/>
      <c r="JU63" s="708"/>
      <c r="JV63" s="708"/>
      <c r="JW63" s="708"/>
      <c r="JX63" s="708"/>
      <c r="JY63" s="708"/>
      <c r="JZ63" s="708"/>
      <c r="KA63" s="708"/>
      <c r="KB63" s="708"/>
      <c r="KC63" s="708"/>
      <c r="KD63" s="708"/>
      <c r="KE63" s="708"/>
      <c r="KF63" s="708"/>
      <c r="KG63" s="708"/>
      <c r="KH63" s="708"/>
      <c r="KI63" s="708"/>
      <c r="KJ63" s="708"/>
      <c r="KK63" s="708"/>
      <c r="KL63" s="708"/>
      <c r="KM63" s="708"/>
      <c r="KN63" s="708"/>
      <c r="KO63" s="708"/>
      <c r="KP63" s="708"/>
      <c r="KQ63" s="708"/>
      <c r="KR63" s="708"/>
      <c r="KS63" s="708"/>
      <c r="KT63" s="708"/>
      <c r="KU63" s="708"/>
      <c r="KV63" s="708"/>
      <c r="KW63" s="708"/>
      <c r="KX63" s="708"/>
      <c r="KY63" s="708"/>
      <c r="KZ63" s="708"/>
      <c r="LA63" s="708"/>
      <c r="LB63" s="708"/>
      <c r="LC63" s="708"/>
      <c r="LD63" s="708"/>
      <c r="LE63" s="708"/>
      <c r="LF63" s="708"/>
      <c r="LG63" s="708"/>
      <c r="LH63" s="708"/>
      <c r="LI63" s="708"/>
      <c r="LJ63" s="708"/>
      <c r="LK63" s="708"/>
      <c r="LL63" s="708"/>
      <c r="LM63" s="708"/>
      <c r="LN63" s="708"/>
      <c r="LO63" s="708"/>
      <c r="LP63" s="708"/>
      <c r="LQ63" s="708"/>
      <c r="LR63" s="708"/>
      <c r="LS63" s="708"/>
      <c r="LT63" s="708"/>
      <c r="LU63" s="708"/>
      <c r="LV63" s="708"/>
      <c r="LW63" s="708"/>
      <c r="LX63" s="708"/>
      <c r="LY63" s="708"/>
      <c r="LZ63" s="708"/>
      <c r="MA63" s="708"/>
      <c r="MB63" s="708"/>
      <c r="MC63" s="708"/>
      <c r="MD63" s="708"/>
      <c r="ME63" s="708"/>
      <c r="MF63" s="708"/>
      <c r="MG63" s="708"/>
      <c r="MH63" s="708"/>
      <c r="MI63" s="708"/>
      <c r="MJ63" s="708"/>
      <c r="MK63" s="708"/>
      <c r="ML63" s="708"/>
      <c r="MM63" s="708"/>
      <c r="MN63" s="708"/>
      <c r="MO63" s="708"/>
      <c r="MP63" s="708"/>
      <c r="MQ63" s="708"/>
      <c r="MR63" s="708"/>
      <c r="MS63" s="708"/>
      <c r="MT63" s="708"/>
      <c r="MU63" s="708"/>
      <c r="MV63" s="708"/>
      <c r="MW63" s="708"/>
      <c r="MX63" s="708"/>
      <c r="MY63" s="708"/>
      <c r="MZ63" s="708"/>
      <c r="NA63" s="708"/>
      <c r="NB63" s="708"/>
      <c r="NC63" s="708"/>
      <c r="ND63" s="708"/>
      <c r="NE63" s="708"/>
      <c r="NF63" s="708"/>
      <c r="NG63" s="708"/>
      <c r="NH63" s="708"/>
      <c r="NI63" s="708"/>
      <c r="NJ63" s="708"/>
      <c r="NK63" s="708"/>
      <c r="NL63" s="708"/>
      <c r="NM63" s="708"/>
      <c r="NN63" s="708"/>
      <c r="NO63" s="708"/>
      <c r="NP63" s="708"/>
      <c r="NQ63" s="708"/>
      <c r="NR63" s="708"/>
      <c r="NS63" s="708"/>
      <c r="NT63" s="708"/>
      <c r="NU63" s="708"/>
      <c r="NV63" s="708"/>
      <c r="NW63" s="708"/>
      <c r="NX63" s="708"/>
      <c r="NY63" s="708"/>
      <c r="NZ63" s="708"/>
      <c r="OA63" s="708"/>
      <c r="OB63" s="708"/>
      <c r="OC63" s="708"/>
      <c r="OD63" s="708"/>
      <c r="OE63" s="708"/>
      <c r="OF63" s="708"/>
      <c r="OG63" s="708"/>
      <c r="OH63" s="708"/>
      <c r="OI63" s="708"/>
      <c r="OJ63" s="708"/>
      <c r="OK63" s="708"/>
      <c r="OL63" s="708"/>
      <c r="OM63" s="708"/>
      <c r="ON63" s="708"/>
      <c r="OO63" s="708"/>
      <c r="OP63" s="708"/>
      <c r="OQ63" s="708"/>
      <c r="OR63" s="708"/>
      <c r="OS63" s="708"/>
      <c r="OT63" s="708"/>
      <c r="OU63" s="708"/>
      <c r="OV63" s="708"/>
      <c r="OW63" s="708"/>
      <c r="OX63" s="708"/>
      <c r="OY63" s="708"/>
      <c r="OZ63" s="708"/>
      <c r="PA63" s="708"/>
      <c r="PB63" s="708"/>
      <c r="PC63" s="708"/>
      <c r="PD63" s="708"/>
      <c r="PE63" s="708"/>
      <c r="PF63" s="708"/>
      <c r="PG63" s="708"/>
      <c r="PH63" s="708"/>
      <c r="PI63" s="708"/>
      <c r="PJ63" s="708"/>
      <c r="PK63" s="708"/>
      <c r="PL63" s="708"/>
      <c r="PM63" s="708"/>
      <c r="PN63" s="708"/>
      <c r="PO63" s="708"/>
      <c r="PP63" s="708"/>
      <c r="PQ63" s="708"/>
      <c r="PR63" s="708"/>
      <c r="PS63" s="708"/>
      <c r="PT63" s="708"/>
      <c r="PU63" s="708"/>
      <c r="PV63" s="708"/>
      <c r="PW63" s="708"/>
      <c r="PX63" s="708"/>
      <c r="PY63" s="708"/>
      <c r="PZ63" s="708"/>
      <c r="QA63" s="708"/>
      <c r="QB63" s="708"/>
      <c r="QC63" s="708"/>
      <c r="QD63" s="708"/>
      <c r="QE63" s="708"/>
      <c r="QF63" s="708"/>
      <c r="QG63" s="708"/>
      <c r="QH63" s="708"/>
      <c r="QI63" s="708"/>
      <c r="QJ63" s="708"/>
      <c r="QK63" s="708"/>
      <c r="QL63" s="708"/>
      <c r="QM63" s="708"/>
      <c r="QN63" s="708"/>
      <c r="QO63" s="708"/>
      <c r="QP63" s="708"/>
      <c r="QQ63" s="708"/>
      <c r="QR63" s="708"/>
      <c r="QS63" s="708"/>
      <c r="QT63" s="708"/>
      <c r="QU63" s="708"/>
      <c r="QV63" s="708"/>
      <c r="QW63" s="708"/>
      <c r="QX63" s="708"/>
      <c r="QY63" s="708"/>
      <c r="QZ63" s="708"/>
      <c r="RA63" s="708"/>
      <c r="RB63" s="708"/>
      <c r="RC63" s="708"/>
      <c r="RD63" s="708"/>
      <c r="RE63" s="708"/>
      <c r="RF63" s="708"/>
      <c r="RG63" s="708"/>
      <c r="RH63" s="708"/>
      <c r="RI63" s="708"/>
      <c r="RJ63" s="708"/>
      <c r="RK63" s="708"/>
      <c r="RL63" s="708"/>
      <c r="RM63" s="708"/>
      <c r="RN63" s="708"/>
      <c r="RO63" s="708"/>
      <c r="RP63" s="708"/>
      <c r="RQ63" s="708"/>
      <c r="RR63" s="708"/>
      <c r="RS63" s="708"/>
      <c r="RT63" s="708"/>
      <c r="RU63" s="708"/>
      <c r="RV63" s="708"/>
      <c r="RW63" s="708"/>
      <c r="RX63" s="708"/>
      <c r="RY63" s="708"/>
      <c r="RZ63" s="708"/>
      <c r="SA63" s="708"/>
      <c r="SB63" s="708"/>
      <c r="SC63" s="708"/>
      <c r="SD63" s="708"/>
      <c r="SE63" s="708"/>
      <c r="SF63" s="708"/>
      <c r="SG63" s="708"/>
      <c r="SH63" s="708"/>
      <c r="SI63" s="708"/>
      <c r="SJ63" s="708"/>
      <c r="SK63" s="708"/>
      <c r="SL63" s="708"/>
      <c r="SM63" s="708"/>
      <c r="SN63" s="708"/>
      <c r="SO63" s="708"/>
      <c r="SP63" s="708"/>
      <c r="SQ63" s="708"/>
      <c r="SR63" s="708"/>
      <c r="SS63" s="708"/>
      <c r="ST63" s="708"/>
      <c r="SU63" s="708"/>
      <c r="SV63" s="708"/>
      <c r="SW63" s="708"/>
      <c r="SX63" s="708"/>
      <c r="SY63" s="708"/>
      <c r="SZ63" s="708"/>
      <c r="TA63" s="708"/>
      <c r="TB63" s="708"/>
      <c r="TC63" s="708"/>
      <c r="TD63" s="708"/>
      <c r="TE63" s="708"/>
      <c r="TF63" s="708"/>
      <c r="TG63" s="708"/>
      <c r="TH63" s="708"/>
      <c r="TI63" s="708"/>
      <c r="TJ63" s="708"/>
      <c r="TK63" s="708"/>
      <c r="TL63" s="708"/>
      <c r="TM63" s="708"/>
      <c r="TN63" s="708"/>
      <c r="TO63" s="708"/>
      <c r="TP63" s="708"/>
      <c r="TQ63" s="708"/>
      <c r="TR63" s="708"/>
      <c r="TS63" s="708"/>
      <c r="TT63" s="708"/>
      <c r="TU63" s="708"/>
      <c r="TV63" s="708"/>
      <c r="TW63" s="708"/>
      <c r="TX63" s="708"/>
      <c r="TY63" s="708"/>
      <c r="TZ63" s="708"/>
      <c r="UA63" s="708"/>
      <c r="UB63" s="708"/>
      <c r="UC63" s="708"/>
      <c r="UD63" s="708"/>
      <c r="UE63" s="708"/>
      <c r="UF63" s="708"/>
      <c r="UG63" s="708"/>
      <c r="UH63" s="708"/>
      <c r="UI63" s="708"/>
      <c r="UJ63" s="708"/>
      <c r="UK63" s="708"/>
      <c r="UL63" s="708"/>
      <c r="UM63" s="708"/>
      <c r="UN63" s="708"/>
      <c r="UO63" s="708"/>
      <c r="UP63" s="708"/>
      <c r="UQ63" s="708"/>
      <c r="UR63" s="708"/>
      <c r="US63" s="708"/>
      <c r="UT63" s="708"/>
      <c r="UU63" s="708"/>
      <c r="UV63" s="708"/>
      <c r="UW63" s="708"/>
      <c r="UX63" s="708"/>
      <c r="UY63" s="708"/>
      <c r="UZ63" s="708"/>
      <c r="VA63" s="708"/>
      <c r="VB63" s="708"/>
      <c r="VC63" s="708"/>
      <c r="VD63" s="708"/>
      <c r="VE63" s="708"/>
      <c r="VF63" s="708"/>
      <c r="VG63" s="708"/>
      <c r="VH63" s="708"/>
      <c r="VI63" s="708"/>
      <c r="VJ63" s="708"/>
      <c r="VK63" s="708"/>
      <c r="VL63" s="708"/>
      <c r="VM63" s="708"/>
      <c r="VN63" s="708"/>
      <c r="VO63" s="708"/>
      <c r="VP63" s="708"/>
      <c r="VQ63" s="708"/>
      <c r="VR63" s="708"/>
      <c r="VS63" s="708"/>
      <c r="VT63" s="708"/>
      <c r="VU63" s="708"/>
      <c r="VV63" s="708"/>
      <c r="VW63" s="708"/>
      <c r="VX63" s="708"/>
      <c r="VY63" s="708"/>
      <c r="VZ63" s="708"/>
      <c r="WA63" s="708"/>
      <c r="WB63" s="708"/>
      <c r="WC63" s="708"/>
      <c r="WD63" s="708"/>
      <c r="WE63" s="708"/>
      <c r="WF63" s="708"/>
      <c r="WG63" s="708"/>
      <c r="WH63" s="708"/>
      <c r="WI63" s="708"/>
      <c r="WJ63" s="708"/>
      <c r="WK63" s="708"/>
      <c r="WL63" s="708"/>
      <c r="WM63" s="708"/>
      <c r="WN63" s="708"/>
      <c r="WO63" s="708"/>
      <c r="WP63" s="708"/>
      <c r="WQ63" s="708"/>
      <c r="WR63" s="708"/>
      <c r="WS63" s="708"/>
      <c r="WT63" s="708"/>
      <c r="WU63" s="708"/>
      <c r="WV63" s="708"/>
      <c r="WW63" s="708"/>
      <c r="WX63" s="708"/>
      <c r="WY63" s="708"/>
      <c r="WZ63" s="708"/>
      <c r="XA63" s="708"/>
      <c r="XB63" s="708"/>
      <c r="XC63" s="708"/>
      <c r="XD63" s="708"/>
      <c r="XE63" s="708"/>
      <c r="XF63" s="708"/>
      <c r="XG63" s="708"/>
      <c r="XH63" s="708"/>
      <c r="XI63" s="708"/>
      <c r="XJ63" s="708"/>
      <c r="XK63" s="708"/>
      <c r="XL63" s="708"/>
      <c r="XM63" s="708"/>
      <c r="XN63" s="708"/>
      <c r="XO63" s="708"/>
      <c r="XP63" s="708"/>
      <c r="XQ63" s="708"/>
      <c r="XR63" s="708"/>
      <c r="XS63" s="708"/>
      <c r="XT63" s="708"/>
      <c r="XU63" s="708"/>
      <c r="XV63" s="708"/>
      <c r="XW63" s="708"/>
      <c r="XX63" s="708"/>
      <c r="XY63" s="708"/>
      <c r="XZ63" s="708"/>
      <c r="YA63" s="708"/>
      <c r="YB63" s="708"/>
      <c r="YC63" s="708"/>
      <c r="YD63" s="708"/>
      <c r="YE63" s="708"/>
      <c r="YF63" s="708"/>
      <c r="YG63" s="708"/>
      <c r="YH63" s="708"/>
      <c r="YI63" s="708"/>
      <c r="YJ63" s="708"/>
      <c r="YK63" s="708"/>
      <c r="YL63" s="708"/>
      <c r="YM63" s="708"/>
      <c r="YN63" s="708"/>
      <c r="YO63" s="708"/>
      <c r="YP63" s="708"/>
      <c r="YQ63" s="708"/>
      <c r="YR63" s="708"/>
      <c r="YS63" s="708"/>
      <c r="YT63" s="708"/>
      <c r="YU63" s="708"/>
      <c r="YV63" s="708"/>
      <c r="YW63" s="708"/>
      <c r="YX63" s="708"/>
      <c r="YY63" s="708"/>
      <c r="YZ63" s="708"/>
      <c r="ZA63" s="708"/>
      <c r="ZB63" s="708"/>
      <c r="ZC63" s="708"/>
      <c r="ZD63" s="708"/>
      <c r="ZE63" s="708"/>
      <c r="ZF63" s="708"/>
      <c r="ZG63" s="708"/>
      <c r="ZH63" s="708"/>
      <c r="ZI63" s="708"/>
      <c r="ZJ63" s="708"/>
      <c r="ZK63" s="708"/>
      <c r="ZL63" s="708"/>
      <c r="ZM63" s="708"/>
      <c r="ZN63" s="708"/>
      <c r="ZO63" s="708"/>
      <c r="ZP63" s="708"/>
      <c r="ZQ63" s="708"/>
      <c r="ZR63" s="708"/>
      <c r="ZS63" s="708"/>
      <c r="ZT63" s="708"/>
      <c r="ZU63" s="708"/>
      <c r="ZV63" s="708"/>
      <c r="ZW63" s="708"/>
      <c r="ZX63" s="708"/>
      <c r="ZY63" s="708"/>
      <c r="ZZ63" s="708"/>
      <c r="AAA63" s="708"/>
      <c r="AAB63" s="708"/>
      <c r="AAC63" s="708"/>
      <c r="AAD63" s="708"/>
      <c r="AAE63" s="708"/>
      <c r="AAF63" s="708"/>
      <c r="AAG63" s="708"/>
      <c r="AAH63" s="708"/>
      <c r="AAI63" s="708"/>
      <c r="AAJ63" s="708"/>
      <c r="AAK63" s="708"/>
      <c r="AAL63" s="708"/>
      <c r="AAM63" s="708"/>
      <c r="AAN63" s="708"/>
      <c r="AAO63" s="708"/>
      <c r="AAP63" s="708"/>
      <c r="AAQ63" s="708"/>
      <c r="AAR63" s="708"/>
      <c r="AAS63" s="708"/>
      <c r="AAT63" s="708"/>
      <c r="AAU63" s="708"/>
      <c r="AAV63" s="708"/>
      <c r="AAW63" s="708"/>
      <c r="AAX63" s="708"/>
      <c r="AAY63" s="708"/>
      <c r="AAZ63" s="708"/>
      <c r="ABA63" s="708"/>
      <c r="ABB63" s="708"/>
      <c r="ABC63" s="708"/>
      <c r="ABD63" s="708"/>
      <c r="ABE63" s="708"/>
      <c r="ABF63" s="708"/>
      <c r="ABG63" s="708"/>
      <c r="ABH63" s="708"/>
      <c r="ABI63" s="708"/>
      <c r="ABJ63" s="708"/>
      <c r="ABK63" s="708"/>
      <c r="ABL63" s="708"/>
      <c r="ABM63" s="708"/>
      <c r="ABN63" s="708"/>
      <c r="ABO63" s="708"/>
      <c r="ABP63" s="708"/>
      <c r="ABQ63" s="708"/>
      <c r="ABR63" s="708"/>
      <c r="ABS63" s="708"/>
      <c r="ABT63" s="708"/>
      <c r="ABU63" s="708"/>
      <c r="ABV63" s="708"/>
      <c r="ABW63" s="708"/>
      <c r="ABX63" s="708"/>
      <c r="ABY63" s="708"/>
      <c r="ABZ63" s="708"/>
      <c r="ACA63" s="708"/>
      <c r="ACB63" s="708"/>
      <c r="ACC63" s="708"/>
      <c r="ACD63" s="708"/>
      <c r="ACE63" s="708"/>
      <c r="ACF63" s="708"/>
      <c r="ACG63" s="708"/>
      <c r="ACH63" s="708"/>
      <c r="ACI63" s="708"/>
      <c r="ACJ63" s="708"/>
      <c r="ACK63" s="708"/>
      <c r="ACL63" s="708"/>
      <c r="ACM63" s="708"/>
      <c r="ACN63" s="708"/>
      <c r="ACO63" s="708"/>
      <c r="ACP63" s="708"/>
      <c r="ACQ63" s="708"/>
      <c r="ACR63" s="708"/>
      <c r="ACS63" s="708"/>
      <c r="ACT63" s="708"/>
      <c r="ACU63" s="708"/>
      <c r="ACV63" s="708"/>
      <c r="ACW63" s="708"/>
      <c r="ACX63" s="708"/>
      <c r="ACY63" s="708"/>
      <c r="ACZ63" s="708"/>
      <c r="ADA63" s="708"/>
      <c r="ADB63" s="708"/>
      <c r="ADC63" s="708"/>
      <c r="ADD63" s="708"/>
      <c r="ADE63" s="708"/>
      <c r="ADF63" s="708"/>
      <c r="ADG63" s="708"/>
      <c r="ADH63" s="708"/>
      <c r="ADI63" s="708"/>
      <c r="ADJ63" s="708"/>
      <c r="ADK63" s="708"/>
      <c r="ADL63" s="708"/>
      <c r="ADM63" s="708"/>
      <c r="ADN63" s="708"/>
      <c r="ADO63" s="708"/>
      <c r="ADP63" s="708"/>
      <c r="ADQ63" s="708"/>
      <c r="ADR63" s="708"/>
      <c r="ADS63" s="708"/>
      <c r="ADT63" s="708"/>
      <c r="ADU63" s="708"/>
      <c r="ADV63" s="708"/>
      <c r="ADW63" s="708"/>
      <c r="ADX63" s="708"/>
      <c r="ADY63" s="708"/>
      <c r="ADZ63" s="708"/>
      <c r="AEA63" s="708"/>
      <c r="AEB63" s="708"/>
      <c r="AEC63" s="708"/>
      <c r="AED63" s="708"/>
      <c r="AEE63" s="708"/>
      <c r="AEF63" s="708"/>
      <c r="AEG63" s="708"/>
      <c r="AEH63" s="708"/>
      <c r="AEI63" s="708"/>
      <c r="AEJ63" s="708"/>
      <c r="AEK63" s="708"/>
      <c r="AEL63" s="708"/>
      <c r="AEM63" s="708"/>
      <c r="AEN63" s="708"/>
      <c r="AEO63" s="708"/>
      <c r="AEP63" s="708"/>
      <c r="AEQ63" s="708"/>
      <c r="AER63" s="708"/>
      <c r="AES63" s="708"/>
      <c r="AET63" s="708"/>
      <c r="AEU63" s="708"/>
      <c r="AEV63" s="708"/>
      <c r="AEW63" s="708"/>
      <c r="AEX63" s="708"/>
      <c r="AEY63" s="708"/>
      <c r="AEZ63" s="708"/>
      <c r="AFA63" s="708"/>
      <c r="AFB63" s="708"/>
      <c r="AFC63" s="708"/>
      <c r="AFD63" s="708"/>
      <c r="AFE63" s="708"/>
      <c r="AFF63" s="708"/>
      <c r="AFG63" s="708"/>
      <c r="AFH63" s="708"/>
      <c r="AFI63" s="708"/>
      <c r="AFJ63" s="708"/>
      <c r="AFK63" s="708"/>
      <c r="AFL63" s="708"/>
      <c r="AFM63" s="708"/>
      <c r="AFN63" s="708"/>
      <c r="AFO63" s="708"/>
      <c r="AFP63" s="708"/>
      <c r="AFQ63" s="708"/>
      <c r="AFR63" s="708"/>
      <c r="AFS63" s="708"/>
      <c r="AFT63" s="708"/>
      <c r="AFU63" s="708"/>
      <c r="AFV63" s="708"/>
      <c r="AFW63" s="708"/>
      <c r="AFX63" s="708"/>
      <c r="AFY63" s="708"/>
      <c r="AFZ63" s="708"/>
      <c r="AGA63" s="708"/>
      <c r="AGB63" s="708"/>
      <c r="AGC63" s="708"/>
      <c r="AGD63" s="708"/>
      <c r="AGE63" s="708"/>
      <c r="AGF63" s="708"/>
      <c r="AGG63" s="708"/>
      <c r="AGH63" s="708"/>
      <c r="AGI63" s="708"/>
      <c r="AGJ63" s="708"/>
      <c r="AGK63" s="708"/>
      <c r="AGL63" s="708"/>
      <c r="AGM63" s="708"/>
      <c r="AGN63" s="708"/>
      <c r="AGO63" s="708"/>
      <c r="AGP63" s="708"/>
      <c r="AGQ63" s="708"/>
      <c r="AGR63" s="708"/>
      <c r="AGS63" s="708"/>
      <c r="AGT63" s="708"/>
      <c r="AGU63" s="708"/>
      <c r="AGV63" s="708"/>
      <c r="AGW63" s="708"/>
      <c r="AGX63" s="708"/>
      <c r="AGY63" s="708"/>
      <c r="AGZ63" s="708"/>
      <c r="AHA63" s="708"/>
      <c r="AHB63" s="708"/>
      <c r="AHC63" s="708"/>
      <c r="AHD63" s="708"/>
      <c r="AHE63" s="708"/>
      <c r="AHF63" s="708"/>
      <c r="AHG63" s="708"/>
      <c r="AHH63" s="708"/>
      <c r="AHI63" s="708"/>
      <c r="AHJ63" s="708"/>
      <c r="AHK63" s="708"/>
      <c r="AHL63" s="708"/>
      <c r="AHM63" s="708"/>
      <c r="AHN63" s="708"/>
      <c r="AHO63" s="708"/>
      <c r="AHP63" s="708"/>
      <c r="AHQ63" s="708"/>
      <c r="AHR63" s="708"/>
      <c r="AHS63" s="708"/>
      <c r="AHT63" s="708"/>
      <c r="AHU63" s="708"/>
      <c r="AHV63" s="708"/>
      <c r="AHW63" s="708"/>
      <c r="AHX63" s="708"/>
      <c r="AHY63" s="708"/>
      <c r="AHZ63" s="708"/>
      <c r="AIA63" s="708"/>
      <c r="AIB63" s="708"/>
      <c r="AIC63" s="708"/>
      <c r="AID63" s="708"/>
      <c r="AIE63" s="708"/>
      <c r="AIF63" s="708"/>
      <c r="AIG63" s="708"/>
      <c r="AIH63" s="708"/>
      <c r="AII63" s="708"/>
      <c r="AIJ63" s="708"/>
      <c r="AIK63" s="708"/>
      <c r="AIL63" s="708"/>
      <c r="AIM63" s="708"/>
      <c r="AIN63" s="708"/>
      <c r="AIO63" s="708"/>
      <c r="AIP63" s="708"/>
      <c r="AIQ63" s="708"/>
      <c r="AIR63" s="708"/>
      <c r="AIS63" s="708"/>
      <c r="AIT63" s="708"/>
      <c r="AIU63" s="708"/>
      <c r="AIV63" s="708"/>
      <c r="AIW63" s="708"/>
      <c r="AIX63" s="708"/>
      <c r="AIY63" s="708"/>
      <c r="AIZ63" s="708"/>
      <c r="AJA63" s="708"/>
      <c r="AJB63" s="708"/>
      <c r="AJC63" s="708"/>
      <c r="AJD63" s="708"/>
      <c r="AJE63" s="708"/>
      <c r="AJF63" s="708"/>
      <c r="AJG63" s="708"/>
      <c r="AJH63" s="708"/>
      <c r="AJI63" s="708"/>
      <c r="AJJ63" s="708"/>
      <c r="AJK63" s="708"/>
      <c r="AJL63" s="708"/>
      <c r="AJM63" s="708"/>
      <c r="AJN63" s="708"/>
      <c r="AJO63" s="708"/>
      <c r="AJP63" s="708"/>
      <c r="AJQ63" s="708"/>
      <c r="AJR63" s="708"/>
      <c r="AJS63" s="708"/>
      <c r="AJT63" s="708"/>
      <c r="AJU63" s="708"/>
      <c r="AJV63" s="708"/>
      <c r="AJW63" s="708"/>
      <c r="AJX63" s="708"/>
      <c r="AJY63" s="708"/>
      <c r="AJZ63" s="708"/>
      <c r="AKA63" s="708"/>
      <c r="AKB63" s="708"/>
      <c r="AKC63" s="708"/>
      <c r="AKD63" s="708"/>
      <c r="AKE63" s="708"/>
      <c r="AKF63" s="708"/>
      <c r="AKG63" s="708"/>
      <c r="AKH63" s="708"/>
      <c r="AKI63" s="708"/>
      <c r="AKJ63" s="708"/>
      <c r="AKK63" s="708"/>
      <c r="AKL63" s="708"/>
      <c r="AKM63" s="708"/>
      <c r="AKN63" s="708"/>
      <c r="AKO63" s="708"/>
      <c r="AKP63" s="708"/>
      <c r="AKQ63" s="708"/>
      <c r="AKR63" s="708"/>
      <c r="AKS63" s="708"/>
      <c r="AKT63" s="708"/>
      <c r="AKU63" s="708"/>
      <c r="AKV63" s="708"/>
      <c r="AKW63" s="708"/>
      <c r="AKX63" s="708"/>
      <c r="AKY63" s="708"/>
      <c r="AKZ63" s="708"/>
      <c r="ALA63" s="708"/>
      <c r="ALB63" s="708"/>
      <c r="ALC63" s="708"/>
      <c r="ALD63" s="708"/>
      <c r="ALE63" s="708"/>
      <c r="ALF63" s="708"/>
      <c r="ALG63" s="708"/>
      <c r="ALH63" s="708"/>
      <c r="ALI63" s="708"/>
      <c r="ALJ63" s="708"/>
      <c r="ALK63" s="708"/>
      <c r="ALL63" s="708"/>
      <c r="ALM63" s="708"/>
      <c r="ALN63" s="708"/>
      <c r="ALO63" s="708"/>
      <c r="ALP63" s="708"/>
      <c r="ALQ63" s="708"/>
      <c r="ALR63" s="708"/>
      <c r="ALS63" s="708"/>
      <c r="ALT63" s="708"/>
      <c r="ALU63" s="708"/>
      <c r="ALV63" s="708"/>
      <c r="ALW63" s="708"/>
      <c r="ALX63" s="708"/>
      <c r="ALY63" s="708"/>
      <c r="ALZ63" s="708"/>
      <c r="AMA63" s="708"/>
      <c r="AMB63" s="708"/>
    </row>
    <row r="64" spans="1:1016" s="224" customFormat="1" ht="13.5" customHeight="1">
      <c r="A64" s="225">
        <v>57</v>
      </c>
      <c r="B64" s="217"/>
      <c r="C64" s="217"/>
      <c r="D64" s="217"/>
      <c r="E64" s="217"/>
      <c r="F64" s="217" t="s">
        <v>264</v>
      </c>
      <c r="G64" s="217"/>
      <c r="H64" s="217"/>
      <c r="I64" s="217"/>
      <c r="J64" s="698"/>
      <c r="K64" s="699" t="s">
        <v>1221</v>
      </c>
      <c r="L64" s="698" t="s">
        <v>1222</v>
      </c>
      <c r="M64" s="698"/>
      <c r="N64" s="698"/>
      <c r="O64" s="698"/>
      <c r="P64" s="698"/>
      <c r="Q64" s="250"/>
      <c r="R64" s="698" t="s">
        <v>820</v>
      </c>
      <c r="S64" s="698"/>
      <c r="T64" s="705" t="s">
        <v>862</v>
      </c>
      <c r="U64" s="278" t="s">
        <v>863</v>
      </c>
      <c r="V64" s="698" t="s">
        <v>1223</v>
      </c>
      <c r="W64" s="702" t="s">
        <v>863</v>
      </c>
      <c r="X64" s="702"/>
      <c r="Y64" s="232"/>
      <c r="Z64" s="703"/>
      <c r="AA64" s="698" t="s">
        <v>1224</v>
      </c>
      <c r="AB64" s="245" t="s">
        <v>1225</v>
      </c>
      <c r="AC64" s="698"/>
      <c r="AD64" s="701"/>
      <c r="AE64" s="701">
        <v>1</v>
      </c>
    </row>
    <row r="65" spans="1:31">
      <c r="A65" s="225"/>
      <c r="B65" s="224"/>
      <c r="C65" s="225"/>
      <c r="D65" s="225"/>
      <c r="E65" s="225"/>
      <c r="F65" s="225"/>
      <c r="G65" s="225"/>
      <c r="H65" s="225"/>
      <c r="I65" s="225"/>
      <c r="J65" s="225"/>
      <c r="L65" s="239"/>
      <c r="M65" s="225"/>
      <c r="N65" s="225"/>
      <c r="O65" s="225"/>
      <c r="P65" s="225"/>
      <c r="Q65" s="234"/>
      <c r="R65" s="225"/>
      <c r="S65" s="225"/>
      <c r="T65" s="225"/>
      <c r="U65" s="271"/>
      <c r="V65" s="225"/>
      <c r="W65" s="225"/>
      <c r="X65" s="225"/>
      <c r="Y65" s="224"/>
      <c r="Z65" s="268"/>
      <c r="AA65" s="225"/>
      <c r="AB65" s="268"/>
      <c r="AC65" s="225"/>
      <c r="AD65" s="225"/>
      <c r="AE65" s="225"/>
    </row>
    <row r="66" spans="1:31">
      <c r="A66" s="3"/>
      <c r="B66" s="3"/>
      <c r="C66" s="131"/>
      <c r="D66" s="131"/>
      <c r="E66" s="131"/>
      <c r="F66" s="131"/>
      <c r="G66" s="5"/>
      <c r="H66" s="5"/>
      <c r="I66" s="5"/>
      <c r="J66" s="155"/>
      <c r="L66" s="155"/>
      <c r="M66" s="5"/>
      <c r="N66" s="5"/>
      <c r="O66" s="5"/>
      <c r="P66" s="5"/>
      <c r="Q66" s="188"/>
      <c r="R66" s="5"/>
      <c r="S66" s="5"/>
      <c r="T66" s="5"/>
      <c r="U66" s="56"/>
      <c r="V66" s="56"/>
      <c r="W66" s="56"/>
      <c r="X66" s="56"/>
      <c r="Z66" s="178"/>
      <c r="AA66" s="5"/>
      <c r="AB66" s="225"/>
      <c r="AC66" s="56"/>
      <c r="AD66" s="128"/>
      <c r="AE66" s="56"/>
    </row>
    <row r="67" spans="1:31">
      <c r="A67" s="129"/>
      <c r="B67" s="129"/>
      <c r="C67" s="129"/>
      <c r="D67" s="129"/>
      <c r="E67" s="129"/>
      <c r="F67" s="129"/>
      <c r="AD67" s="128"/>
    </row>
    <row r="68" spans="1:31">
      <c r="G68" s="128"/>
      <c r="H68" s="128"/>
      <c r="I68" s="128"/>
      <c r="J68" s="128"/>
      <c r="K68" s="224"/>
      <c r="L68" s="128"/>
      <c r="M68" s="128"/>
      <c r="N68" s="128"/>
      <c r="O68" s="128"/>
      <c r="P68" s="128"/>
      <c r="Q68" s="174"/>
      <c r="R68" s="128"/>
      <c r="AD68" s="128"/>
    </row>
    <row r="69" spans="1:31">
      <c r="G69" s="128"/>
      <c r="H69" s="128"/>
      <c r="I69" s="128"/>
      <c r="J69" s="128"/>
      <c r="K69" s="224"/>
      <c r="L69" s="128"/>
      <c r="M69" s="128"/>
      <c r="N69" s="128"/>
      <c r="O69" s="128"/>
      <c r="P69" s="128"/>
      <c r="Q69" s="174"/>
      <c r="R69" s="128"/>
      <c r="AD69" s="128"/>
    </row>
    <row r="70" spans="1:31">
      <c r="G70" s="128"/>
      <c r="H70" s="128"/>
      <c r="I70" s="128"/>
      <c r="J70" s="128"/>
      <c r="K70" s="224"/>
      <c r="L70" s="128"/>
      <c r="M70" s="128"/>
      <c r="N70" s="128"/>
      <c r="O70" s="128"/>
      <c r="P70" s="128"/>
      <c r="Q70" s="174"/>
      <c r="R70" s="128"/>
      <c r="AD70" s="128"/>
    </row>
    <row r="71" spans="1:31">
      <c r="G71" s="128"/>
      <c r="H71" s="128"/>
      <c r="I71" s="128"/>
      <c r="J71" s="128"/>
      <c r="K71" s="224"/>
      <c r="L71" s="128"/>
      <c r="M71" s="128"/>
      <c r="N71" s="128"/>
      <c r="O71" s="128"/>
      <c r="P71" s="128"/>
      <c r="Q71" s="174"/>
      <c r="R71" s="128"/>
      <c r="AD71" s="128"/>
    </row>
    <row r="72" spans="1:31">
      <c r="G72" s="128"/>
      <c r="H72" s="128"/>
      <c r="I72" s="128"/>
      <c r="J72" s="128"/>
      <c r="K72" s="224"/>
      <c r="L72" s="128"/>
      <c r="M72" s="128"/>
      <c r="N72" s="128"/>
      <c r="O72" s="128"/>
      <c r="P72" s="128"/>
      <c r="Q72" s="174"/>
      <c r="R72" s="128"/>
    </row>
    <row r="73" spans="1:31" ht="12" customHeight="1">
      <c r="AB73" s="161"/>
      <c r="AD73" s="117"/>
    </row>
    <row r="74" spans="1:31" ht="12" customHeight="1">
      <c r="A74" s="117"/>
      <c r="B74" s="117"/>
      <c r="C74" s="117"/>
      <c r="D74" s="117"/>
      <c r="E74" s="117"/>
      <c r="F74" s="117"/>
      <c r="G74" s="117"/>
      <c r="H74" s="117"/>
      <c r="I74" s="117"/>
      <c r="J74" s="117"/>
      <c r="K74" s="249"/>
      <c r="L74" s="117"/>
      <c r="M74" s="117"/>
      <c r="N74" s="117"/>
      <c r="O74" s="117"/>
      <c r="P74" s="117"/>
      <c r="Q74" s="189"/>
      <c r="R74" s="117"/>
    </row>
    <row r="75" spans="1:31" ht="12" customHeight="1">
      <c r="S75" s="112"/>
      <c r="T75" s="112"/>
      <c r="U75" s="125"/>
      <c r="V75" s="112"/>
      <c r="W75" s="112"/>
      <c r="X75" s="112"/>
      <c r="Z75" s="180"/>
      <c r="AA75" s="112"/>
      <c r="AC75" s="112"/>
      <c r="AE75" s="112"/>
    </row>
    <row r="76" spans="1:31" ht="12" customHeight="1"/>
    <row r="77" spans="1:31" ht="12" customHeight="1"/>
    <row r="78" spans="1:31" ht="12" customHeight="1"/>
    <row r="79" spans="1:31" ht="12" customHeight="1"/>
    <row r="80" spans="1:31" ht="12" customHeight="1"/>
    <row r="81" spans="1:1015" ht="12" customHeight="1"/>
    <row r="82" spans="1:1015" ht="12" customHeight="1"/>
    <row r="83" spans="1:1015" ht="12" customHeight="1"/>
    <row r="84" spans="1:1015" ht="12" customHeight="1"/>
    <row r="85" spans="1:1015" ht="12" customHeight="1"/>
    <row r="86" spans="1:1015" ht="12" customHeight="1"/>
    <row r="87" spans="1:1015" ht="12" customHeight="1">
      <c r="A87" s="130"/>
      <c r="B87" s="130"/>
      <c r="C87" s="130"/>
      <c r="D87" s="130"/>
      <c r="E87" s="130"/>
      <c r="F87" s="130"/>
    </row>
    <row r="88" spans="1:1015" s="117" customFormat="1" ht="12" customHeight="1">
      <c r="A88" s="130"/>
      <c r="B88" s="130"/>
      <c r="C88" s="130"/>
      <c r="D88" s="130"/>
      <c r="E88" s="130"/>
      <c r="F88" s="130"/>
      <c r="G88" s="96"/>
      <c r="H88" s="96"/>
      <c r="I88" s="96"/>
      <c r="J88" s="96"/>
      <c r="K88" s="225"/>
      <c r="L88" s="159"/>
      <c r="M88" s="96"/>
      <c r="N88" s="96"/>
      <c r="O88" s="96"/>
      <c r="P88" s="96"/>
      <c r="Q88" s="173"/>
      <c r="R88" s="96"/>
      <c r="S88" s="96"/>
      <c r="T88" s="96"/>
      <c r="U88" s="274"/>
      <c r="V88" s="96"/>
      <c r="W88" s="96"/>
      <c r="X88" s="96"/>
      <c r="Y88"/>
      <c r="Z88" s="179"/>
      <c r="AA88" s="96"/>
      <c r="AB88" s="159"/>
      <c r="AC88" s="96"/>
      <c r="AD88"/>
      <c r="AE88" s="96"/>
      <c r="AMA88"/>
    </row>
    <row r="89" spans="1:1015" s="117" customFormat="1" ht="12" customHeight="1">
      <c r="A89" s="130"/>
      <c r="B89" s="130"/>
      <c r="C89" s="130"/>
      <c r="D89" s="130"/>
      <c r="E89" s="130"/>
      <c r="F89" s="130"/>
      <c r="G89" s="96"/>
      <c r="H89" s="96"/>
      <c r="I89" s="96"/>
      <c r="J89" s="96"/>
      <c r="K89" s="225"/>
      <c r="L89" s="159"/>
      <c r="M89" s="96"/>
      <c r="N89" s="96"/>
      <c r="O89" s="96"/>
      <c r="P89" s="96"/>
      <c r="Q89" s="173"/>
      <c r="R89" s="96"/>
      <c r="S89" s="96"/>
      <c r="T89" s="96"/>
      <c r="U89" s="274"/>
      <c r="V89" s="96"/>
      <c r="W89" s="96"/>
      <c r="X89" s="96"/>
      <c r="Y89"/>
      <c r="Z89" s="179"/>
      <c r="AA89" s="96"/>
      <c r="AB89" s="159"/>
      <c r="AC89" s="96"/>
      <c r="AD89"/>
      <c r="AE89" s="96"/>
      <c r="AMA89"/>
    </row>
    <row r="90" spans="1:1015" s="117" customFormat="1" ht="12" customHeight="1">
      <c r="A90" s="130"/>
      <c r="B90" s="130"/>
      <c r="C90" s="130"/>
      <c r="D90" s="130"/>
      <c r="E90" s="130"/>
      <c r="F90" s="130"/>
      <c r="G90" s="96"/>
      <c r="H90" s="96"/>
      <c r="I90" s="96"/>
      <c r="J90" s="96"/>
      <c r="K90" s="225"/>
      <c r="L90" s="159"/>
      <c r="M90" s="96"/>
      <c r="N90" s="96"/>
      <c r="O90" s="96"/>
      <c r="P90" s="96"/>
      <c r="Q90" s="173"/>
      <c r="R90" s="96"/>
      <c r="S90" s="96"/>
      <c r="T90" s="96"/>
      <c r="U90" s="274"/>
      <c r="V90" s="96"/>
      <c r="W90" s="96"/>
      <c r="X90" s="96"/>
      <c r="Y90"/>
      <c r="Z90" s="179"/>
      <c r="AA90" s="96"/>
      <c r="AB90" s="159"/>
      <c r="AC90" s="96"/>
      <c r="AD90"/>
      <c r="AE90" s="96"/>
      <c r="AMA90"/>
    </row>
    <row r="91" spans="1:1015" s="117" customFormat="1" ht="12" customHeight="1">
      <c r="A91" s="130"/>
      <c r="B91" s="130"/>
      <c r="C91" s="130"/>
      <c r="D91" s="130"/>
      <c r="E91" s="130"/>
      <c r="F91" s="130"/>
      <c r="G91" s="96"/>
      <c r="H91" s="96"/>
      <c r="I91" s="96"/>
      <c r="J91" s="96"/>
      <c r="K91" s="225"/>
      <c r="L91" s="159"/>
      <c r="M91" s="96"/>
      <c r="N91" s="96"/>
      <c r="O91" s="96"/>
      <c r="P91" s="96"/>
      <c r="Q91" s="173"/>
      <c r="R91" s="96"/>
      <c r="S91" s="96"/>
      <c r="T91" s="96"/>
      <c r="U91" s="274"/>
      <c r="V91" s="96"/>
      <c r="W91" s="96"/>
      <c r="X91" s="96"/>
      <c r="Y91"/>
      <c r="Z91" s="179"/>
      <c r="AA91" s="96"/>
      <c r="AB91" s="159"/>
      <c r="AC91" s="96"/>
      <c r="AD91"/>
      <c r="AE91" s="96"/>
      <c r="AMA91"/>
    </row>
    <row r="92" spans="1:1015" s="117" customFormat="1" ht="12" customHeight="1">
      <c r="A92" s="130"/>
      <c r="B92" s="130"/>
      <c r="C92" s="130"/>
      <c r="D92" s="130"/>
      <c r="E92" s="130"/>
      <c r="F92" s="130"/>
      <c r="G92" s="96"/>
      <c r="H92" s="96"/>
      <c r="I92" s="96"/>
      <c r="J92" s="96"/>
      <c r="K92" s="225"/>
      <c r="L92" s="159"/>
      <c r="M92" s="96"/>
      <c r="N92" s="96"/>
      <c r="O92" s="96"/>
      <c r="P92" s="96"/>
      <c r="Q92" s="173"/>
      <c r="R92" s="96"/>
      <c r="S92" s="96"/>
      <c r="T92" s="96"/>
      <c r="U92" s="274"/>
      <c r="V92" s="96"/>
      <c r="W92" s="96"/>
      <c r="X92" s="96"/>
      <c r="Y92"/>
      <c r="Z92" s="179"/>
      <c r="AA92" s="96"/>
      <c r="AB92" s="159"/>
      <c r="AC92" s="96"/>
      <c r="AD92"/>
      <c r="AE92" s="96"/>
      <c r="AMA92"/>
    </row>
    <row r="93" spans="1:1015" s="117" customFormat="1" ht="12" customHeight="1">
      <c r="A93" s="130"/>
      <c r="B93" s="130"/>
      <c r="C93" s="130"/>
      <c r="D93" s="130"/>
      <c r="E93" s="130"/>
      <c r="F93" s="130"/>
      <c r="G93" s="96"/>
      <c r="H93" s="96"/>
      <c r="I93" s="96"/>
      <c r="J93" s="96"/>
      <c r="K93" s="225"/>
      <c r="L93" s="159"/>
      <c r="M93" s="96"/>
      <c r="N93" s="96"/>
      <c r="O93" s="96"/>
      <c r="P93" s="96"/>
      <c r="Q93" s="173"/>
      <c r="R93" s="96"/>
      <c r="S93" s="96"/>
      <c r="T93" s="96"/>
      <c r="U93" s="274"/>
      <c r="V93" s="96"/>
      <c r="W93" s="96"/>
      <c r="X93" s="96"/>
      <c r="Y93"/>
      <c r="Z93" s="179"/>
      <c r="AA93" s="96"/>
      <c r="AB93" s="159"/>
      <c r="AC93" s="96"/>
      <c r="AD93"/>
      <c r="AE93" s="96"/>
      <c r="AMA93"/>
    </row>
    <row r="94" spans="1:1015" s="117" customFormat="1" ht="12" customHeight="1">
      <c r="A94" s="130"/>
      <c r="B94" s="130"/>
      <c r="C94" s="130"/>
      <c r="D94" s="130"/>
      <c r="E94" s="130"/>
      <c r="F94" s="130"/>
      <c r="G94" s="96"/>
      <c r="H94" s="96"/>
      <c r="I94" s="96"/>
      <c r="J94" s="96"/>
      <c r="K94" s="225"/>
      <c r="L94" s="159"/>
      <c r="M94" s="96"/>
      <c r="N94" s="96"/>
      <c r="O94" s="96"/>
      <c r="P94" s="96"/>
      <c r="Q94" s="173"/>
      <c r="R94" s="96"/>
      <c r="S94" s="96"/>
      <c r="T94" s="96"/>
      <c r="U94" s="274"/>
      <c r="V94" s="96"/>
      <c r="W94" s="96"/>
      <c r="X94" s="96"/>
      <c r="Y94"/>
      <c r="Z94" s="179"/>
      <c r="AA94" s="96"/>
      <c r="AB94" s="159"/>
      <c r="AC94" s="96"/>
      <c r="AD94"/>
      <c r="AE94" s="96"/>
      <c r="AMA94"/>
    </row>
    <row r="95" spans="1:1015" ht="12" customHeight="1">
      <c r="A95" s="129"/>
      <c r="B95" s="129"/>
      <c r="C95" s="129"/>
      <c r="D95" s="129"/>
      <c r="E95" s="129"/>
      <c r="F95" s="129"/>
    </row>
    <row r="96" spans="1:1015" ht="12" customHeight="1">
      <c r="A96" s="129"/>
      <c r="B96" s="129"/>
      <c r="C96" s="129"/>
      <c r="D96" s="129"/>
      <c r="E96" s="129"/>
      <c r="F96" s="129"/>
    </row>
    <row r="97" spans="1:31" ht="12" customHeight="1">
      <c r="A97" s="129"/>
      <c r="B97" s="129"/>
      <c r="C97" s="129"/>
      <c r="D97" s="129"/>
      <c r="E97" s="129"/>
      <c r="F97" s="129"/>
    </row>
    <row r="98" spans="1:31" ht="12" customHeight="1">
      <c r="A98" s="129"/>
      <c r="B98" s="129"/>
      <c r="C98" s="129"/>
      <c r="D98" s="129"/>
      <c r="E98" s="129"/>
      <c r="F98" s="129"/>
    </row>
    <row r="99" spans="1:31" ht="12" customHeight="1">
      <c r="A99" s="129"/>
      <c r="B99" s="129"/>
      <c r="C99" s="129"/>
      <c r="D99" s="129"/>
      <c r="E99" s="129"/>
      <c r="F99" s="129"/>
    </row>
    <row r="100" spans="1:31" ht="12" customHeight="1">
      <c r="A100" s="129"/>
      <c r="B100" s="129"/>
      <c r="C100" s="129"/>
      <c r="D100" s="129"/>
      <c r="E100" s="129"/>
      <c r="F100" s="129"/>
    </row>
    <row r="101" spans="1:31" ht="12" customHeight="1">
      <c r="A101" s="129"/>
      <c r="B101" s="129"/>
      <c r="C101" s="129"/>
      <c r="D101" s="129"/>
      <c r="E101" s="129"/>
      <c r="F101" s="129"/>
    </row>
    <row r="102" spans="1:31">
      <c r="A102" s="129"/>
      <c r="B102" s="129"/>
      <c r="C102" s="129"/>
      <c r="D102" s="129"/>
      <c r="E102" s="129"/>
      <c r="F102" s="129"/>
      <c r="AB102" s="161"/>
      <c r="AD102" s="117"/>
    </row>
    <row r="103" spans="1:31">
      <c r="A103" s="130"/>
      <c r="B103" s="130"/>
      <c r="C103" s="130"/>
      <c r="D103" s="130"/>
      <c r="E103" s="130"/>
      <c r="F103" s="130"/>
      <c r="AB103" s="161"/>
      <c r="AD103" s="117"/>
    </row>
    <row r="104" spans="1:31">
      <c r="A104" s="123"/>
      <c r="B104" s="123"/>
      <c r="C104" s="123"/>
      <c r="D104" s="123"/>
      <c r="E104" s="123"/>
      <c r="F104" s="123"/>
      <c r="G104" s="112"/>
      <c r="H104" s="112"/>
      <c r="I104" s="112"/>
      <c r="J104" s="112"/>
      <c r="K104" s="273"/>
      <c r="L104" s="161"/>
      <c r="M104" s="112"/>
      <c r="N104" s="112"/>
      <c r="O104" s="112"/>
      <c r="P104" s="112"/>
      <c r="Q104" s="190"/>
      <c r="R104" s="112"/>
      <c r="S104" s="112"/>
      <c r="T104" s="112"/>
      <c r="U104" s="125"/>
      <c r="V104" s="112"/>
      <c r="W104" s="112"/>
      <c r="X104" s="112"/>
      <c r="Z104" s="180"/>
      <c r="AA104" s="112"/>
      <c r="AB104" s="161"/>
      <c r="AC104" s="112"/>
      <c r="AD104" s="117"/>
      <c r="AE104" s="112"/>
    </row>
    <row r="105" spans="1:31">
      <c r="A105" s="123"/>
      <c r="B105" s="123"/>
      <c r="C105" s="123"/>
      <c r="D105" s="123"/>
      <c r="E105" s="123"/>
      <c r="F105" s="123"/>
      <c r="G105" s="112"/>
      <c r="H105" s="112"/>
      <c r="I105" s="112"/>
      <c r="J105" s="112"/>
      <c r="K105" s="273"/>
      <c r="L105" s="161"/>
      <c r="M105" s="112"/>
      <c r="N105" s="112"/>
      <c r="O105" s="112"/>
      <c r="P105" s="112"/>
      <c r="Q105" s="190"/>
      <c r="R105" s="112"/>
      <c r="S105" s="112"/>
      <c r="T105" s="112"/>
      <c r="U105" s="125"/>
      <c r="V105" s="112"/>
      <c r="W105" s="112"/>
      <c r="X105" s="112"/>
      <c r="Z105" s="180"/>
      <c r="AA105" s="112"/>
      <c r="AB105" s="161"/>
      <c r="AC105" s="112"/>
      <c r="AD105" s="117"/>
      <c r="AE105" s="112"/>
    </row>
    <row r="106" spans="1:31">
      <c r="A106" s="123"/>
      <c r="B106" s="123"/>
      <c r="C106" s="123"/>
      <c r="D106" s="123"/>
      <c r="E106" s="123"/>
      <c r="F106" s="123"/>
      <c r="G106" s="112"/>
      <c r="H106" s="112"/>
      <c r="I106" s="112"/>
      <c r="J106" s="112"/>
      <c r="K106" s="273"/>
      <c r="L106" s="161"/>
      <c r="M106" s="112"/>
      <c r="N106" s="112"/>
      <c r="O106" s="112"/>
      <c r="P106" s="112"/>
      <c r="Q106" s="190"/>
      <c r="R106" s="112"/>
      <c r="S106" s="112"/>
      <c r="T106" s="112"/>
      <c r="U106" s="125"/>
      <c r="V106" s="112"/>
      <c r="W106" s="112"/>
      <c r="X106" s="112"/>
      <c r="Z106" s="180"/>
      <c r="AA106" s="112"/>
      <c r="AB106" s="161"/>
      <c r="AC106" s="112"/>
      <c r="AD106" s="117"/>
      <c r="AE106" s="112"/>
    </row>
    <row r="107" spans="1:31">
      <c r="A107" s="123"/>
      <c r="B107" s="123"/>
      <c r="C107" s="123"/>
      <c r="D107" s="123"/>
      <c r="E107" s="123"/>
      <c r="F107" s="123"/>
      <c r="G107" s="112"/>
      <c r="H107" s="112"/>
      <c r="I107" s="112"/>
      <c r="J107" s="112"/>
      <c r="K107" s="273"/>
      <c r="L107" s="161"/>
      <c r="M107" s="112"/>
      <c r="N107" s="112"/>
      <c r="O107" s="112"/>
      <c r="P107" s="112"/>
      <c r="Q107" s="190"/>
      <c r="R107" s="112"/>
      <c r="S107" s="112"/>
      <c r="T107" s="112"/>
      <c r="U107" s="125"/>
      <c r="V107" s="112"/>
      <c r="W107" s="112"/>
      <c r="X107" s="112"/>
      <c r="Z107" s="180"/>
      <c r="AA107" s="112"/>
      <c r="AB107" s="161"/>
      <c r="AC107" s="112"/>
      <c r="AD107" s="117"/>
      <c r="AE107" s="112"/>
    </row>
    <row r="108" spans="1:31">
      <c r="A108" s="123"/>
      <c r="B108" s="123"/>
      <c r="C108" s="123"/>
      <c r="D108" s="123"/>
      <c r="E108" s="123"/>
      <c r="F108" s="123"/>
      <c r="G108" s="112"/>
      <c r="H108" s="112"/>
      <c r="I108" s="112"/>
      <c r="J108" s="112"/>
      <c r="K108" s="273"/>
      <c r="L108" s="161"/>
      <c r="M108" s="112"/>
      <c r="N108" s="112"/>
      <c r="O108" s="112"/>
      <c r="P108" s="112"/>
      <c r="Q108" s="190"/>
      <c r="R108" s="112"/>
      <c r="S108" s="112"/>
      <c r="T108" s="112"/>
      <c r="U108" s="125"/>
      <c r="V108" s="112"/>
      <c r="W108" s="112"/>
      <c r="X108" s="112"/>
      <c r="Z108" s="180"/>
      <c r="AA108" s="112"/>
      <c r="AB108" s="161"/>
      <c r="AC108" s="112"/>
      <c r="AD108" s="117"/>
      <c r="AE108" s="112"/>
    </row>
    <row r="109" spans="1:31">
      <c r="A109" s="123"/>
      <c r="B109" s="123"/>
      <c r="C109" s="123"/>
      <c r="D109" s="123"/>
      <c r="E109" s="123"/>
      <c r="F109" s="123"/>
      <c r="G109" s="112"/>
      <c r="H109" s="112"/>
      <c r="I109" s="112"/>
      <c r="J109" s="112"/>
      <c r="K109" s="273"/>
      <c r="L109" s="161"/>
      <c r="M109" s="112"/>
      <c r="N109" s="112"/>
      <c r="O109" s="112"/>
      <c r="P109" s="112"/>
      <c r="Q109" s="190"/>
      <c r="R109" s="112"/>
      <c r="S109" s="112"/>
      <c r="T109" s="112"/>
      <c r="U109" s="125"/>
      <c r="V109" s="112"/>
      <c r="W109" s="112"/>
      <c r="X109" s="112"/>
      <c r="Z109" s="180"/>
      <c r="AA109" s="112"/>
      <c r="AC109" s="112"/>
      <c r="AE109" s="112"/>
    </row>
    <row r="110" spans="1:31">
      <c r="A110" s="123"/>
      <c r="B110" s="123"/>
      <c r="C110" s="123"/>
      <c r="D110" s="123"/>
      <c r="E110" s="123"/>
      <c r="F110" s="123"/>
      <c r="G110" s="112"/>
      <c r="H110" s="112"/>
      <c r="I110" s="112"/>
      <c r="J110" s="112"/>
      <c r="K110" s="273"/>
      <c r="L110" s="161"/>
      <c r="M110" s="112"/>
      <c r="N110" s="112"/>
      <c r="O110" s="112"/>
      <c r="P110" s="112"/>
      <c r="Q110" s="190"/>
      <c r="R110" s="112"/>
      <c r="S110" s="112"/>
      <c r="T110" s="112"/>
      <c r="U110" s="125"/>
      <c r="V110" s="112"/>
      <c r="W110" s="112"/>
      <c r="X110" s="112"/>
      <c r="Z110" s="180"/>
      <c r="AA110" s="112"/>
      <c r="AC110" s="112"/>
      <c r="AE110" s="112"/>
    </row>
    <row r="111" spans="1:31">
      <c r="A111" s="130"/>
      <c r="B111" s="130"/>
      <c r="C111" s="130"/>
      <c r="D111" s="130"/>
      <c r="E111" s="130"/>
      <c r="F111" s="130"/>
    </row>
    <row r="112" spans="1:31">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P1:Q1"/>
    <mergeCell ref="M7:P7"/>
    <mergeCell ref="W7:X7"/>
    <mergeCell ref="AD7:AE7"/>
  </mergeCells>
  <conditionalFormatting sqref="A66:F67 A87:F927">
    <cfRule type="expression" dxfId="39" priority="259">
      <formula>OR($AE66="X",$AC66="X")</formula>
    </cfRule>
    <cfRule type="expression" dxfId="38" priority="260">
      <formula>AND($AE66=1,$AC66=1)</formula>
    </cfRule>
    <cfRule type="expression" dxfId="37" priority="261">
      <formula>$AE66=1</formula>
    </cfRule>
    <cfRule type="expression" dxfId="36" priority="262">
      <formula>$AC66=1</formula>
    </cfRule>
  </conditionalFormatting>
  <conditionalFormatting sqref="C9:I9 K9:K64">
    <cfRule type="expression" dxfId="35" priority="1">
      <formula>$S9="X"</formula>
    </cfRule>
  </conditionalFormatting>
  <conditionalFormatting sqref="E18:J18">
    <cfRule type="expression" dxfId="34" priority="2">
      <formula>$S18="X"</formula>
    </cfRule>
  </conditionalFormatting>
  <conditionalFormatting sqref="J66:J67 J87:J927">
    <cfRule type="expression" dxfId="33" priority="258">
      <formula>$R66="X"</formula>
    </cfRule>
  </conditionalFormatting>
  <conditionalFormatting sqref="R9:R64">
    <cfRule type="cellIs" dxfId="32" priority="168" operator="equal">
      <formula>"1..1"</formula>
    </cfRule>
    <cfRule type="cellIs" dxfId="31" priority="169" operator="equal">
      <formula>"0..n"</formula>
    </cfRule>
    <cfRule type="cellIs" dxfId="30" priority="170" operator="equal">
      <formula>"0..1"</formula>
    </cfRule>
  </conditionalFormatting>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71"/>
      <c r="L1" s="771"/>
      <c r="M1" s="771"/>
      <c r="N1" s="77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B69"/>
  <sheetViews>
    <sheetView topLeftCell="I1" workbookViewId="0">
      <selection activeCell="R18" sqref="R18"/>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7.875" style="159" customWidth="1"/>
    <col min="11" max="11" width="7.625" style="96" hidden="1" customWidth="1"/>
    <col min="12" max="12" width="9.625" style="96" hidden="1" customWidth="1"/>
    <col min="13" max="13" width="6.125" style="96" hidden="1" customWidth="1"/>
    <col min="14" max="14" width="10.625" style="96" hidden="1" customWidth="1"/>
    <col min="15" max="15" width="11.125" style="173" hidden="1" customWidth="1"/>
    <col min="16" max="16" width="10.5" style="96" customWidth="1"/>
    <col min="17" max="17" width="6" style="96" customWidth="1"/>
    <col min="18" max="18" width="18.5" style="96" customWidth="1"/>
    <col min="19" max="19" width="12.625" style="274" customWidth="1"/>
    <col min="20" max="20" width="28.125" style="96" customWidth="1"/>
    <col min="21" max="21" width="8.875" style="96" customWidth="1"/>
    <col min="22" max="22" width="8.125" style="96" customWidth="1"/>
    <col min="23" max="23" width="2.375" hidden="1" customWidth="1"/>
    <col min="24" max="24" width="22.625" style="179" hidden="1" customWidth="1"/>
    <col min="25" max="25" width="24.375" style="96" hidden="1" customWidth="1"/>
    <col min="26" max="26" width="24.5" style="159" hidden="1" customWidth="1"/>
    <col min="27" max="27" width="17.5" style="96" hidden="1" customWidth="1"/>
    <col min="28" max="28" width="0" hidden="1" customWidth="1"/>
    <col min="29" max="29" width="8" style="96" hidden="1" customWidth="1"/>
    <col min="30" max="30" width="8.875" style="128" customWidth="1"/>
    <col min="32" max="1012" width="9.5" style="128"/>
    <col min="1013" max="1013" width="9" style="128" customWidth="1"/>
    <col min="1014" max="1015" width="9" customWidth="1"/>
  </cols>
  <sheetData>
    <row r="1" spans="1:1013" ht="13.5" customHeight="1">
      <c r="A1" s="228" t="s">
        <v>2709</v>
      </c>
      <c r="C1" s="129" t="s">
        <v>813</v>
      </c>
      <c r="E1" s="150" t="s">
        <v>814</v>
      </c>
      <c r="F1" s="157" t="e">
        <f>createCase29[[#Totals],[Métier]] / createCase29[[#Totals],[ID]]</f>
        <v>#DIV/0!</v>
      </c>
      <c r="G1" s="128"/>
      <c r="AB1" s="96"/>
      <c r="AD1"/>
      <c r="AE1" s="128"/>
      <c r="ALY1"/>
    </row>
    <row r="2" spans="1:1013" ht="13.5" customHeight="1">
      <c r="C2" s="141" t="s">
        <v>818</v>
      </c>
      <c r="D2" s="281"/>
      <c r="E2" s="152" t="s">
        <v>819</v>
      </c>
      <c r="F2" s="157" t="e">
        <f>createCase29[[#Totals],[NexSIS]] / createCase29[[#Totals],[ID]]</f>
        <v>#DIV/0!</v>
      </c>
      <c r="G2" s="128"/>
      <c r="AB2" s="96"/>
      <c r="AD2"/>
      <c r="AE2" s="128"/>
      <c r="ALY2"/>
    </row>
    <row r="3" spans="1:1013" ht="13.5" customHeight="1">
      <c r="C3" s="142" t="s">
        <v>821</v>
      </c>
      <c r="E3" s="151" t="s">
        <v>822</v>
      </c>
      <c r="G3" s="128"/>
      <c r="AB3" s="96"/>
      <c r="AD3"/>
      <c r="AE3" s="128"/>
      <c r="ALY3"/>
    </row>
    <row r="4" spans="1:1013" ht="13.5" customHeight="1">
      <c r="C4" s="143" t="s">
        <v>824</v>
      </c>
      <c r="E4" s="153" t="s">
        <v>825</v>
      </c>
      <c r="G4" s="137"/>
      <c r="AB4" s="96"/>
      <c r="AD4"/>
      <c r="AE4" s="128"/>
      <c r="ALY4"/>
    </row>
    <row r="5" spans="1:1013" s="149" customFormat="1" ht="13.5" customHeight="1">
      <c r="A5" s="128"/>
      <c r="B5" s="128"/>
      <c r="C5" s="145" t="s">
        <v>826</v>
      </c>
      <c r="D5" s="146"/>
      <c r="E5" s="287" t="s">
        <v>911</v>
      </c>
      <c r="F5" s="146"/>
      <c r="G5" s="148"/>
      <c r="H5" s="148"/>
      <c r="I5" s="272"/>
      <c r="J5" s="160"/>
      <c r="K5" s="148"/>
      <c r="L5" s="148"/>
      <c r="M5" s="148"/>
      <c r="N5" s="148"/>
      <c r="O5" s="186"/>
      <c r="P5" s="148"/>
      <c r="Q5" s="148"/>
      <c r="R5" s="148"/>
      <c r="S5" s="276"/>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3" ht="13.5" customHeight="1">
      <c r="C6" s="144" t="s">
        <v>827</v>
      </c>
      <c r="D6" s="138"/>
      <c r="F6" s="138"/>
      <c r="AB6" s="96"/>
      <c r="AD6"/>
      <c r="AE6" s="128"/>
      <c r="ALY6"/>
    </row>
    <row r="7" spans="1:1013" ht="13.5" customHeight="1">
      <c r="A7"/>
      <c r="B7"/>
      <c r="C7" s="138"/>
      <c r="D7" s="374"/>
      <c r="E7" s="138"/>
      <c r="F7" s="138"/>
      <c r="K7" s="787" t="s">
        <v>828</v>
      </c>
      <c r="L7" s="787"/>
      <c r="M7" s="787"/>
      <c r="N7" s="787"/>
      <c r="U7" s="788" t="s">
        <v>829</v>
      </c>
      <c r="V7" s="788"/>
      <c r="AB7" s="787" t="s">
        <v>830</v>
      </c>
      <c r="AC7" s="787"/>
      <c r="AD7"/>
      <c r="AE7" s="128"/>
      <c r="ALY7"/>
    </row>
    <row r="8" spans="1:1013" s="238" customFormat="1" ht="55.5" customHeight="1">
      <c r="A8" s="233" t="s">
        <v>831</v>
      </c>
      <c r="B8" s="378" t="s">
        <v>832</v>
      </c>
      <c r="C8" s="275" t="s">
        <v>833</v>
      </c>
      <c r="D8" s="275" t="s">
        <v>834</v>
      </c>
      <c r="E8" s="275" t="s">
        <v>835</v>
      </c>
      <c r="F8" s="275" t="s">
        <v>836</v>
      </c>
      <c r="G8" s="275" t="s">
        <v>837</v>
      </c>
      <c r="H8" s="234" t="s">
        <v>9</v>
      </c>
      <c r="I8" s="234" t="s">
        <v>838</v>
      </c>
      <c r="J8" s="234" t="s">
        <v>841</v>
      </c>
      <c r="K8" s="235" t="s">
        <v>842</v>
      </c>
      <c r="L8" s="235" t="s">
        <v>843</v>
      </c>
      <c r="M8" s="235" t="s">
        <v>844</v>
      </c>
      <c r="N8" s="235" t="s">
        <v>845</v>
      </c>
      <c r="O8" s="235" t="s">
        <v>846</v>
      </c>
      <c r="P8" s="234" t="s">
        <v>677</v>
      </c>
      <c r="Q8" s="234" t="s">
        <v>3</v>
      </c>
      <c r="R8" s="234" t="s">
        <v>912</v>
      </c>
      <c r="S8" s="280" t="s">
        <v>913</v>
      </c>
      <c r="T8" s="234" t="s">
        <v>848</v>
      </c>
      <c r="U8" s="229" t="s">
        <v>849</v>
      </c>
      <c r="V8" s="229" t="s">
        <v>850</v>
      </c>
      <c r="W8" s="230" t="s">
        <v>851</v>
      </c>
      <c r="X8" s="235" t="s">
        <v>852</v>
      </c>
      <c r="Y8" s="235" t="s">
        <v>853</v>
      </c>
      <c r="Z8" s="236" t="s">
        <v>854</v>
      </c>
      <c r="AA8" s="235" t="s">
        <v>855</v>
      </c>
      <c r="AB8" s="235" t="s">
        <v>856</v>
      </c>
      <c r="AC8" s="237" t="s">
        <v>914</v>
      </c>
    </row>
    <row r="9" spans="1:1013" s="224" customFormat="1" ht="13.5" customHeight="1">
      <c r="A9" s="225">
        <v>1</v>
      </c>
      <c r="B9" s="217"/>
      <c r="C9" s="240"/>
      <c r="D9" s="697"/>
      <c r="E9" s="697"/>
      <c r="F9" s="697"/>
      <c r="G9" s="697"/>
      <c r="H9" s="698"/>
      <c r="I9" s="313"/>
      <c r="J9" s="699"/>
      <c r="K9" s="698"/>
      <c r="L9" s="698"/>
      <c r="M9" s="698"/>
      <c r="N9" s="698"/>
      <c r="O9" s="700"/>
      <c r="P9" s="698"/>
      <c r="Q9" s="698"/>
      <c r="R9" s="698"/>
      <c r="S9" s="701"/>
      <c r="T9" s="698"/>
      <c r="U9" s="702"/>
      <c r="V9" s="702"/>
      <c r="W9" s="232"/>
      <c r="X9" s="703"/>
      <c r="Y9" s="698"/>
      <c r="Z9" s="704"/>
      <c r="AA9" s="698"/>
      <c r="AB9" s="701"/>
      <c r="AC9" s="701"/>
    </row>
    <row r="10" spans="1:1013" s="224" customFormat="1" ht="13.5" customHeight="1">
      <c r="A10" s="225">
        <v>2</v>
      </c>
      <c r="B10" s="251"/>
      <c r="C10" s="221"/>
      <c r="D10" s="221"/>
      <c r="E10" s="221"/>
      <c r="F10" s="221"/>
      <c r="G10" s="221"/>
      <c r="H10" s="698"/>
      <c r="I10" s="131"/>
      <c r="J10" s="699"/>
      <c r="K10" s="698"/>
      <c r="L10" s="698"/>
      <c r="M10" s="698"/>
      <c r="N10" s="698"/>
      <c r="O10" s="700"/>
      <c r="P10" s="698"/>
      <c r="Q10" s="698"/>
      <c r="R10" s="698"/>
      <c r="S10" s="701"/>
      <c r="T10" s="698"/>
      <c r="U10" s="702"/>
      <c r="V10" s="702"/>
      <c r="W10" s="232"/>
      <c r="X10" s="703"/>
      <c r="Y10" s="698"/>
      <c r="Z10" s="704"/>
      <c r="AA10" s="698"/>
      <c r="AB10" s="701"/>
      <c r="AC10" s="701"/>
    </row>
    <row r="11" spans="1:1013" s="224" customFormat="1" ht="13.5" customHeight="1">
      <c r="A11" s="225">
        <v>3</v>
      </c>
      <c r="B11" s="217"/>
      <c r="C11" s="240"/>
      <c r="D11" s="241"/>
      <c r="E11" s="241"/>
      <c r="F11" s="241"/>
      <c r="G11" s="241"/>
      <c r="H11" s="698"/>
      <c r="I11" s="699"/>
      <c r="J11" s="699"/>
      <c r="K11" s="698"/>
      <c r="L11" s="698"/>
      <c r="M11" s="698"/>
      <c r="N11" s="698"/>
      <c r="O11" s="700"/>
      <c r="P11" s="698"/>
      <c r="Q11" s="698"/>
      <c r="R11" s="698"/>
      <c r="S11" s="701"/>
      <c r="T11" s="698"/>
      <c r="U11" s="702"/>
      <c r="V11" s="702"/>
      <c r="W11" s="232"/>
      <c r="X11" s="703"/>
      <c r="Y11" s="698"/>
      <c r="Z11" s="704"/>
      <c r="AA11" s="698"/>
      <c r="AB11" s="701"/>
      <c r="AC11" s="701"/>
    </row>
    <row r="12" spans="1:1013" s="224" customFormat="1" ht="13.5" customHeight="1">
      <c r="A12" s="225">
        <v>4</v>
      </c>
      <c r="B12" s="217"/>
      <c r="C12" s="240"/>
      <c r="D12" s="241"/>
      <c r="E12" s="241"/>
      <c r="F12" s="241"/>
      <c r="G12" s="241"/>
      <c r="H12" s="698"/>
      <c r="I12" s="699"/>
      <c r="J12" s="699"/>
      <c r="K12" s="698"/>
      <c r="L12" s="698"/>
      <c r="M12" s="698"/>
      <c r="N12" s="698"/>
      <c r="O12" s="700"/>
      <c r="P12" s="698"/>
      <c r="Q12" s="698"/>
      <c r="R12" s="698"/>
      <c r="S12" s="701"/>
      <c r="T12" s="698"/>
      <c r="U12" s="702"/>
      <c r="V12" s="702"/>
      <c r="W12" s="232"/>
      <c r="X12" s="703"/>
      <c r="Y12" s="698"/>
      <c r="Z12" s="704"/>
      <c r="AA12" s="698"/>
      <c r="AB12" s="701"/>
      <c r="AC12" s="701"/>
    </row>
    <row r="13" spans="1:1013" s="224" customFormat="1" ht="13.5" customHeight="1">
      <c r="A13" s="225">
        <v>5</v>
      </c>
      <c r="B13" s="217"/>
      <c r="C13" s="697"/>
      <c r="D13" s="241"/>
      <c r="E13" s="241"/>
      <c r="F13" s="241"/>
      <c r="G13" s="241"/>
      <c r="H13" s="698"/>
      <c r="I13" s="699"/>
      <c r="J13" s="699"/>
      <c r="K13" s="698"/>
      <c r="L13" s="698"/>
      <c r="M13" s="698"/>
      <c r="N13" s="698"/>
      <c r="O13" s="700"/>
      <c r="P13" s="698"/>
      <c r="Q13" s="698"/>
      <c r="R13" s="243"/>
      <c r="S13" s="701"/>
      <c r="T13" s="698"/>
      <c r="U13" s="702"/>
      <c r="V13" s="702"/>
      <c r="W13" s="232"/>
      <c r="X13" s="703"/>
      <c r="Y13" s="698"/>
      <c r="Z13" s="704"/>
      <c r="AA13" s="698"/>
      <c r="AB13" s="701"/>
      <c r="AC13" s="701"/>
    </row>
    <row r="14" spans="1:1013" s="224" customFormat="1" ht="13.5" customHeight="1">
      <c r="A14" s="225">
        <v>6</v>
      </c>
      <c r="B14" s="217"/>
      <c r="C14" s="697"/>
      <c r="D14" s="241"/>
      <c r="E14" s="241"/>
      <c r="F14" s="241"/>
      <c r="G14" s="241"/>
      <c r="H14" s="698"/>
      <c r="I14" s="699"/>
      <c r="J14" s="699"/>
      <c r="K14" s="698"/>
      <c r="L14" s="698"/>
      <c r="M14" s="698"/>
      <c r="N14" s="698"/>
      <c r="O14" s="700"/>
      <c r="P14" s="698"/>
      <c r="Q14" s="698"/>
      <c r="R14" s="698"/>
      <c r="S14" s="701"/>
      <c r="T14" s="698"/>
      <c r="U14" s="702"/>
      <c r="V14" s="702"/>
      <c r="W14" s="232"/>
      <c r="X14" s="703"/>
      <c r="Y14" s="698"/>
      <c r="Z14" s="704"/>
      <c r="AA14" s="698"/>
      <c r="AB14" s="701"/>
      <c r="AC14" s="701"/>
    </row>
    <row r="15" spans="1:1013" s="224" customFormat="1" ht="13.5" customHeight="1">
      <c r="A15" s="225">
        <v>7</v>
      </c>
      <c r="B15" s="217"/>
      <c r="C15" s="697"/>
      <c r="D15" s="241"/>
      <c r="E15" s="241"/>
      <c r="F15" s="241"/>
      <c r="G15" s="241"/>
      <c r="H15" s="698"/>
      <c r="I15" s="699"/>
      <c r="J15" s="699"/>
      <c r="K15" s="698"/>
      <c r="L15" s="698"/>
      <c r="M15" s="698"/>
      <c r="N15" s="698"/>
      <c r="O15" s="700"/>
      <c r="P15" s="698"/>
      <c r="Q15" s="698"/>
      <c r="R15" s="698"/>
      <c r="S15" s="701"/>
      <c r="T15" s="698"/>
      <c r="U15" s="702"/>
      <c r="V15" s="702"/>
      <c r="W15" s="232"/>
      <c r="X15" s="703"/>
      <c r="Y15" s="698"/>
      <c r="Z15" s="704"/>
      <c r="AA15" s="698"/>
      <c r="AB15" s="701"/>
      <c r="AC15" s="701"/>
    </row>
    <row r="16" spans="1:1013" s="224" customFormat="1" ht="13.5" customHeight="1">
      <c r="A16" s="225">
        <v>8</v>
      </c>
      <c r="B16" s="217"/>
      <c r="C16" s="697"/>
      <c r="D16" s="241"/>
      <c r="E16" s="241"/>
      <c r="F16" s="241"/>
      <c r="G16" s="241"/>
      <c r="H16" s="698"/>
      <c r="I16" s="699"/>
      <c r="J16" s="699"/>
      <c r="K16" s="698"/>
      <c r="L16" s="698"/>
      <c r="M16" s="698"/>
      <c r="N16" s="698"/>
      <c r="O16" s="700"/>
      <c r="P16" s="698"/>
      <c r="Q16" s="698"/>
      <c r="R16" s="698"/>
      <c r="S16" s="701"/>
      <c r="T16" s="698"/>
      <c r="U16" s="702"/>
      <c r="V16" s="702"/>
      <c r="W16" s="232"/>
      <c r="X16" s="703"/>
      <c r="Y16" s="698"/>
      <c r="Z16" s="704"/>
      <c r="AA16" s="698"/>
      <c r="AB16" s="701"/>
      <c r="AC16" s="701"/>
    </row>
    <row r="17" spans="1:1016" s="224" customFormat="1" ht="13.5" customHeight="1">
      <c r="A17" s="225">
        <v>9</v>
      </c>
      <c r="B17" s="217"/>
      <c r="C17" s="697"/>
      <c r="D17" s="241"/>
      <c r="E17" s="241"/>
      <c r="F17" s="241"/>
      <c r="G17" s="241"/>
      <c r="H17" s="698"/>
      <c r="I17" s="699"/>
      <c r="J17" s="699"/>
      <c r="K17" s="698"/>
      <c r="L17" s="698"/>
      <c r="M17" s="698"/>
      <c r="N17" s="698"/>
      <c r="O17" s="700"/>
      <c r="P17" s="698"/>
      <c r="Q17" s="698"/>
      <c r="R17" s="698"/>
      <c r="S17" s="701"/>
      <c r="T17" s="698"/>
      <c r="U17" s="702"/>
      <c r="V17" s="702"/>
      <c r="W17" s="232"/>
      <c r="X17" s="703"/>
      <c r="Y17" s="698"/>
      <c r="Z17" s="704"/>
      <c r="AA17" s="698"/>
      <c r="AB17" s="701"/>
      <c r="AC17" s="701"/>
    </row>
    <row r="18" spans="1:1016" s="224" customFormat="1" ht="13.5" customHeight="1">
      <c r="A18" s="225">
        <v>10</v>
      </c>
      <c r="B18" s="217"/>
      <c r="C18" s="697"/>
      <c r="D18" s="241"/>
      <c r="E18" s="241"/>
      <c r="F18" s="241"/>
      <c r="G18" s="241"/>
      <c r="H18" s="698"/>
      <c r="I18" s="699"/>
      <c r="J18" s="699"/>
      <c r="K18" s="698"/>
      <c r="L18" s="698"/>
      <c r="M18" s="698"/>
      <c r="N18" s="698"/>
      <c r="O18" s="700"/>
      <c r="P18" s="698"/>
      <c r="Q18" s="698"/>
      <c r="R18" s="698"/>
      <c r="S18" s="701"/>
      <c r="T18" s="698"/>
      <c r="U18" s="702"/>
      <c r="V18" s="702"/>
      <c r="W18" s="232"/>
      <c r="X18" s="703"/>
      <c r="Y18" s="698"/>
      <c r="Z18" s="704"/>
      <c r="AA18" s="698"/>
      <c r="AB18" s="701"/>
      <c r="AC18" s="701"/>
    </row>
    <row r="19" spans="1:1016" s="224" customFormat="1" ht="12" customHeight="1">
      <c r="A19" s="225"/>
      <c r="C19" s="225"/>
      <c r="D19" s="225"/>
      <c r="E19" s="225"/>
      <c r="F19" s="225"/>
      <c r="G19" s="225"/>
      <c r="H19" s="225"/>
      <c r="I19" s="225"/>
      <c r="J19" s="239"/>
      <c r="K19" s="225"/>
      <c r="L19" s="225"/>
      <c r="M19" s="225"/>
      <c r="N19" s="225"/>
      <c r="O19" s="234"/>
      <c r="P19" s="225"/>
      <c r="Q19" s="225"/>
      <c r="R19" s="225"/>
      <c r="S19" s="271"/>
      <c r="T19" s="225"/>
      <c r="U19" s="225"/>
      <c r="V19" s="225"/>
      <c r="X19" s="268"/>
      <c r="Y19" s="225"/>
      <c r="Z19" s="239"/>
      <c r="AA19" s="225"/>
      <c r="AB19" s="225"/>
      <c r="AC19" s="225"/>
    </row>
    <row r="20" spans="1:1016" s="128" customFormat="1" ht="12" customHeight="1">
      <c r="A20" s="3"/>
      <c r="B20" s="3"/>
      <c r="C20" s="131"/>
      <c r="D20" s="131"/>
      <c r="E20" s="131"/>
      <c r="F20" s="131"/>
      <c r="G20" s="5"/>
      <c r="H20" s="155"/>
      <c r="I20" s="225"/>
      <c r="J20" s="155"/>
      <c r="K20" s="5"/>
      <c r="L20" s="5"/>
      <c r="M20" s="5"/>
      <c r="N20" s="5"/>
      <c r="O20" s="188"/>
      <c r="P20" s="5"/>
      <c r="Q20" s="5"/>
      <c r="R20" s="5"/>
      <c r="S20" s="56"/>
      <c r="T20" s="56"/>
      <c r="U20" s="56"/>
      <c r="V20" s="56"/>
      <c r="W20"/>
      <c r="X20" s="178"/>
      <c r="Y20" s="5"/>
      <c r="Z20" s="159"/>
      <c r="AA20" s="56"/>
      <c r="AC20" s="56"/>
      <c r="ALZ20"/>
      <c r="AMA20"/>
      <c r="AMB20"/>
    </row>
    <row r="21" spans="1:1016" s="128" customFormat="1" ht="12" customHeight="1">
      <c r="A21" s="129"/>
      <c r="B21" s="129"/>
      <c r="C21" s="129"/>
      <c r="D21" s="129"/>
      <c r="E21" s="129"/>
      <c r="F21" s="129"/>
      <c r="G21" s="96"/>
      <c r="H21" s="96"/>
      <c r="I21" s="225"/>
      <c r="J21" s="159"/>
      <c r="K21" s="96"/>
      <c r="L21" s="96"/>
      <c r="M21" s="96"/>
      <c r="N21" s="96"/>
      <c r="O21" s="173"/>
      <c r="P21" s="96"/>
      <c r="Q21" s="96"/>
      <c r="R21" s="96"/>
      <c r="S21" s="274"/>
      <c r="T21" s="96"/>
      <c r="U21" s="96"/>
      <c r="V21" s="96"/>
      <c r="W21"/>
      <c r="X21" s="179"/>
      <c r="Y21" s="96"/>
      <c r="Z21" s="159"/>
      <c r="AA21" s="96"/>
      <c r="AC21" s="96"/>
      <c r="ALZ21"/>
      <c r="AMA21"/>
      <c r="AMB21"/>
    </row>
    <row r="22" spans="1:1016" s="128" customFormat="1" ht="12" customHeight="1">
      <c r="I22" s="224"/>
      <c r="O22" s="174"/>
      <c r="Q22" s="96"/>
      <c r="R22" s="96"/>
      <c r="S22" s="274"/>
      <c r="T22" s="96"/>
      <c r="U22" s="96"/>
      <c r="V22" s="96"/>
      <c r="W22"/>
      <c r="X22" s="179"/>
      <c r="Y22" s="96"/>
      <c r="Z22" s="159"/>
      <c r="AA22" s="96"/>
      <c r="AC22" s="96"/>
      <c r="ALZ22"/>
      <c r="AMA22"/>
      <c r="AMB22"/>
    </row>
    <row r="23" spans="1:1016" s="128" customFormat="1" ht="12" customHeight="1">
      <c r="I23" s="224"/>
      <c r="O23" s="174"/>
      <c r="Q23" s="96"/>
      <c r="R23" s="96"/>
      <c r="S23" s="274"/>
      <c r="T23" s="96"/>
      <c r="U23" s="96"/>
      <c r="V23" s="96"/>
      <c r="W23"/>
      <c r="X23" s="179"/>
      <c r="Y23" s="96"/>
      <c r="Z23" s="159"/>
      <c r="AA23" s="96"/>
      <c r="AC23" s="96"/>
      <c r="ALZ23"/>
      <c r="AMA23"/>
      <c r="AMB23"/>
    </row>
    <row r="24" spans="1:1016" s="128" customFormat="1" ht="12" customHeight="1">
      <c r="I24" s="224"/>
      <c r="O24" s="174"/>
      <c r="Q24" s="96"/>
      <c r="R24" s="96"/>
      <c r="S24" s="274"/>
      <c r="T24" s="96"/>
      <c r="U24" s="96"/>
      <c r="V24" s="96"/>
      <c r="W24"/>
      <c r="X24" s="179"/>
      <c r="Y24" s="96"/>
      <c r="Z24" s="159"/>
      <c r="AA24" s="96"/>
      <c r="AC24" s="96"/>
      <c r="ALZ24"/>
      <c r="AMA24"/>
      <c r="AMB24"/>
    </row>
    <row r="25" spans="1:1016" s="128" customFormat="1" ht="12" customHeight="1">
      <c r="I25" s="224"/>
      <c r="O25" s="174"/>
      <c r="Q25" s="96"/>
      <c r="R25" s="96"/>
      <c r="S25" s="274"/>
      <c r="T25" s="96"/>
      <c r="U25" s="96"/>
      <c r="V25" s="96"/>
      <c r="W25"/>
      <c r="X25" s="179"/>
      <c r="Y25" s="96"/>
      <c r="Z25" s="159"/>
      <c r="AA25" s="96"/>
      <c r="AC25" s="96"/>
      <c r="ALZ25"/>
      <c r="AMA25"/>
      <c r="AMB25"/>
    </row>
    <row r="26" spans="1:1016" ht="12" customHeight="1">
      <c r="G26" s="128"/>
      <c r="H26" s="128"/>
      <c r="I26" s="224"/>
      <c r="J26" s="128"/>
      <c r="K26" s="128"/>
      <c r="L26" s="128"/>
      <c r="M26" s="128"/>
      <c r="N26" s="128"/>
      <c r="O26" s="174"/>
      <c r="P26" s="128"/>
    </row>
    <row r="27" spans="1:1016" s="117" customFormat="1" ht="12" customHeight="1">
      <c r="A27" s="128"/>
      <c r="B27" s="128"/>
      <c r="C27" s="128"/>
      <c r="D27" s="128"/>
      <c r="E27" s="128"/>
      <c r="F27" s="128"/>
      <c r="G27" s="96"/>
      <c r="H27" s="96"/>
      <c r="I27" s="225"/>
      <c r="J27" s="159"/>
      <c r="K27" s="96"/>
      <c r="L27" s="96"/>
      <c r="M27" s="96"/>
      <c r="N27" s="96"/>
      <c r="O27" s="173"/>
      <c r="P27" s="96"/>
      <c r="Q27" s="96"/>
      <c r="R27" s="96"/>
      <c r="S27" s="274"/>
      <c r="T27" s="96"/>
      <c r="U27" s="96"/>
      <c r="V27" s="96"/>
      <c r="W27"/>
      <c r="X27" s="179"/>
      <c r="Y27" s="96"/>
      <c r="Z27" s="161"/>
      <c r="AA27" s="96"/>
      <c r="AC27" s="96"/>
      <c r="AMA27"/>
    </row>
    <row r="28" spans="1:1016" ht="12" customHeight="1">
      <c r="A28" s="117"/>
      <c r="B28" s="117"/>
      <c r="C28" s="117"/>
      <c r="D28" s="117"/>
      <c r="E28" s="117"/>
      <c r="F28" s="117"/>
      <c r="G28" s="117"/>
      <c r="H28" s="117"/>
      <c r="I28" s="249"/>
      <c r="J28" s="117"/>
      <c r="K28" s="117"/>
      <c r="L28" s="117"/>
      <c r="M28" s="117"/>
      <c r="N28" s="117"/>
      <c r="O28" s="189"/>
      <c r="P28" s="117"/>
    </row>
    <row r="29" spans="1:1016" ht="12" customHeight="1">
      <c r="Q29" s="112"/>
      <c r="R29" s="112"/>
      <c r="S29" s="125"/>
      <c r="T29" s="112"/>
      <c r="U29" s="112"/>
      <c r="V29" s="112"/>
      <c r="X29" s="180"/>
      <c r="Y29" s="112"/>
      <c r="AA29" s="112"/>
      <c r="AC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29"/>
      <c r="B49" s="129"/>
      <c r="C49" s="129"/>
      <c r="D49" s="129"/>
      <c r="E49" s="129"/>
      <c r="F49" s="129"/>
    </row>
    <row r="50" spans="1:1015" ht="12" customHeight="1">
      <c r="A50" s="129"/>
      <c r="B50" s="129"/>
      <c r="C50" s="129"/>
      <c r="D50" s="129"/>
      <c r="E50" s="129"/>
      <c r="F50" s="129"/>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s="117" customFormat="1" ht="12" customHeight="1">
      <c r="A56" s="129"/>
      <c r="B56" s="129"/>
      <c r="C56" s="129"/>
      <c r="D56" s="129"/>
      <c r="E56" s="129"/>
      <c r="F56" s="129"/>
      <c r="G56" s="96"/>
      <c r="H56" s="96"/>
      <c r="I56" s="225"/>
      <c r="J56" s="159"/>
      <c r="K56" s="96"/>
      <c r="L56" s="96"/>
      <c r="M56" s="96"/>
      <c r="N56" s="96"/>
      <c r="O56" s="173"/>
      <c r="P56" s="96"/>
      <c r="Q56" s="96"/>
      <c r="R56" s="96"/>
      <c r="S56" s="274"/>
      <c r="T56" s="96"/>
      <c r="U56" s="96"/>
      <c r="V56" s="96"/>
      <c r="W56"/>
      <c r="X56" s="179"/>
      <c r="Y56" s="96"/>
      <c r="Z56" s="161"/>
      <c r="AA56" s="96"/>
      <c r="AC56" s="96"/>
      <c r="AMA56"/>
    </row>
    <row r="57" spans="1:1015" s="117" customFormat="1" ht="12" customHeight="1">
      <c r="A57" s="130"/>
      <c r="B57" s="130"/>
      <c r="C57" s="130"/>
      <c r="D57" s="130"/>
      <c r="E57" s="130"/>
      <c r="F57" s="130"/>
      <c r="G57" s="96"/>
      <c r="H57" s="96"/>
      <c r="I57" s="225"/>
      <c r="J57" s="159"/>
      <c r="K57" s="96"/>
      <c r="L57" s="96"/>
      <c r="M57" s="96"/>
      <c r="N57" s="96"/>
      <c r="O57" s="173"/>
      <c r="P57" s="96"/>
      <c r="Q57" s="96"/>
      <c r="R57" s="96"/>
      <c r="S57" s="274"/>
      <c r="T57" s="96"/>
      <c r="U57" s="96"/>
      <c r="V57" s="96"/>
      <c r="W57"/>
      <c r="X57" s="179"/>
      <c r="Y57" s="96"/>
      <c r="Z57" s="161"/>
      <c r="AA57" s="96"/>
      <c r="AC57" s="96"/>
      <c r="AMA57"/>
    </row>
    <row r="58" spans="1:1015" s="117" customFormat="1" ht="12" customHeight="1">
      <c r="A58" s="123"/>
      <c r="B58" s="123"/>
      <c r="C58" s="123"/>
      <c r="D58" s="123"/>
      <c r="E58" s="123"/>
      <c r="F58" s="123"/>
      <c r="G58" s="112"/>
      <c r="H58" s="112"/>
      <c r="I58" s="273"/>
      <c r="J58" s="161"/>
      <c r="K58" s="112"/>
      <c r="L58" s="112"/>
      <c r="M58" s="112"/>
      <c r="N58" s="112"/>
      <c r="O58" s="190"/>
      <c r="P58" s="112"/>
      <c r="Q58" s="112"/>
      <c r="R58" s="112"/>
      <c r="S58" s="125"/>
      <c r="T58" s="112"/>
      <c r="U58" s="112"/>
      <c r="V58" s="112"/>
      <c r="W58"/>
      <c r="X58" s="180"/>
      <c r="Y58" s="112"/>
      <c r="Z58" s="161"/>
      <c r="AA58" s="112"/>
      <c r="AC58" s="112"/>
      <c r="AMA58"/>
    </row>
    <row r="59" spans="1:1015" s="117" customFormat="1" ht="12" customHeight="1">
      <c r="A59" s="123"/>
      <c r="B59" s="123"/>
      <c r="C59" s="123"/>
      <c r="D59" s="123"/>
      <c r="E59" s="123"/>
      <c r="F59" s="123"/>
      <c r="G59" s="112"/>
      <c r="H59" s="112"/>
      <c r="I59" s="273"/>
      <c r="J59" s="161"/>
      <c r="K59" s="112"/>
      <c r="L59" s="112"/>
      <c r="M59" s="112"/>
      <c r="N59" s="112"/>
      <c r="O59" s="190"/>
      <c r="P59" s="112"/>
      <c r="Q59" s="112"/>
      <c r="R59" s="112"/>
      <c r="S59" s="125"/>
      <c r="T59" s="112"/>
      <c r="U59" s="112"/>
      <c r="V59" s="112"/>
      <c r="W59"/>
      <c r="X59" s="180"/>
      <c r="Y59" s="112"/>
      <c r="Z59" s="161"/>
      <c r="AA59" s="112"/>
      <c r="AC59" s="112"/>
      <c r="AMA59"/>
    </row>
    <row r="60" spans="1:1015" s="117" customFormat="1" ht="12" customHeight="1">
      <c r="A60" s="123"/>
      <c r="B60" s="123"/>
      <c r="C60" s="123"/>
      <c r="D60" s="123"/>
      <c r="E60" s="123"/>
      <c r="F60" s="123"/>
      <c r="G60" s="112"/>
      <c r="H60" s="112"/>
      <c r="I60" s="273"/>
      <c r="J60" s="161"/>
      <c r="K60" s="112"/>
      <c r="L60" s="112"/>
      <c r="M60" s="112"/>
      <c r="N60" s="112"/>
      <c r="O60" s="190"/>
      <c r="P60" s="112"/>
      <c r="Q60" s="112"/>
      <c r="R60" s="112"/>
      <c r="S60" s="125"/>
      <c r="T60" s="112"/>
      <c r="U60" s="112"/>
      <c r="V60" s="112"/>
      <c r="W60"/>
      <c r="X60" s="180"/>
      <c r="Y60" s="112"/>
      <c r="Z60" s="161"/>
      <c r="AA60" s="112"/>
      <c r="AC60" s="112"/>
      <c r="AMA60"/>
    </row>
    <row r="61" spans="1:1015" s="117" customFormat="1" ht="12" customHeight="1">
      <c r="A61" s="123"/>
      <c r="B61" s="123"/>
      <c r="C61" s="123"/>
      <c r="D61" s="123"/>
      <c r="E61" s="123"/>
      <c r="F61" s="123"/>
      <c r="G61" s="112"/>
      <c r="H61" s="112"/>
      <c r="I61" s="273"/>
      <c r="J61" s="161"/>
      <c r="K61" s="112"/>
      <c r="L61" s="112"/>
      <c r="M61" s="112"/>
      <c r="N61" s="112"/>
      <c r="O61" s="190"/>
      <c r="P61" s="112"/>
      <c r="Q61" s="112"/>
      <c r="R61" s="112"/>
      <c r="S61" s="125"/>
      <c r="T61" s="112"/>
      <c r="U61" s="112"/>
      <c r="V61" s="112"/>
      <c r="W61"/>
      <c r="X61" s="180"/>
      <c r="Y61" s="112"/>
      <c r="Z61" s="161"/>
      <c r="AA61" s="112"/>
      <c r="AC61" s="112"/>
      <c r="AMA61"/>
    </row>
    <row r="62" spans="1:1015" s="117" customFormat="1" ht="12" customHeight="1">
      <c r="A62" s="123"/>
      <c r="B62" s="123"/>
      <c r="C62" s="123"/>
      <c r="D62" s="123"/>
      <c r="E62" s="123"/>
      <c r="F62" s="123"/>
      <c r="G62" s="112"/>
      <c r="H62" s="112"/>
      <c r="I62" s="273"/>
      <c r="J62" s="161"/>
      <c r="K62" s="112"/>
      <c r="L62" s="112"/>
      <c r="M62" s="112"/>
      <c r="N62" s="112"/>
      <c r="O62" s="190"/>
      <c r="P62" s="112"/>
      <c r="Q62" s="112"/>
      <c r="R62" s="112"/>
      <c r="S62" s="125"/>
      <c r="T62" s="112"/>
      <c r="U62" s="112"/>
      <c r="V62" s="112"/>
      <c r="W62"/>
      <c r="X62" s="180"/>
      <c r="Y62" s="112"/>
      <c r="Z62" s="161"/>
      <c r="AA62" s="112"/>
      <c r="AC62" s="112"/>
      <c r="AMA62"/>
    </row>
    <row r="63" spans="1:1015" ht="12" customHeight="1">
      <c r="A63" s="123"/>
      <c r="B63" s="123"/>
      <c r="C63" s="123"/>
      <c r="D63" s="123"/>
      <c r="E63" s="123"/>
      <c r="F63" s="123"/>
      <c r="G63" s="112"/>
      <c r="H63" s="112"/>
      <c r="I63" s="273"/>
      <c r="J63" s="161"/>
      <c r="K63" s="112"/>
      <c r="L63" s="112"/>
      <c r="M63" s="112"/>
      <c r="N63" s="112"/>
      <c r="O63" s="190"/>
      <c r="P63" s="112"/>
      <c r="Q63" s="112"/>
      <c r="R63" s="112"/>
      <c r="S63" s="125"/>
      <c r="T63" s="112"/>
      <c r="U63" s="112"/>
      <c r="V63" s="112"/>
      <c r="X63" s="180"/>
      <c r="Y63" s="112"/>
      <c r="AA63" s="112"/>
      <c r="AC63" s="112"/>
    </row>
    <row r="64" spans="1:1015" ht="12" customHeight="1">
      <c r="A64" s="123"/>
      <c r="B64" s="123"/>
      <c r="C64" s="123"/>
      <c r="D64" s="123"/>
      <c r="E64" s="123"/>
      <c r="F64" s="123"/>
      <c r="G64" s="112"/>
      <c r="H64" s="112"/>
      <c r="I64" s="273"/>
      <c r="J64" s="161"/>
      <c r="K64" s="112"/>
      <c r="L64" s="112"/>
      <c r="M64" s="112"/>
      <c r="N64" s="112"/>
      <c r="O64" s="190"/>
      <c r="P64" s="112"/>
      <c r="Q64" s="112"/>
      <c r="R64" s="112"/>
      <c r="S64" s="125"/>
      <c r="T64" s="112"/>
      <c r="U64" s="112"/>
      <c r="V64" s="112"/>
      <c r="X64" s="180"/>
      <c r="Y64" s="112"/>
      <c r="AA64" s="112"/>
      <c r="AC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K7:N7"/>
    <mergeCell ref="U7:V7"/>
    <mergeCell ref="AB7:AC7"/>
  </mergeCells>
  <conditionalFormatting sqref="A10:A18">
    <cfRule type="expression" dxfId="29" priority="8">
      <formula>OR($AC10="X",$AB10="X")</formula>
    </cfRule>
  </conditionalFormatting>
  <conditionalFormatting sqref="A20:F21 A41:F881">
    <cfRule type="expression" dxfId="28" priority="20">
      <formula>OR($AC20="X",$AA20="X")</formula>
    </cfRule>
    <cfRule type="expression" dxfId="27" priority="21">
      <formula>AND($AC20=1,$AA20=1)</formula>
    </cfRule>
    <cfRule type="expression" dxfId="26" priority="22">
      <formula>$AC20=1</formula>
    </cfRule>
    <cfRule type="expression" dxfId="25" priority="23">
      <formula>$AA20=1</formula>
    </cfRule>
  </conditionalFormatting>
  <conditionalFormatting sqref="A9:G9 A10:A18">
    <cfRule type="expression" dxfId="24" priority="25">
      <formula>AND($AC9=1,$AB9=1)</formula>
    </cfRule>
    <cfRule type="expression" dxfId="23" priority="26">
      <formula>$AC9=1</formula>
    </cfRule>
    <cfRule type="expression" dxfId="22" priority="27">
      <formula>$AB9=1</formula>
    </cfRule>
  </conditionalFormatting>
  <conditionalFormatting sqref="A9:G9">
    <cfRule type="expression" dxfId="21" priority="24">
      <formula>OR($AC9="X",$AB9="X")</formula>
    </cfRule>
  </conditionalFormatting>
  <conditionalFormatting sqref="A9:G18">
    <cfRule type="expression" dxfId="20" priority="28">
      <formula>AND(NOT(ISBLANK($V9)),ISBLANK($AB9),ISBLANK($AC9))</formula>
    </cfRule>
  </conditionalFormatting>
  <conditionalFormatting sqref="B10:G18">
    <cfRule type="expression" dxfId="19" priority="12">
      <formula>OR($AC10="X",$AB10="X")</formula>
    </cfRule>
    <cfRule type="expression" dxfId="18" priority="13">
      <formula>AND($AC10=1,$AB10=1)</formula>
    </cfRule>
    <cfRule type="expression" dxfId="17" priority="14">
      <formula>$AC10=1</formula>
    </cfRule>
    <cfRule type="expression" dxfId="16" priority="15">
      <formula>$AB10=1</formula>
    </cfRule>
  </conditionalFormatting>
  <conditionalFormatting sqref="C9:C18">
    <cfRule type="expression" dxfId="15" priority="5724">
      <formula>AND($Q9="X",$B9&lt;&gt;"")</formula>
    </cfRule>
  </conditionalFormatting>
  <conditionalFormatting sqref="D9:D18">
    <cfRule type="expression" dxfId="14" priority="5725">
      <formula>AND($Q9="X",OR($B9&lt;&gt;"",$C9&lt;&gt;""))</formula>
    </cfRule>
  </conditionalFormatting>
  <conditionalFormatting sqref="E9:E18">
    <cfRule type="expression" dxfId="13" priority="5726">
      <formula>AND($Q9="X",OR($B9&lt;&gt;"",$C9&lt;&gt;"",$D9&lt;&gt;""))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12" priority="5727">
      <formula>AND($Q9="X",OR($B9&lt;&gt;"",$C9&lt;&gt;"",$D9&lt;&gt;"",$E9&lt;&gt;""))</formula>
    </cfRule>
  </conditionalFormatting>
  <conditionalFormatting sqref="G9:G18">
    <cfRule type="expression" dxfId="11" priority="5728">
      <formula>AND($Q9="X",OR($B9&lt;&gt;"",$C9&lt;&gt;"",$D9&lt;&gt;"",$E9&lt;&gt;"",$F9&lt;&gt;""))</formula>
    </cfRule>
  </conditionalFormatting>
  <conditionalFormatting sqref="H20:H21 H41:H881">
    <cfRule type="expression" dxfId="10" priority="19">
      <formula>$P20="X"</formula>
    </cfRule>
  </conditionalFormatting>
  <conditionalFormatting sqref="I11:I18">
    <cfRule type="expression" dxfId="9" priority="10">
      <formula>$Q11="X"</formula>
    </cfRule>
  </conditionalFormatting>
  <conditionalFormatting sqref="P9:P18">
    <cfRule type="cellIs" dxfId="8" priority="5" operator="equal">
      <formula>"1..1"</formula>
    </cfRule>
    <cfRule type="cellIs" dxfId="7" priority="6" operator="equal">
      <formula>"0..n"</formula>
    </cfRule>
    <cfRule type="cellIs" dxfId="6"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Y30"/>
  <sheetViews>
    <sheetView zoomScaleNormal="100" workbookViewId="0">
      <pane xSplit="7" ySplit="8" topLeftCell="J9" activePane="bottomRight" state="frozen"/>
      <selection pane="topRight"/>
      <selection pane="bottomLeft"/>
      <selection pane="bottomRight"/>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6" customWidth="1"/>
    <col min="11" max="11" width="10.875" hidden="1" customWidth="1"/>
    <col min="12" max="12" width="7.625" hidden="1" customWidth="1"/>
    <col min="13" max="13" width="8.625" hidden="1" customWidth="1"/>
    <col min="14" max="14" width="7" hidden="1" customWidth="1"/>
    <col min="15" max="15" width="9.125" hidden="1" customWidth="1"/>
    <col min="16" max="16" width="11" bestFit="1" customWidth="1"/>
    <col min="17" max="17" width="7.125" customWidth="1"/>
    <col min="19" max="19" width="14.125" bestFit="1" customWidth="1"/>
    <col min="20" max="20" width="12.5" bestFit="1" customWidth="1"/>
    <col min="21" max="22" width="9" style="95"/>
    <col min="23" max="29" width="0" hidden="1" customWidth="1"/>
  </cols>
  <sheetData>
    <row r="1" spans="1:1013" ht="14.25" customHeight="1">
      <c r="A1" s="228" t="s">
        <v>2710</v>
      </c>
      <c r="B1" s="128"/>
      <c r="C1" s="129" t="s">
        <v>813</v>
      </c>
      <c r="D1" s="128"/>
      <c r="E1" s="150" t="s">
        <v>814</v>
      </c>
      <c r="F1" s="157"/>
      <c r="G1" s="128"/>
      <c r="H1" s="148"/>
      <c r="I1" s="272"/>
      <c r="J1" s="159"/>
      <c r="K1" s="96"/>
      <c r="L1" s="96"/>
      <c r="M1" s="96"/>
      <c r="N1" s="786" t="s">
        <v>816</v>
      </c>
      <c r="O1" s="786"/>
      <c r="P1" s="96"/>
      <c r="Q1" s="96"/>
      <c r="R1" s="96"/>
      <c r="S1" s="274"/>
      <c r="T1" s="96"/>
      <c r="U1" s="274"/>
      <c r="V1" s="274"/>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1"/>
      <c r="E2" s="152" t="s">
        <v>819</v>
      </c>
      <c r="F2" s="157"/>
      <c r="G2" s="128"/>
      <c r="H2" s="148"/>
      <c r="I2" s="272"/>
      <c r="J2" s="159"/>
      <c r="K2" s="96"/>
      <c r="L2" s="96"/>
      <c r="M2" s="96"/>
      <c r="N2" s="96"/>
      <c r="O2" s="173"/>
      <c r="P2" s="96"/>
      <c r="Q2" s="96"/>
      <c r="R2" s="96"/>
      <c r="S2" s="274"/>
      <c r="T2" s="96"/>
      <c r="U2" s="274"/>
      <c r="V2" s="274"/>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4"/>
      <c r="T3" s="96"/>
      <c r="U3" s="274"/>
      <c r="V3" s="274"/>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4"/>
      <c r="T4" s="96"/>
      <c r="U4" s="274"/>
      <c r="V4" s="274"/>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87" t="s">
        <v>911</v>
      </c>
      <c r="F5" s="146"/>
      <c r="G5" s="148"/>
      <c r="H5" s="148"/>
      <c r="I5" s="272"/>
      <c r="J5" s="160"/>
      <c r="K5" s="148"/>
      <c r="L5" s="148"/>
      <c r="M5" s="148"/>
      <c r="N5" s="148"/>
      <c r="O5" s="186"/>
      <c r="P5" s="148"/>
      <c r="Q5" s="148"/>
      <c r="R5" s="148"/>
      <c r="S5" s="276"/>
      <c r="T5" s="148"/>
      <c r="U5" s="276"/>
      <c r="V5" s="276"/>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4"/>
      <c r="T6" s="96"/>
      <c r="U6" s="274"/>
      <c r="V6" s="274"/>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4"/>
      <c r="E7" s="138"/>
      <c r="F7" s="138"/>
      <c r="G7" s="96"/>
      <c r="H7" s="96"/>
      <c r="I7" s="225"/>
      <c r="J7" s="159"/>
      <c r="K7" s="787" t="s">
        <v>828</v>
      </c>
      <c r="L7" s="787"/>
      <c r="M7" s="787"/>
      <c r="N7" s="787"/>
      <c r="O7" s="173"/>
      <c r="P7" s="96"/>
      <c r="Q7" s="96"/>
      <c r="R7" s="96"/>
      <c r="S7" s="274"/>
      <c r="T7" s="96"/>
      <c r="U7" s="674" t="s">
        <v>829</v>
      </c>
      <c r="V7" s="674" t="s">
        <v>829</v>
      </c>
      <c r="X7" s="179"/>
      <c r="Y7" s="96"/>
      <c r="Z7" s="159"/>
      <c r="AA7" s="96"/>
      <c r="AB7" s="787" t="s">
        <v>830</v>
      </c>
      <c r="AC7" s="78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397" t="s">
        <v>831</v>
      </c>
      <c r="B8" s="275" t="s">
        <v>832</v>
      </c>
      <c r="C8" s="275" t="s">
        <v>833</v>
      </c>
      <c r="D8" s="275" t="s">
        <v>834</v>
      </c>
      <c r="E8" s="275" t="s">
        <v>835</v>
      </c>
      <c r="F8" s="275" t="s">
        <v>836</v>
      </c>
      <c r="G8" s="275" t="s">
        <v>837</v>
      </c>
      <c r="H8" s="398" t="s">
        <v>9</v>
      </c>
      <c r="I8" s="398" t="s">
        <v>838</v>
      </c>
      <c r="J8" s="398" t="s">
        <v>841</v>
      </c>
      <c r="K8" s="398" t="s">
        <v>842</v>
      </c>
      <c r="L8" s="398" t="s">
        <v>843</v>
      </c>
      <c r="M8" s="398" t="s">
        <v>844</v>
      </c>
      <c r="N8" s="398" t="s">
        <v>845</v>
      </c>
      <c r="O8" s="398" t="s">
        <v>846</v>
      </c>
      <c r="P8" s="398" t="s">
        <v>677</v>
      </c>
      <c r="Q8" s="398" t="s">
        <v>3</v>
      </c>
      <c r="R8" s="398" t="s">
        <v>2711</v>
      </c>
      <c r="S8" s="399" t="s">
        <v>913</v>
      </c>
      <c r="T8" s="398"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3.5" customHeight="1">
      <c r="A9" s="463">
        <v>1</v>
      </c>
      <c r="B9" s="409" t="s">
        <v>2712</v>
      </c>
      <c r="C9" s="409"/>
      <c r="D9" s="409"/>
      <c r="E9" s="409"/>
      <c r="F9" s="409"/>
      <c r="G9" s="409"/>
      <c r="H9" s="313" t="s">
        <v>2713</v>
      </c>
      <c r="I9" s="411" t="s">
        <v>1847</v>
      </c>
      <c r="J9" s="313" t="s">
        <v>2105</v>
      </c>
      <c r="K9" s="338" t="s">
        <v>863</v>
      </c>
      <c r="L9" s="338" t="s">
        <v>2105</v>
      </c>
      <c r="M9" s="412"/>
      <c r="N9" s="412"/>
      <c r="O9" s="412" t="s">
        <v>863</v>
      </c>
      <c r="P9" s="411" t="s">
        <v>823</v>
      </c>
      <c r="Q9" s="338" t="s">
        <v>863</v>
      </c>
      <c r="R9" s="338" t="s">
        <v>2105</v>
      </c>
      <c r="S9" s="412"/>
      <c r="T9" s="412"/>
      <c r="U9" s="493" t="s">
        <v>863</v>
      </c>
      <c r="V9" s="494" t="s">
        <v>863</v>
      </c>
      <c r="ALM9" s="238"/>
      <c r="ALN9" s="238"/>
      <c r="ALO9" s="238"/>
      <c r="ALP9" s="238"/>
      <c r="ALQ9" s="238"/>
      <c r="ALR9" s="238"/>
      <c r="ALS9" s="238"/>
      <c r="ALT9" s="238"/>
      <c r="ALU9" s="238"/>
      <c r="ALV9" s="238"/>
      <c r="ALW9" s="238"/>
      <c r="ALX9" s="238"/>
      <c r="ALY9" s="238"/>
    </row>
    <row r="10" spans="1:1013" ht="14.25" customHeight="1">
      <c r="A10" s="390">
        <v>2</v>
      </c>
      <c r="B10" s="391"/>
      <c r="C10" s="391" t="s">
        <v>2714</v>
      </c>
      <c r="D10" s="459"/>
      <c r="E10" s="459"/>
      <c r="F10" s="459"/>
      <c r="G10" s="459"/>
      <c r="H10" s="319" t="s">
        <v>2715</v>
      </c>
      <c r="I10" s="319" t="s">
        <v>2716</v>
      </c>
      <c r="J10" s="319" t="s">
        <v>1219</v>
      </c>
      <c r="P10" s="321" t="s">
        <v>820</v>
      </c>
      <c r="Q10" s="224"/>
      <c r="R10" s="224" t="s">
        <v>862</v>
      </c>
      <c r="U10" s="95" t="s">
        <v>863</v>
      </c>
      <c r="V10" s="95" t="s">
        <v>863</v>
      </c>
    </row>
    <row r="11" spans="1:1013" ht="14.25" customHeight="1">
      <c r="A11" s="390">
        <v>3</v>
      </c>
      <c r="B11" s="391"/>
      <c r="C11" s="391" t="s">
        <v>2717</v>
      </c>
      <c r="D11" s="391"/>
      <c r="E11" s="391"/>
      <c r="F11" s="391"/>
      <c r="G11" s="391"/>
      <c r="H11" s="313" t="s">
        <v>2718</v>
      </c>
      <c r="I11" s="313" t="s">
        <v>2719</v>
      </c>
      <c r="J11" s="313" t="s">
        <v>878</v>
      </c>
      <c r="P11" s="316" t="s">
        <v>820</v>
      </c>
      <c r="Q11" s="224"/>
      <c r="R11" s="224" t="s">
        <v>878</v>
      </c>
      <c r="U11" s="95" t="s">
        <v>863</v>
      </c>
      <c r="V11" s="95" t="s">
        <v>863</v>
      </c>
    </row>
    <row r="12" spans="1:1013" ht="14.25" customHeight="1">
      <c r="A12" s="463">
        <v>4</v>
      </c>
      <c r="B12" s="391"/>
      <c r="C12" s="391" t="s">
        <v>2720</v>
      </c>
      <c r="D12" s="391"/>
      <c r="E12" s="391"/>
      <c r="F12" s="391"/>
      <c r="G12" s="391"/>
      <c r="H12" s="394" t="s">
        <v>2721</v>
      </c>
      <c r="I12" s="394" t="s">
        <v>2722</v>
      </c>
      <c r="J12" s="394" t="s">
        <v>2723</v>
      </c>
      <c r="P12" s="329" t="s">
        <v>817</v>
      </c>
      <c r="Q12" s="224"/>
      <c r="R12" s="224" t="s">
        <v>878</v>
      </c>
      <c r="U12" s="95" t="s">
        <v>863</v>
      </c>
      <c r="V12" s="95" t="s">
        <v>863</v>
      </c>
    </row>
    <row r="13" spans="1:1013" ht="14.25" customHeight="1">
      <c r="A13" s="390">
        <v>5</v>
      </c>
      <c r="B13" s="391"/>
      <c r="C13" s="391" t="s">
        <v>1168</v>
      </c>
      <c r="D13" s="391"/>
      <c r="E13" s="391"/>
      <c r="F13" s="391"/>
      <c r="G13" s="391"/>
      <c r="H13" s="393" t="s">
        <v>2724</v>
      </c>
      <c r="I13" s="388"/>
      <c r="J13" s="393" t="s">
        <v>1170</v>
      </c>
      <c r="P13" s="389" t="s">
        <v>823</v>
      </c>
      <c r="Q13" s="224" t="s">
        <v>863</v>
      </c>
      <c r="R13" s="313" t="s">
        <v>1170</v>
      </c>
      <c r="U13" s="95" t="s">
        <v>863</v>
      </c>
      <c r="V13" s="95" t="s">
        <v>863</v>
      </c>
    </row>
    <row r="14" spans="1:1013" ht="14.25" customHeight="1">
      <c r="A14" s="390">
        <v>6</v>
      </c>
      <c r="B14" s="391"/>
      <c r="C14" s="391"/>
      <c r="D14" s="391" t="s">
        <v>2124</v>
      </c>
      <c r="E14" s="391"/>
      <c r="F14" s="391"/>
      <c r="G14" s="391"/>
      <c r="H14" s="394" t="s">
        <v>2725</v>
      </c>
      <c r="I14" s="394" t="s">
        <v>2127</v>
      </c>
      <c r="J14" s="394" t="s">
        <v>1174</v>
      </c>
      <c r="P14" s="321" t="s">
        <v>820</v>
      </c>
      <c r="Q14" s="224"/>
      <c r="R14" s="319" t="s">
        <v>1093</v>
      </c>
      <c r="U14" s="95" t="s">
        <v>863</v>
      </c>
      <c r="V14" s="95" t="s">
        <v>863</v>
      </c>
    </row>
    <row r="15" spans="1:1013" ht="14.25" customHeight="1">
      <c r="A15" s="463">
        <v>7</v>
      </c>
      <c r="B15" s="391"/>
      <c r="C15" s="391"/>
      <c r="D15" s="391" t="s">
        <v>1177</v>
      </c>
      <c r="E15" s="391"/>
      <c r="F15" s="391"/>
      <c r="G15" s="391"/>
      <c r="H15" s="393" t="s">
        <v>2726</v>
      </c>
      <c r="I15" s="395" t="s">
        <v>2131</v>
      </c>
      <c r="J15" s="393" t="s">
        <v>1180</v>
      </c>
      <c r="P15" s="316" t="s">
        <v>820</v>
      </c>
      <c r="Q15" s="224"/>
      <c r="R15" s="313" t="s">
        <v>1093</v>
      </c>
      <c r="U15" s="95" t="s">
        <v>863</v>
      </c>
      <c r="V15" s="95" t="s">
        <v>863</v>
      </c>
    </row>
    <row r="16" spans="1:1013" ht="14.25" customHeight="1">
      <c r="A16" s="390">
        <v>8</v>
      </c>
      <c r="B16" s="391"/>
      <c r="C16" s="391"/>
      <c r="D16" s="391" t="s">
        <v>2133</v>
      </c>
      <c r="E16" s="391"/>
      <c r="F16" s="391"/>
      <c r="G16" s="391"/>
      <c r="H16" s="394" t="s">
        <v>2727</v>
      </c>
      <c r="I16" s="396">
        <v>1</v>
      </c>
      <c r="J16" s="394" t="s">
        <v>1183</v>
      </c>
      <c r="P16" s="329" t="s">
        <v>817</v>
      </c>
      <c r="Q16" s="224"/>
      <c r="R16" s="319" t="s">
        <v>1093</v>
      </c>
      <c r="U16" s="95" t="s">
        <v>863</v>
      </c>
      <c r="V16" s="95" t="s">
        <v>863</v>
      </c>
    </row>
    <row r="17" spans="1:22" ht="14.25" customHeight="1">
      <c r="A17" s="390">
        <v>9</v>
      </c>
      <c r="B17" s="391"/>
      <c r="C17" s="391" t="s">
        <v>2728</v>
      </c>
      <c r="D17" s="391"/>
      <c r="E17" s="391"/>
      <c r="F17" s="391"/>
      <c r="G17" s="391"/>
      <c r="H17" s="393" t="s">
        <v>2729</v>
      </c>
      <c r="I17" s="457">
        <v>80</v>
      </c>
      <c r="J17" s="393" t="s">
        <v>1191</v>
      </c>
      <c r="P17" s="329" t="s">
        <v>817</v>
      </c>
      <c r="Q17" s="224"/>
      <c r="R17" s="319" t="s">
        <v>1093</v>
      </c>
      <c r="U17" s="95" t="s">
        <v>863</v>
      </c>
      <c r="V17" s="95" t="s">
        <v>863</v>
      </c>
    </row>
    <row r="18" spans="1:22" ht="14.25" customHeight="1">
      <c r="A18" s="463">
        <v>10</v>
      </c>
      <c r="B18" s="391"/>
      <c r="C18" s="391" t="s">
        <v>2730</v>
      </c>
      <c r="D18" s="391"/>
      <c r="E18" s="391"/>
      <c r="F18" s="391"/>
      <c r="G18" s="391"/>
      <c r="H18" s="394" t="s">
        <v>2731</v>
      </c>
      <c r="I18" s="396">
        <v>96</v>
      </c>
      <c r="J18" s="394" t="s">
        <v>2732</v>
      </c>
      <c r="P18" s="329" t="s">
        <v>817</v>
      </c>
      <c r="Q18" s="224"/>
      <c r="R18" s="224" t="s">
        <v>862</v>
      </c>
      <c r="U18" s="95" t="s">
        <v>863</v>
      </c>
      <c r="V18" s="95" t="s">
        <v>863</v>
      </c>
    </row>
    <row r="19" spans="1:22" ht="14.25" customHeight="1">
      <c r="A19" s="390">
        <v>11</v>
      </c>
      <c r="B19" s="391"/>
      <c r="C19" s="391" t="s">
        <v>2733</v>
      </c>
      <c r="D19" s="391"/>
      <c r="E19" s="391"/>
      <c r="F19" s="391"/>
      <c r="G19" s="391"/>
      <c r="H19" s="393" t="s">
        <v>2734</v>
      </c>
      <c r="I19" s="457" t="s">
        <v>2735</v>
      </c>
      <c r="J19" s="393" t="s">
        <v>2736</v>
      </c>
      <c r="P19" s="329" t="s">
        <v>817</v>
      </c>
      <c r="Q19" s="224"/>
      <c r="R19" s="224" t="s">
        <v>862</v>
      </c>
      <c r="S19" s="450" t="s">
        <v>863</v>
      </c>
      <c r="T19" t="s">
        <v>2737</v>
      </c>
      <c r="U19" s="95" t="s">
        <v>863</v>
      </c>
      <c r="V19" s="95" t="s">
        <v>863</v>
      </c>
    </row>
    <row r="20" spans="1:22" ht="14.25" customHeight="1">
      <c r="A20" s="390">
        <v>12</v>
      </c>
      <c r="B20" s="391"/>
      <c r="C20" s="391" t="s">
        <v>2738</v>
      </c>
      <c r="D20" s="391"/>
      <c r="E20" s="391"/>
      <c r="F20" s="391"/>
      <c r="G20" s="391"/>
      <c r="H20" s="319" t="s">
        <v>2739</v>
      </c>
      <c r="I20" s="372" t="b">
        <v>1</v>
      </c>
      <c r="J20" s="319" t="s">
        <v>2740</v>
      </c>
      <c r="P20" s="329" t="s">
        <v>817</v>
      </c>
      <c r="Q20" s="224"/>
      <c r="R20" s="319" t="s">
        <v>1717</v>
      </c>
      <c r="S20" s="450"/>
      <c r="T20" s="225"/>
      <c r="U20" s="95" t="s">
        <v>863</v>
      </c>
      <c r="V20" s="95" t="s">
        <v>863</v>
      </c>
    </row>
    <row r="21" spans="1:22" ht="14.25" customHeight="1">
      <c r="A21" s="463">
        <v>13</v>
      </c>
      <c r="B21" s="391"/>
      <c r="C21" s="391" t="s">
        <v>2741</v>
      </c>
      <c r="D21" s="391"/>
      <c r="E21" s="391"/>
      <c r="F21" s="391"/>
      <c r="G21" s="391"/>
      <c r="H21" s="393" t="s">
        <v>2742</v>
      </c>
      <c r="I21" s="372" t="b">
        <v>1</v>
      </c>
      <c r="J21" s="393" t="s">
        <v>2743</v>
      </c>
      <c r="P21" s="329" t="s">
        <v>817</v>
      </c>
      <c r="Q21" s="224"/>
      <c r="R21" s="319" t="s">
        <v>1717</v>
      </c>
      <c r="S21" s="450"/>
      <c r="T21" s="225"/>
      <c r="U21" s="95" t="s">
        <v>863</v>
      </c>
      <c r="V21" s="95" t="s">
        <v>863</v>
      </c>
    </row>
    <row r="22" spans="1:22" ht="14.25" customHeight="1">
      <c r="A22" s="390">
        <v>14</v>
      </c>
      <c r="B22" s="391"/>
      <c r="C22" s="391" t="s">
        <v>2279</v>
      </c>
      <c r="D22" s="391"/>
      <c r="E22" s="391"/>
      <c r="F22" s="391"/>
      <c r="G22" s="391"/>
      <c r="H22" s="319" t="s">
        <v>2744</v>
      </c>
      <c r="I22" s="372" t="s">
        <v>2745</v>
      </c>
      <c r="J22" s="319" t="s">
        <v>887</v>
      </c>
      <c r="P22" s="329" t="s">
        <v>817</v>
      </c>
      <c r="Q22" s="224"/>
      <c r="R22" s="224" t="s">
        <v>862</v>
      </c>
      <c r="S22" s="238" t="s">
        <v>863</v>
      </c>
      <c r="T22" s="225" t="s">
        <v>2746</v>
      </c>
      <c r="U22" s="95" t="s">
        <v>863</v>
      </c>
      <c r="V22" s="95" t="s">
        <v>863</v>
      </c>
    </row>
    <row r="23" spans="1:22" ht="14.25" customHeight="1" thickBot="1">
      <c r="A23" s="484">
        <v>15</v>
      </c>
      <c r="B23" s="469"/>
      <c r="C23" s="469" t="s">
        <v>2747</v>
      </c>
      <c r="D23" s="469"/>
      <c r="E23" s="469"/>
      <c r="F23" s="469"/>
      <c r="G23" s="469"/>
      <c r="H23" s="487" t="s">
        <v>2748</v>
      </c>
      <c r="I23" s="488" t="s">
        <v>2749</v>
      </c>
      <c r="J23" s="487" t="s">
        <v>2750</v>
      </c>
      <c r="K23" s="472"/>
      <c r="L23" s="472"/>
      <c r="M23" s="472"/>
      <c r="N23" s="472"/>
      <c r="O23" s="472"/>
      <c r="P23" s="473" t="s">
        <v>817</v>
      </c>
      <c r="Q23" s="475"/>
      <c r="R23" s="475" t="s">
        <v>862</v>
      </c>
      <c r="S23" s="474" t="s">
        <v>863</v>
      </c>
      <c r="T23" s="489" t="s">
        <v>2751</v>
      </c>
      <c r="U23" s="490" t="s">
        <v>863</v>
      </c>
      <c r="V23" s="490" t="s">
        <v>863</v>
      </c>
    </row>
    <row r="24" spans="1:22" ht="15">
      <c r="A24" s="401"/>
      <c r="B24" s="401"/>
      <c r="C24" s="401"/>
      <c r="D24" s="401"/>
      <c r="E24" s="401"/>
      <c r="F24" s="401"/>
      <c r="G24" s="401"/>
      <c r="H24" s="401"/>
      <c r="I24" s="401"/>
      <c r="J24" s="401"/>
      <c r="K24" s="401"/>
      <c r="L24" s="401"/>
      <c r="M24" s="401"/>
      <c r="N24" s="401"/>
      <c r="O24" s="401"/>
      <c r="P24" s="401"/>
      <c r="Q24" s="401"/>
      <c r="R24" s="401"/>
      <c r="S24" s="401"/>
      <c r="T24" s="401"/>
      <c r="U24" s="401"/>
      <c r="V24" s="401"/>
    </row>
    <row r="25" spans="1:22"/>
    <row r="26" spans="1:22"/>
    <row r="27" spans="1:22"/>
    <row r="28" spans="1:22"/>
    <row r="29" spans="1:22"/>
    <row r="30" spans="1:22"/>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Y10"/>
  <sheetViews>
    <sheetView workbookViewId="0">
      <pane xSplit="7" ySplit="8" topLeftCell="J9" activePane="bottomRight" state="frozen"/>
      <selection pane="topRight"/>
      <selection pane="bottomLeft"/>
      <selection pane="bottomRight"/>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12.125" customWidth="1"/>
    <col min="11" max="15" width="0" hidden="1" customWidth="1"/>
    <col min="16" max="16" width="10.125" customWidth="1"/>
    <col min="18" max="18" width="9.625" customWidth="1"/>
    <col min="19" max="19" width="13.125" customWidth="1"/>
    <col min="20" max="20" width="9.5" customWidth="1"/>
    <col min="23" max="29" width="0" hidden="1" customWidth="1"/>
  </cols>
  <sheetData>
    <row r="1" spans="1:1013" ht="14.25" customHeight="1">
      <c r="A1" s="228" t="s">
        <v>2752</v>
      </c>
      <c r="B1" s="128"/>
      <c r="C1" s="129" t="s">
        <v>813</v>
      </c>
      <c r="D1" s="128"/>
      <c r="E1" s="150" t="s">
        <v>814</v>
      </c>
      <c r="F1" s="157"/>
      <c r="G1" s="128"/>
      <c r="H1" s="96"/>
      <c r="I1" s="225"/>
      <c r="J1" s="159"/>
      <c r="K1" s="96"/>
      <c r="L1" s="96"/>
      <c r="M1" s="96"/>
      <c r="N1" s="786" t="s">
        <v>816</v>
      </c>
      <c r="O1" s="786"/>
      <c r="P1" s="96"/>
      <c r="Q1" s="96"/>
      <c r="R1" s="96"/>
      <c r="S1" s="274"/>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C2" s="141" t="s">
        <v>818</v>
      </c>
      <c r="D2" s="281"/>
      <c r="E2" s="152" t="s">
        <v>819</v>
      </c>
      <c r="F2" s="157"/>
      <c r="G2" s="128"/>
      <c r="H2" s="148"/>
      <c r="I2" s="272"/>
      <c r="J2" s="159"/>
      <c r="K2" s="96"/>
      <c r="L2" s="96"/>
      <c r="M2" s="96"/>
      <c r="N2" s="96"/>
      <c r="O2" s="173"/>
      <c r="P2" s="96"/>
      <c r="Q2" s="96"/>
      <c r="R2" s="96"/>
      <c r="S2" s="274"/>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4"/>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4"/>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87" t="s">
        <v>911</v>
      </c>
      <c r="F5" s="146"/>
      <c r="G5" s="148"/>
      <c r="H5" s="148"/>
      <c r="I5" s="272"/>
      <c r="J5" s="160"/>
      <c r="K5" s="148"/>
      <c r="L5" s="148"/>
      <c r="M5" s="148"/>
      <c r="N5" s="148"/>
      <c r="O5" s="186"/>
      <c r="P5" s="148"/>
      <c r="Q5" s="148"/>
      <c r="R5" s="148"/>
      <c r="S5" s="276"/>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4"/>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4"/>
      <c r="E7" s="138"/>
      <c r="F7" s="138"/>
      <c r="G7" s="96"/>
      <c r="H7" s="96"/>
      <c r="I7" s="225"/>
      <c r="J7" s="159"/>
      <c r="K7" s="787" t="s">
        <v>828</v>
      </c>
      <c r="L7" s="787"/>
      <c r="M7" s="787"/>
      <c r="N7" s="787"/>
      <c r="O7" s="173"/>
      <c r="P7" s="96"/>
      <c r="Q7" s="96"/>
      <c r="R7" s="96"/>
      <c r="S7" s="274"/>
      <c r="T7" s="96"/>
      <c r="U7" s="676" t="s">
        <v>829</v>
      </c>
      <c r="V7" s="676" t="s">
        <v>829</v>
      </c>
      <c r="X7" s="179"/>
      <c r="Y7" s="96"/>
      <c r="Z7" s="159"/>
      <c r="AA7" s="96"/>
      <c r="AB7" s="787" t="s">
        <v>830</v>
      </c>
      <c r="AC7" s="78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397" t="s">
        <v>831</v>
      </c>
      <c r="B8" s="275" t="s">
        <v>832</v>
      </c>
      <c r="C8" s="275" t="s">
        <v>833</v>
      </c>
      <c r="D8" s="275" t="s">
        <v>834</v>
      </c>
      <c r="E8" s="275" t="s">
        <v>835</v>
      </c>
      <c r="F8" s="275" t="s">
        <v>836</v>
      </c>
      <c r="G8" s="275" t="s">
        <v>837</v>
      </c>
      <c r="H8" s="398" t="s">
        <v>9</v>
      </c>
      <c r="I8" s="398" t="s">
        <v>838</v>
      </c>
      <c r="J8" s="398" t="s">
        <v>841</v>
      </c>
      <c r="K8" s="398" t="s">
        <v>842</v>
      </c>
      <c r="L8" s="398" t="s">
        <v>843</v>
      </c>
      <c r="M8" s="398" t="s">
        <v>844</v>
      </c>
      <c r="N8" s="398" t="s">
        <v>845</v>
      </c>
      <c r="O8" s="398" t="s">
        <v>846</v>
      </c>
      <c r="P8" s="398" t="s">
        <v>677</v>
      </c>
      <c r="Q8" s="398" t="s">
        <v>3</v>
      </c>
      <c r="R8" s="398" t="s">
        <v>2711</v>
      </c>
      <c r="S8" s="399" t="s">
        <v>913</v>
      </c>
      <c r="T8" s="398"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4.25" customHeight="1" thickBot="1">
      <c r="A9" s="484">
        <v>1</v>
      </c>
      <c r="B9" s="468" t="s">
        <v>2753</v>
      </c>
      <c r="C9" s="485"/>
      <c r="D9" s="468"/>
      <c r="E9" s="469"/>
      <c r="F9" s="469"/>
      <c r="G9" s="469"/>
      <c r="H9" s="486" t="s">
        <v>2754</v>
      </c>
      <c r="I9" s="486" t="s">
        <v>2716</v>
      </c>
      <c r="J9" s="486" t="s">
        <v>1826</v>
      </c>
      <c r="K9" s="472"/>
      <c r="L9" s="472"/>
      <c r="M9" s="472"/>
      <c r="N9" s="472"/>
      <c r="O9" s="472"/>
      <c r="P9" s="473" t="s">
        <v>892</v>
      </c>
      <c r="Q9" s="475"/>
      <c r="R9" s="475" t="s">
        <v>862</v>
      </c>
      <c r="S9" s="472"/>
      <c r="T9" s="472"/>
      <c r="U9" s="472" t="s">
        <v>863</v>
      </c>
      <c r="V9" s="472" t="s">
        <v>863</v>
      </c>
    </row>
    <row r="10" spans="1:1013" ht="15">
      <c r="A10" s="400"/>
      <c r="B10" s="400"/>
      <c r="C10" s="400"/>
      <c r="D10" s="400"/>
      <c r="E10" s="400"/>
      <c r="F10" s="400"/>
      <c r="G10" s="400"/>
      <c r="H10" s="400"/>
      <c r="I10" s="400"/>
      <c r="J10" s="400"/>
      <c r="K10" s="400"/>
      <c r="L10" s="400"/>
      <c r="M10" s="400"/>
      <c r="N10" s="400"/>
      <c r="O10" s="400"/>
      <c r="P10" s="400"/>
      <c r="Q10" s="400"/>
      <c r="R10" s="400"/>
      <c r="S10" s="400"/>
      <c r="T10" s="400"/>
      <c r="U10" s="400"/>
      <c r="V10" s="400"/>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Y20"/>
  <sheetViews>
    <sheetView workbookViewId="0">
      <pane xSplit="7" ySplit="8" topLeftCell="J9" activePane="bottomRight" state="frozen"/>
      <selection pane="topRight"/>
      <selection pane="bottomLeft"/>
      <selection pane="bottomRight" activeCell="D3" sqref="D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5" width="0" hidden="1" customWidth="1"/>
    <col min="16" max="16" width="11.875" customWidth="1"/>
    <col min="19" max="19" width="14.125" bestFit="1" customWidth="1"/>
    <col min="20" max="20" width="12.625" bestFit="1" customWidth="1"/>
    <col min="23" max="29" width="0" hidden="1" customWidth="1"/>
  </cols>
  <sheetData>
    <row r="1" spans="1:1013" ht="14.25" customHeight="1">
      <c r="A1" s="228" t="s">
        <v>2755</v>
      </c>
      <c r="B1" s="128"/>
      <c r="C1" s="129" t="s">
        <v>813</v>
      </c>
      <c r="D1" s="128"/>
      <c r="E1" s="150" t="s">
        <v>814</v>
      </c>
      <c r="F1" s="157"/>
      <c r="G1" s="128"/>
      <c r="H1" s="96"/>
      <c r="I1" s="225"/>
      <c r="J1" s="159"/>
      <c r="K1" s="96"/>
      <c r="L1" s="96"/>
      <c r="M1" s="96"/>
      <c r="N1" s="786" t="s">
        <v>816</v>
      </c>
      <c r="O1" s="786"/>
      <c r="P1" s="96"/>
      <c r="Q1" s="96"/>
      <c r="R1" s="96"/>
      <c r="S1" s="274"/>
      <c r="T1" s="96"/>
      <c r="U1" s="96"/>
      <c r="V1" s="96"/>
      <c r="X1" s="179"/>
      <c r="Y1" s="96"/>
      <c r="Z1" s="159"/>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4.25" customHeight="1">
      <c r="A2" s="128"/>
      <c r="B2" s="128"/>
      <c r="D2" s="281"/>
      <c r="E2" s="152" t="s">
        <v>819</v>
      </c>
      <c r="F2" s="157"/>
      <c r="G2" s="128"/>
      <c r="H2" s="148"/>
      <c r="I2" s="272"/>
      <c r="J2" s="159"/>
      <c r="K2" s="96"/>
      <c r="L2" s="96"/>
      <c r="M2" s="96"/>
      <c r="N2" s="96"/>
      <c r="O2" s="173"/>
      <c r="P2" s="96"/>
      <c r="Q2" s="96"/>
      <c r="R2" s="96"/>
      <c r="S2" s="274"/>
      <c r="T2" s="96"/>
      <c r="U2" s="96"/>
      <c r="V2" s="96"/>
      <c r="X2" s="179"/>
      <c r="Y2" s="96"/>
      <c r="Z2" s="159"/>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142" t="s">
        <v>821</v>
      </c>
      <c r="D3" s="128"/>
      <c r="E3" s="151" t="s">
        <v>822</v>
      </c>
      <c r="F3" s="128"/>
      <c r="G3" s="128"/>
      <c r="H3" s="96"/>
      <c r="I3" s="225"/>
      <c r="J3" s="159"/>
      <c r="K3" s="96"/>
      <c r="L3" s="96"/>
      <c r="M3" s="96"/>
      <c r="N3" s="96"/>
      <c r="O3" s="173"/>
      <c r="P3" s="96"/>
      <c r="Q3" s="96"/>
      <c r="R3" s="96"/>
      <c r="S3" s="274"/>
      <c r="T3" s="96"/>
      <c r="U3" s="96"/>
      <c r="V3" s="96"/>
      <c r="X3" s="179"/>
      <c r="Y3" s="96"/>
      <c r="Z3" s="159"/>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143" t="s">
        <v>824</v>
      </c>
      <c r="D4" s="128"/>
      <c r="E4" s="153" t="s">
        <v>825</v>
      </c>
      <c r="F4" s="128"/>
      <c r="G4" s="137"/>
      <c r="H4" s="96"/>
      <c r="I4" s="225"/>
      <c r="J4" s="159"/>
      <c r="K4" s="96"/>
      <c r="L4" s="96"/>
      <c r="M4" s="96"/>
      <c r="N4" s="96"/>
      <c r="O4" s="173"/>
      <c r="P4" s="96"/>
      <c r="Q4" s="96"/>
      <c r="R4" s="96"/>
      <c r="S4" s="274"/>
      <c r="T4" s="96"/>
      <c r="U4" s="96"/>
      <c r="V4" s="96"/>
      <c r="X4" s="179"/>
      <c r="Y4" s="96"/>
      <c r="Z4" s="159"/>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c r="E5" s="287" t="s">
        <v>911</v>
      </c>
      <c r="F5" s="146"/>
      <c r="G5" s="148"/>
      <c r="H5" s="148"/>
      <c r="I5" s="272"/>
      <c r="J5" s="160"/>
      <c r="K5" s="148"/>
      <c r="L5" s="148"/>
      <c r="M5" s="148"/>
      <c r="N5" s="148"/>
      <c r="O5" s="186"/>
      <c r="P5" s="148"/>
      <c r="Q5" s="148"/>
      <c r="R5" s="148"/>
      <c r="S5" s="276"/>
      <c r="T5" s="148"/>
      <c r="U5" s="148"/>
      <c r="V5" s="148"/>
      <c r="X5" s="181"/>
      <c r="Y5" s="148"/>
      <c r="Z5" s="160"/>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4.25" customHeight="1">
      <c r="A6" s="128"/>
      <c r="B6" s="128"/>
      <c r="C6" s="144" t="s">
        <v>827</v>
      </c>
      <c r="D6" s="138"/>
      <c r="E6" s="128"/>
      <c r="F6" s="138"/>
      <c r="G6" s="96"/>
      <c r="H6" s="96"/>
      <c r="I6" s="225"/>
      <c r="J6" s="159"/>
      <c r="K6" s="96"/>
      <c r="L6" s="96"/>
      <c r="M6" s="96"/>
      <c r="N6" s="96"/>
      <c r="O6" s="173"/>
      <c r="P6" s="96"/>
      <c r="Q6" s="96"/>
      <c r="R6" s="96"/>
      <c r="S6" s="274"/>
      <c r="T6" s="96"/>
      <c r="U6" s="96"/>
      <c r="V6" s="96"/>
      <c r="X6" s="179"/>
      <c r="Y6" s="96"/>
      <c r="Z6" s="159"/>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c r="D7" s="374"/>
      <c r="E7" s="138"/>
      <c r="F7" s="138"/>
      <c r="G7" s="96"/>
      <c r="H7" s="96"/>
      <c r="I7" s="225"/>
      <c r="J7" s="159"/>
      <c r="K7" s="787" t="s">
        <v>828</v>
      </c>
      <c r="L7" s="787"/>
      <c r="M7" s="787"/>
      <c r="N7" s="787"/>
      <c r="O7" s="173"/>
      <c r="P7" s="96"/>
      <c r="Q7" s="96"/>
      <c r="R7" s="96"/>
      <c r="S7" s="274"/>
      <c r="T7" s="96"/>
      <c r="U7" s="676" t="s">
        <v>829</v>
      </c>
      <c r="V7" s="676" t="s">
        <v>829</v>
      </c>
      <c r="X7" s="179"/>
      <c r="Y7" s="96"/>
      <c r="Z7" s="159"/>
      <c r="AA7" s="96"/>
      <c r="AB7" s="787" t="s">
        <v>830</v>
      </c>
      <c r="AC7" s="78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ht="33" customHeight="1">
      <c r="A8" s="397" t="s">
        <v>831</v>
      </c>
      <c r="B8" s="275" t="s">
        <v>832</v>
      </c>
      <c r="C8" s="275" t="s">
        <v>833</v>
      </c>
      <c r="D8" s="275" t="s">
        <v>834</v>
      </c>
      <c r="E8" s="275" t="s">
        <v>835</v>
      </c>
      <c r="F8" s="275" t="s">
        <v>836</v>
      </c>
      <c r="G8" s="275" t="s">
        <v>837</v>
      </c>
      <c r="H8" s="398" t="s">
        <v>9</v>
      </c>
      <c r="I8" s="398" t="s">
        <v>838</v>
      </c>
      <c r="J8" s="398" t="s">
        <v>841</v>
      </c>
      <c r="K8" s="398" t="s">
        <v>842</v>
      </c>
      <c r="L8" s="398" t="s">
        <v>843</v>
      </c>
      <c r="M8" s="398" t="s">
        <v>844</v>
      </c>
      <c r="N8" s="398" t="s">
        <v>845</v>
      </c>
      <c r="O8" s="398" t="s">
        <v>846</v>
      </c>
      <c r="P8" s="398" t="s">
        <v>677</v>
      </c>
      <c r="Q8" s="398" t="s">
        <v>3</v>
      </c>
      <c r="R8" s="398" t="s">
        <v>2711</v>
      </c>
      <c r="S8" s="399" t="s">
        <v>913</v>
      </c>
      <c r="T8" s="398" t="s">
        <v>848</v>
      </c>
      <c r="U8" s="229" t="s">
        <v>849</v>
      </c>
      <c r="V8" s="229" t="s">
        <v>850</v>
      </c>
      <c r="W8" s="230" t="s">
        <v>851</v>
      </c>
      <c r="X8" s="235" t="s">
        <v>852</v>
      </c>
      <c r="Y8" s="235" t="s">
        <v>853</v>
      </c>
      <c r="Z8" s="236" t="s">
        <v>854</v>
      </c>
      <c r="AA8" s="235" t="s">
        <v>855</v>
      </c>
      <c r="AB8" s="235" t="s">
        <v>856</v>
      </c>
      <c r="AC8" s="237" t="s">
        <v>914</v>
      </c>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row>
    <row r="9" spans="1:1013" ht="15.75" customHeight="1">
      <c r="A9" s="392">
        <v>1</v>
      </c>
      <c r="B9" s="387" t="s">
        <v>2212</v>
      </c>
      <c r="C9" s="387"/>
      <c r="D9" s="387"/>
      <c r="E9" s="391"/>
      <c r="F9" s="391"/>
      <c r="G9" s="391"/>
      <c r="H9" s="313" t="s">
        <v>2756</v>
      </c>
      <c r="I9" s="389"/>
      <c r="J9" s="313" t="s">
        <v>1366</v>
      </c>
      <c r="P9" s="389" t="s">
        <v>823</v>
      </c>
      <c r="Q9" s="224" t="s">
        <v>863</v>
      </c>
      <c r="R9" s="224" t="s">
        <v>1366</v>
      </c>
      <c r="S9" s="450"/>
      <c r="T9" s="224"/>
      <c r="U9" t="s">
        <v>863</v>
      </c>
      <c r="V9" t="s">
        <v>863</v>
      </c>
    </row>
    <row r="10" spans="1:1013" ht="13.5" customHeight="1">
      <c r="A10" s="390">
        <v>2</v>
      </c>
      <c r="B10" s="461"/>
      <c r="C10" s="461" t="s">
        <v>2714</v>
      </c>
      <c r="D10" s="461"/>
      <c r="E10" s="459"/>
      <c r="F10" s="459"/>
      <c r="G10" s="391"/>
      <c r="H10" s="319" t="s">
        <v>2715</v>
      </c>
      <c r="I10" s="319" t="s">
        <v>2716</v>
      </c>
      <c r="J10" s="319" t="s">
        <v>1219</v>
      </c>
      <c r="P10" s="316" t="s">
        <v>820</v>
      </c>
      <c r="Q10" s="224"/>
      <c r="R10" s="224" t="s">
        <v>862</v>
      </c>
      <c r="S10" s="450"/>
      <c r="T10" s="224"/>
      <c r="U10" t="s">
        <v>863</v>
      </c>
      <c r="V10" t="s">
        <v>863</v>
      </c>
    </row>
    <row r="11" spans="1:1013" ht="13.5" customHeight="1">
      <c r="A11" s="392">
        <v>3</v>
      </c>
      <c r="B11" s="387"/>
      <c r="C11" s="387" t="s">
        <v>2163</v>
      </c>
      <c r="D11" s="387"/>
      <c r="E11" s="391"/>
      <c r="F11" s="391"/>
      <c r="G11" s="391"/>
      <c r="H11" s="313" t="s">
        <v>2757</v>
      </c>
      <c r="I11" s="313" t="s">
        <v>2758</v>
      </c>
      <c r="J11" s="313" t="s">
        <v>2321</v>
      </c>
      <c r="P11" s="316" t="s">
        <v>820</v>
      </c>
      <c r="Q11" s="224"/>
      <c r="R11" s="224" t="s">
        <v>862</v>
      </c>
      <c r="S11" s="450"/>
      <c r="T11" s="224"/>
      <c r="U11" t="s">
        <v>863</v>
      </c>
      <c r="V11" t="s">
        <v>863</v>
      </c>
    </row>
    <row r="12" spans="1:1013" ht="13.5" customHeight="1">
      <c r="A12" s="390">
        <v>4</v>
      </c>
      <c r="B12" s="387"/>
      <c r="C12" s="387" t="s">
        <v>2242</v>
      </c>
      <c r="D12" s="387"/>
      <c r="E12" s="391"/>
      <c r="F12" s="391"/>
      <c r="G12" s="391"/>
      <c r="H12" s="319" t="s">
        <v>2759</v>
      </c>
      <c r="I12" s="319" t="s">
        <v>2760</v>
      </c>
      <c r="J12" s="319" t="s">
        <v>870</v>
      </c>
      <c r="P12" s="329" t="s">
        <v>817</v>
      </c>
      <c r="Q12" s="224"/>
      <c r="R12" s="224" t="s">
        <v>862</v>
      </c>
      <c r="S12" s="450"/>
      <c r="T12" s="224"/>
      <c r="U12" t="s">
        <v>863</v>
      </c>
      <c r="V12" t="s">
        <v>863</v>
      </c>
    </row>
    <row r="13" spans="1:1013" ht="13.5" customHeight="1">
      <c r="A13" s="392">
        <v>5</v>
      </c>
      <c r="B13" s="387"/>
      <c r="C13" s="387" t="s">
        <v>1819</v>
      </c>
      <c r="D13" s="387"/>
      <c r="E13" s="391"/>
      <c r="F13" s="391"/>
      <c r="G13" s="391"/>
      <c r="H13" s="313" t="s">
        <v>2761</v>
      </c>
      <c r="I13" s="313" t="s">
        <v>2327</v>
      </c>
      <c r="J13" s="313" t="s">
        <v>971</v>
      </c>
      <c r="P13" s="321" t="s">
        <v>820</v>
      </c>
      <c r="Q13" s="224"/>
      <c r="R13" s="224" t="s">
        <v>862</v>
      </c>
      <c r="S13" s="450" t="s">
        <v>863</v>
      </c>
      <c r="T13" s="224" t="s">
        <v>2762</v>
      </c>
      <c r="U13" t="s">
        <v>863</v>
      </c>
      <c r="V13" t="s">
        <v>863</v>
      </c>
    </row>
    <row r="14" spans="1:1013" ht="13.5" customHeight="1">
      <c r="A14" s="390">
        <v>6</v>
      </c>
      <c r="B14" s="387"/>
      <c r="C14" s="387" t="s">
        <v>2763</v>
      </c>
      <c r="D14" s="387"/>
      <c r="E14" s="391"/>
      <c r="F14" s="391"/>
      <c r="G14" s="391"/>
      <c r="H14" s="319" t="s">
        <v>2764</v>
      </c>
      <c r="I14" s="319" t="s">
        <v>2765</v>
      </c>
      <c r="J14" s="319" t="s">
        <v>2766</v>
      </c>
      <c r="P14" s="329" t="s">
        <v>817</v>
      </c>
      <c r="Q14" s="224"/>
      <c r="R14" s="224" t="s">
        <v>862</v>
      </c>
      <c r="S14" s="450" t="s">
        <v>863</v>
      </c>
      <c r="T14" s="224" t="s">
        <v>2767</v>
      </c>
      <c r="U14" t="s">
        <v>863</v>
      </c>
      <c r="V14" t="s">
        <v>863</v>
      </c>
    </row>
    <row r="15" spans="1:1013" ht="13.5" customHeight="1">
      <c r="A15" s="392">
        <v>7</v>
      </c>
      <c r="B15" s="387"/>
      <c r="C15" s="387" t="s">
        <v>2768</v>
      </c>
      <c r="D15" s="387"/>
      <c r="E15" s="391"/>
      <c r="F15" s="391"/>
      <c r="G15" s="391"/>
      <c r="H15" s="313" t="s">
        <v>2769</v>
      </c>
      <c r="I15" s="313" t="s">
        <v>2770</v>
      </c>
      <c r="J15" s="313" t="s">
        <v>2771</v>
      </c>
      <c r="P15" s="329" t="s">
        <v>817</v>
      </c>
      <c r="Q15" s="224"/>
      <c r="R15" s="224" t="s">
        <v>862</v>
      </c>
      <c r="S15" s="450" t="s">
        <v>863</v>
      </c>
      <c r="T15" s="224" t="s">
        <v>2772</v>
      </c>
      <c r="U15" t="s">
        <v>863</v>
      </c>
      <c r="V15" t="s">
        <v>863</v>
      </c>
    </row>
    <row r="16" spans="1:1013" ht="13.5" customHeight="1">
      <c r="A16" s="390">
        <v>8</v>
      </c>
      <c r="B16" s="387"/>
      <c r="C16" s="387" t="s">
        <v>2227</v>
      </c>
      <c r="D16" s="387"/>
      <c r="E16" s="391"/>
      <c r="F16" s="391"/>
      <c r="G16" s="391"/>
      <c r="H16" s="319" t="s">
        <v>2773</v>
      </c>
      <c r="I16" s="319" t="s">
        <v>2774</v>
      </c>
      <c r="J16" s="319" t="s">
        <v>2775</v>
      </c>
      <c r="P16" s="329" t="s">
        <v>817</v>
      </c>
      <c r="Q16" s="224"/>
      <c r="R16" s="224" t="s">
        <v>862</v>
      </c>
      <c r="S16" s="450" t="s">
        <v>863</v>
      </c>
      <c r="T16" s="224" t="s">
        <v>2776</v>
      </c>
      <c r="U16" t="s">
        <v>863</v>
      </c>
      <c r="V16" t="s">
        <v>863</v>
      </c>
    </row>
    <row r="17" spans="1:22" ht="13.5" customHeight="1">
      <c r="A17" s="392">
        <v>9</v>
      </c>
      <c r="B17" s="387"/>
      <c r="C17" s="387" t="s">
        <v>2288</v>
      </c>
      <c r="D17" s="387"/>
      <c r="E17" s="391"/>
      <c r="F17" s="391"/>
      <c r="G17" s="391"/>
      <c r="H17" s="393" t="s">
        <v>2289</v>
      </c>
      <c r="I17" s="388"/>
      <c r="J17" s="313" t="s">
        <v>2777</v>
      </c>
      <c r="P17" s="389" t="s">
        <v>823</v>
      </c>
      <c r="Q17" s="224" t="s">
        <v>863</v>
      </c>
      <c r="R17" s="224" t="s">
        <v>1265</v>
      </c>
      <c r="S17" s="450"/>
      <c r="T17" s="224"/>
      <c r="U17" t="s">
        <v>863</v>
      </c>
      <c r="V17" t="s">
        <v>863</v>
      </c>
    </row>
    <row r="18" spans="1:22" ht="13.5" customHeight="1">
      <c r="A18" s="464">
        <v>10</v>
      </c>
      <c r="B18" s="462"/>
      <c r="C18" s="462"/>
      <c r="D18" s="462" t="s">
        <v>1746</v>
      </c>
      <c r="E18" s="460"/>
      <c r="F18" s="460"/>
      <c r="G18" s="460"/>
      <c r="H18" s="465" t="s">
        <v>2778</v>
      </c>
      <c r="I18" s="465" t="s">
        <v>1269</v>
      </c>
      <c r="J18" s="465" t="s">
        <v>971</v>
      </c>
      <c r="P18" s="466" t="s">
        <v>817</v>
      </c>
      <c r="Q18" s="224"/>
      <c r="R18" s="495" t="s">
        <v>862</v>
      </c>
      <c r="S18" s="450" t="s">
        <v>863</v>
      </c>
      <c r="T18" s="224" t="s">
        <v>2779</v>
      </c>
      <c r="U18" t="s">
        <v>863</v>
      </c>
      <c r="V18" t="s">
        <v>863</v>
      </c>
    </row>
    <row r="19" spans="1:22" ht="13.5" customHeight="1" thickBot="1">
      <c r="A19" s="467">
        <v>11</v>
      </c>
      <c r="B19" s="468"/>
      <c r="C19" s="468"/>
      <c r="D19" s="468" t="s">
        <v>2294</v>
      </c>
      <c r="E19" s="469"/>
      <c r="F19" s="469"/>
      <c r="G19" s="469"/>
      <c r="H19" s="470" t="s">
        <v>2780</v>
      </c>
      <c r="I19" s="471" t="s">
        <v>2781</v>
      </c>
      <c r="J19" s="470" t="s">
        <v>1014</v>
      </c>
      <c r="K19" s="472"/>
      <c r="L19" s="472"/>
      <c r="M19" s="472"/>
      <c r="N19" s="472"/>
      <c r="O19" s="472"/>
      <c r="P19" s="473" t="s">
        <v>817</v>
      </c>
      <c r="Q19" s="475"/>
      <c r="R19" s="496" t="s">
        <v>862</v>
      </c>
      <c r="S19" s="474"/>
      <c r="T19" s="475"/>
      <c r="U19" s="472" t="s">
        <v>863</v>
      </c>
      <c r="V19" s="472" t="s">
        <v>863</v>
      </c>
    </row>
    <row r="20" spans="1:22" ht="15">
      <c r="A20" s="400"/>
      <c r="B20" s="400"/>
      <c r="C20" s="400"/>
      <c r="D20" s="400"/>
      <c r="E20" s="400"/>
      <c r="F20" s="400"/>
      <c r="G20" s="400"/>
      <c r="H20" s="400"/>
      <c r="I20" s="400"/>
      <c r="J20" s="400"/>
      <c r="K20" s="400"/>
      <c r="L20" s="400"/>
      <c r="M20" s="400"/>
      <c r="N20" s="400"/>
      <c r="O20" s="400"/>
      <c r="P20" s="400"/>
      <c r="Q20" s="400"/>
      <c r="R20" s="400"/>
      <c r="S20" s="400"/>
      <c r="T20" s="400"/>
      <c r="U20" s="400"/>
      <c r="V20" s="400"/>
    </row>
  </sheetData>
  <mergeCells count="3">
    <mergeCell ref="N1:O1"/>
    <mergeCell ref="K7:N7"/>
    <mergeCell ref="AB7:AC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Y19"/>
  <sheetViews>
    <sheetView workbookViewId="0">
      <pane xSplit="7" ySplit="8" topLeftCell="H9" activePane="bottomRight" state="frozen"/>
      <selection pane="topRight"/>
      <selection pane="bottomLeft"/>
      <selection pane="bottomRight" activeCell="J8" sqref="J8"/>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5" width="2" customWidth="1"/>
    <col min="16" max="16" width="11" bestFit="1" customWidth="1"/>
    <col min="19" max="19" width="7.375" customWidth="1"/>
    <col min="20" max="20" width="11" bestFit="1" customWidth="1"/>
    <col min="23" max="29" width="9" customWidth="1"/>
  </cols>
  <sheetData>
    <row r="1" spans="1:1013" ht="14.25" customHeight="1">
      <c r="A1" s="269" t="s">
        <v>2782</v>
      </c>
      <c r="B1" s="269"/>
      <c r="C1" s="129" t="s">
        <v>813</v>
      </c>
      <c r="D1" s="128"/>
      <c r="E1" s="794" t="s">
        <v>814</v>
      </c>
      <c r="F1" s="794"/>
      <c r="G1" s="128"/>
      <c r="H1" s="790" t="s">
        <v>1847</v>
      </c>
      <c r="I1" s="790"/>
      <c r="J1" s="96"/>
      <c r="K1" s="96"/>
      <c r="L1" s="96"/>
      <c r="M1" s="96"/>
      <c r="N1" s="795" t="s">
        <v>816</v>
      </c>
      <c r="O1" s="795"/>
      <c r="P1" s="96"/>
      <c r="Q1" s="96"/>
      <c r="R1" s="96"/>
      <c r="S1" s="96"/>
      <c r="T1" s="96"/>
      <c r="U1" s="96"/>
      <c r="V1" s="96"/>
      <c r="X1" s="96"/>
      <c r="Y1" s="96"/>
      <c r="Z1" s="96"/>
      <c r="AA1" s="96"/>
      <c r="AB1" s="96"/>
      <c r="AC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row>
    <row r="2" spans="1:1013" ht="15">
      <c r="A2" s="128"/>
      <c r="B2" s="128"/>
      <c r="C2" s="292" t="s">
        <v>818</v>
      </c>
      <c r="D2" s="128"/>
      <c r="E2" s="801" t="s">
        <v>819</v>
      </c>
      <c r="F2" s="801"/>
      <c r="G2" s="128"/>
      <c r="H2" s="790"/>
      <c r="I2" s="790"/>
      <c r="J2" s="96"/>
      <c r="K2" s="96"/>
      <c r="L2" s="96"/>
      <c r="M2" s="96"/>
      <c r="N2" s="96"/>
      <c r="O2" s="96"/>
      <c r="P2" s="96"/>
      <c r="Q2" s="96"/>
      <c r="R2" s="96"/>
      <c r="S2" s="96"/>
      <c r="T2" s="96"/>
      <c r="U2" s="96"/>
      <c r="V2" s="96"/>
      <c r="X2" s="96"/>
      <c r="Y2" s="96"/>
      <c r="Z2" s="96"/>
      <c r="AA2" s="96"/>
      <c r="AB2" s="96"/>
      <c r="AC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row>
    <row r="3" spans="1:1013" ht="15">
      <c r="A3" s="128"/>
      <c r="B3" s="128"/>
      <c r="C3" s="294" t="s">
        <v>821</v>
      </c>
      <c r="D3" s="128"/>
      <c r="E3" s="800" t="s">
        <v>822</v>
      </c>
      <c r="F3" s="800"/>
      <c r="G3" s="128"/>
      <c r="H3" s="96"/>
      <c r="I3" s="5"/>
      <c r="J3" s="96"/>
      <c r="K3" s="96"/>
      <c r="L3" s="96"/>
      <c r="M3" s="96"/>
      <c r="N3" s="96"/>
      <c r="O3" s="96"/>
      <c r="P3" s="96"/>
      <c r="Q3" s="96"/>
      <c r="R3" s="96"/>
      <c r="S3" s="96"/>
      <c r="T3" s="96"/>
      <c r="U3" s="96"/>
      <c r="V3" s="96"/>
      <c r="X3" s="96"/>
      <c r="Y3" s="96"/>
      <c r="Z3" s="96"/>
      <c r="AA3" s="96"/>
      <c r="AB3" s="96"/>
      <c r="AC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row>
    <row r="4" spans="1:1013" ht="15">
      <c r="A4" s="128"/>
      <c r="B4" s="128"/>
      <c r="C4" s="296" t="s">
        <v>824</v>
      </c>
      <c r="D4" s="128"/>
      <c r="E4" s="798" t="s">
        <v>825</v>
      </c>
      <c r="F4" s="799"/>
      <c r="G4" s="137" t="s">
        <v>1847</v>
      </c>
      <c r="H4" s="96"/>
      <c r="I4" s="5"/>
      <c r="J4" s="96"/>
      <c r="K4" s="96"/>
      <c r="L4" s="96"/>
      <c r="M4" s="96"/>
      <c r="N4" s="96"/>
      <c r="O4" s="96"/>
      <c r="P4" s="96"/>
      <c r="Q4" s="96"/>
      <c r="R4" s="96"/>
      <c r="S4" s="96"/>
      <c r="T4" s="96"/>
      <c r="U4" s="96"/>
      <c r="V4" s="96"/>
      <c r="X4" s="96"/>
      <c r="Y4" s="96"/>
      <c r="Z4" s="96"/>
      <c r="AA4" s="96"/>
      <c r="AB4" s="96"/>
      <c r="AC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row>
    <row r="5" spans="1:1013" ht="15">
      <c r="A5" s="128"/>
      <c r="B5" s="128"/>
      <c r="C5" s="145" t="s">
        <v>826</v>
      </c>
      <c r="D5" s="146" t="s">
        <v>1847</v>
      </c>
      <c r="E5" s="796" t="s">
        <v>911</v>
      </c>
      <c r="F5" s="797"/>
      <c r="G5" s="148"/>
      <c r="H5" s="148"/>
      <c r="I5" s="403"/>
      <c r="J5" s="148"/>
      <c r="K5" s="148"/>
      <c r="L5" s="148"/>
      <c r="M5" s="148"/>
      <c r="N5" s="148"/>
      <c r="O5" s="148"/>
      <c r="P5" s="148"/>
      <c r="Q5" s="148"/>
      <c r="R5" s="148"/>
      <c r="S5" s="148"/>
      <c r="T5" s="148"/>
      <c r="U5" s="148"/>
      <c r="V5" s="148"/>
      <c r="X5" s="148"/>
      <c r="Y5" s="148"/>
      <c r="Z5" s="148"/>
      <c r="AA5" s="148"/>
      <c r="AB5" s="148"/>
      <c r="AC5" s="148"/>
      <c r="AD5" s="149"/>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9"/>
    </row>
    <row r="6" spans="1:1013" ht="15">
      <c r="A6" s="128"/>
      <c r="B6" s="128"/>
      <c r="C6" s="299" t="s">
        <v>827</v>
      </c>
      <c r="D6" s="138" t="s">
        <v>1847</v>
      </c>
      <c r="E6" s="128"/>
      <c r="F6" s="138" t="s">
        <v>1847</v>
      </c>
      <c r="G6" s="96"/>
      <c r="H6" s="96"/>
      <c r="I6" s="5"/>
      <c r="J6" s="96"/>
      <c r="K6" s="96"/>
      <c r="L6" s="96"/>
      <c r="M6" s="96"/>
      <c r="N6" s="96"/>
      <c r="O6" s="96"/>
      <c r="P6" s="96"/>
      <c r="Q6" s="96"/>
      <c r="R6" s="96"/>
      <c r="S6" s="96"/>
      <c r="T6" s="96"/>
      <c r="U6" s="96"/>
      <c r="V6" s="96"/>
      <c r="X6" s="96"/>
      <c r="Y6" s="96"/>
      <c r="Z6" s="96"/>
      <c r="AA6" s="96"/>
      <c r="AB6" s="96"/>
      <c r="AC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row>
    <row r="7" spans="1:1013" ht="14.25" customHeight="1">
      <c r="C7" s="138" t="s">
        <v>1847</v>
      </c>
      <c r="D7" s="404" t="s">
        <v>1847</v>
      </c>
      <c r="E7" s="300" t="s">
        <v>1847</v>
      </c>
      <c r="F7" s="300" t="s">
        <v>1847</v>
      </c>
      <c r="G7" s="96"/>
      <c r="H7" s="96"/>
      <c r="I7" s="5"/>
      <c r="J7" s="96"/>
      <c r="K7" s="791" t="s">
        <v>828</v>
      </c>
      <c r="L7" s="791"/>
      <c r="M7" s="791"/>
      <c r="N7" s="791"/>
      <c r="O7" s="96"/>
      <c r="P7" s="96"/>
      <c r="Q7" s="96"/>
      <c r="R7" s="96"/>
      <c r="S7" s="96"/>
      <c r="T7" s="96"/>
      <c r="U7" s="405" t="s">
        <v>829</v>
      </c>
      <c r="V7" s="405" t="s">
        <v>829</v>
      </c>
      <c r="X7" s="96"/>
      <c r="Y7" s="96"/>
      <c r="Z7" s="96"/>
      <c r="AA7" s="96"/>
      <c r="AB7" s="791" t="s">
        <v>830</v>
      </c>
      <c r="AC7" s="79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row>
    <row r="8" spans="1:1013" s="439" customFormat="1" ht="27.75" customHeight="1">
      <c r="A8" s="431" t="s">
        <v>831</v>
      </c>
      <c r="B8" s="432" t="s">
        <v>832</v>
      </c>
      <c r="C8" s="432" t="s">
        <v>833</v>
      </c>
      <c r="D8" s="432" t="s">
        <v>834</v>
      </c>
      <c r="E8" s="432" t="s">
        <v>835</v>
      </c>
      <c r="F8" s="432" t="s">
        <v>836</v>
      </c>
      <c r="G8" s="432" t="s">
        <v>837</v>
      </c>
      <c r="H8" s="430" t="s">
        <v>9</v>
      </c>
      <c r="I8" s="430" t="s">
        <v>838</v>
      </c>
      <c r="J8" s="430" t="s">
        <v>841</v>
      </c>
      <c r="K8" s="430" t="s">
        <v>842</v>
      </c>
      <c r="L8" s="430" t="s">
        <v>843</v>
      </c>
      <c r="M8" s="430" t="s">
        <v>844</v>
      </c>
      <c r="N8" s="430" t="s">
        <v>845</v>
      </c>
      <c r="O8" s="430" t="s">
        <v>846</v>
      </c>
      <c r="P8" s="430" t="s">
        <v>677</v>
      </c>
      <c r="Q8" s="430" t="s">
        <v>3</v>
      </c>
      <c r="R8" s="430" t="s">
        <v>2783</v>
      </c>
      <c r="S8" s="430" t="s">
        <v>913</v>
      </c>
      <c r="T8" s="430" t="s">
        <v>848</v>
      </c>
      <c r="U8" s="433" t="s">
        <v>849</v>
      </c>
      <c r="V8" s="433" t="s">
        <v>850</v>
      </c>
      <c r="W8" s="434" t="s">
        <v>851</v>
      </c>
      <c r="X8" s="435" t="s">
        <v>852</v>
      </c>
      <c r="Y8" s="435" t="s">
        <v>853</v>
      </c>
      <c r="Z8" s="436" t="s">
        <v>854</v>
      </c>
      <c r="AA8" s="435" t="s">
        <v>855</v>
      </c>
      <c r="AB8" s="435" t="s">
        <v>856</v>
      </c>
      <c r="AC8" s="437" t="s">
        <v>914</v>
      </c>
      <c r="AD8" s="438"/>
      <c r="AE8" s="438"/>
      <c r="AF8" s="438"/>
      <c r="AG8" s="438"/>
      <c r="AH8" s="438"/>
      <c r="AI8" s="438"/>
      <c r="AJ8" s="438"/>
      <c r="AK8" s="438"/>
      <c r="AL8" s="438"/>
      <c r="AM8" s="438"/>
      <c r="AN8" s="438"/>
      <c r="AO8" s="438"/>
      <c r="AP8" s="438"/>
      <c r="AQ8" s="438"/>
      <c r="AR8" s="438"/>
      <c r="AS8" s="438"/>
      <c r="AT8" s="438"/>
      <c r="AU8" s="438"/>
      <c r="AV8" s="438"/>
      <c r="AW8" s="438"/>
      <c r="AX8" s="438"/>
      <c r="AY8" s="438"/>
      <c r="AZ8" s="438"/>
      <c r="BA8" s="438"/>
      <c r="BB8" s="438"/>
      <c r="BC8" s="438"/>
      <c r="BD8" s="438"/>
      <c r="BE8" s="438"/>
      <c r="BF8" s="438"/>
      <c r="BG8" s="438"/>
      <c r="BH8" s="438"/>
      <c r="BI8" s="438"/>
      <c r="BJ8" s="438"/>
      <c r="BK8" s="438"/>
      <c r="BL8" s="438"/>
      <c r="BM8" s="438"/>
      <c r="BN8" s="438"/>
      <c r="BO8" s="438"/>
      <c r="BP8" s="438"/>
      <c r="BQ8" s="438"/>
      <c r="BR8" s="438"/>
      <c r="BS8" s="438"/>
      <c r="BT8" s="438"/>
      <c r="BU8" s="438"/>
      <c r="BV8" s="438"/>
      <c r="BW8" s="438"/>
      <c r="BX8" s="438"/>
      <c r="BY8" s="438"/>
      <c r="BZ8" s="438"/>
      <c r="CA8" s="438"/>
      <c r="CB8" s="438"/>
      <c r="CC8" s="438"/>
      <c r="CD8" s="438"/>
      <c r="CE8" s="438"/>
      <c r="CF8" s="438"/>
      <c r="CG8" s="438"/>
      <c r="CH8" s="438"/>
      <c r="CI8" s="438"/>
      <c r="CJ8" s="438"/>
      <c r="CK8" s="438"/>
      <c r="CL8" s="438"/>
      <c r="CM8" s="438"/>
      <c r="CN8" s="438"/>
      <c r="CO8" s="438"/>
      <c r="CP8" s="438"/>
      <c r="CQ8" s="438"/>
      <c r="CR8" s="438"/>
      <c r="CS8" s="438"/>
      <c r="CT8" s="438"/>
      <c r="CU8" s="438"/>
      <c r="CV8" s="438"/>
      <c r="CW8" s="438"/>
      <c r="CX8" s="438"/>
      <c r="CY8" s="438"/>
      <c r="CZ8" s="438"/>
      <c r="DA8" s="438"/>
      <c r="DB8" s="438"/>
      <c r="DC8" s="438"/>
      <c r="DD8" s="438"/>
      <c r="DE8" s="438"/>
      <c r="DF8" s="438"/>
      <c r="DG8" s="438"/>
      <c r="DH8" s="438"/>
      <c r="DI8" s="438"/>
      <c r="DJ8" s="438"/>
      <c r="DK8" s="438"/>
      <c r="DL8" s="438"/>
      <c r="DM8" s="438"/>
      <c r="DN8" s="438"/>
      <c r="DO8" s="438"/>
      <c r="DP8" s="438"/>
      <c r="DQ8" s="438"/>
      <c r="DR8" s="438"/>
      <c r="DS8" s="438"/>
      <c r="DT8" s="438"/>
      <c r="DU8" s="438"/>
      <c r="DV8" s="438"/>
      <c r="DW8" s="438"/>
      <c r="DX8" s="438"/>
      <c r="DY8" s="438"/>
      <c r="DZ8" s="438"/>
      <c r="EA8" s="438"/>
      <c r="EB8" s="438"/>
      <c r="EC8" s="438"/>
      <c r="ED8" s="438"/>
      <c r="EE8" s="438"/>
      <c r="EF8" s="438"/>
      <c r="EG8" s="438"/>
      <c r="EH8" s="438"/>
      <c r="EI8" s="438"/>
      <c r="EJ8" s="438"/>
      <c r="EK8" s="438"/>
      <c r="EL8" s="438"/>
      <c r="EM8" s="438"/>
      <c r="EN8" s="438"/>
      <c r="EO8" s="438"/>
      <c r="EP8" s="438"/>
      <c r="EQ8" s="438"/>
      <c r="ER8" s="438"/>
      <c r="ES8" s="438"/>
      <c r="ET8" s="438"/>
      <c r="EU8" s="438"/>
      <c r="EV8" s="438"/>
      <c r="EW8" s="438"/>
      <c r="EX8" s="438"/>
      <c r="EY8" s="438"/>
      <c r="EZ8" s="438"/>
      <c r="FA8" s="438"/>
      <c r="FB8" s="438"/>
      <c r="FC8" s="438"/>
      <c r="FD8" s="438"/>
      <c r="FE8" s="438"/>
      <c r="FF8" s="438"/>
      <c r="FG8" s="438"/>
      <c r="FH8" s="438"/>
      <c r="FI8" s="438"/>
      <c r="FJ8" s="438"/>
      <c r="FK8" s="438"/>
      <c r="FL8" s="438"/>
      <c r="FM8" s="438"/>
      <c r="FN8" s="438"/>
      <c r="FO8" s="438"/>
      <c r="FP8" s="438"/>
      <c r="FQ8" s="438"/>
      <c r="FR8" s="438"/>
      <c r="FS8" s="438"/>
      <c r="FT8" s="438"/>
      <c r="FU8" s="438"/>
      <c r="FV8" s="438"/>
      <c r="FW8" s="438"/>
      <c r="FX8" s="438"/>
      <c r="FY8" s="438"/>
      <c r="FZ8" s="438"/>
      <c r="GA8" s="438"/>
      <c r="GB8" s="438"/>
      <c r="GC8" s="438"/>
      <c r="GD8" s="438"/>
      <c r="GE8" s="438"/>
      <c r="GF8" s="438"/>
      <c r="GG8" s="438"/>
      <c r="GH8" s="438"/>
      <c r="GI8" s="438"/>
      <c r="GJ8" s="438"/>
      <c r="GK8" s="438"/>
      <c r="GL8" s="438"/>
      <c r="GM8" s="438"/>
      <c r="GN8" s="438"/>
      <c r="GO8" s="438"/>
      <c r="GP8" s="438"/>
      <c r="GQ8" s="438"/>
      <c r="GR8" s="438"/>
      <c r="GS8" s="438"/>
      <c r="GT8" s="438"/>
      <c r="GU8" s="438"/>
      <c r="GV8" s="438"/>
      <c r="GW8" s="438"/>
      <c r="GX8" s="438"/>
      <c r="GY8" s="438"/>
      <c r="GZ8" s="438"/>
      <c r="HA8" s="438"/>
      <c r="HB8" s="438"/>
      <c r="HC8" s="438"/>
      <c r="HD8" s="438"/>
      <c r="HE8" s="438"/>
      <c r="HF8" s="438"/>
      <c r="HG8" s="438"/>
      <c r="HH8" s="438"/>
      <c r="HI8" s="438"/>
      <c r="HJ8" s="438"/>
      <c r="HK8" s="438"/>
      <c r="HL8" s="438"/>
      <c r="HM8" s="438"/>
      <c r="HN8" s="438"/>
      <c r="HO8" s="438"/>
      <c r="HP8" s="438"/>
      <c r="HQ8" s="438"/>
      <c r="HR8" s="438"/>
      <c r="HS8" s="438"/>
      <c r="HT8" s="438"/>
      <c r="HU8" s="438"/>
      <c r="HV8" s="438"/>
      <c r="HW8" s="438"/>
      <c r="HX8" s="438"/>
      <c r="HY8" s="438"/>
      <c r="HZ8" s="438"/>
      <c r="IA8" s="438"/>
      <c r="IB8" s="438"/>
      <c r="IC8" s="438"/>
      <c r="ID8" s="438"/>
      <c r="IE8" s="438"/>
      <c r="IF8" s="438"/>
      <c r="IG8" s="438"/>
      <c r="IH8" s="438"/>
      <c r="II8" s="438"/>
      <c r="IJ8" s="438"/>
      <c r="IK8" s="438"/>
      <c r="IL8" s="438"/>
      <c r="IM8" s="438"/>
      <c r="IN8" s="438"/>
      <c r="IO8" s="438"/>
      <c r="IP8" s="438"/>
      <c r="IQ8" s="438"/>
      <c r="IR8" s="438"/>
      <c r="IS8" s="438"/>
      <c r="IT8" s="438"/>
      <c r="IU8" s="438"/>
      <c r="IV8" s="438"/>
      <c r="IW8" s="438"/>
      <c r="IX8" s="438"/>
      <c r="IY8" s="438"/>
      <c r="IZ8" s="438"/>
      <c r="JA8" s="438"/>
      <c r="JB8" s="438"/>
      <c r="JC8" s="438"/>
      <c r="JD8" s="438"/>
      <c r="JE8" s="438"/>
      <c r="JF8" s="438"/>
      <c r="JG8" s="438"/>
      <c r="JH8" s="438"/>
      <c r="JI8" s="438"/>
      <c r="JJ8" s="438"/>
      <c r="JK8" s="438"/>
      <c r="JL8" s="438"/>
      <c r="JM8" s="438"/>
      <c r="JN8" s="438"/>
      <c r="JO8" s="438"/>
      <c r="JP8" s="438"/>
      <c r="JQ8" s="438"/>
      <c r="JR8" s="438"/>
      <c r="JS8" s="438"/>
      <c r="JT8" s="438"/>
      <c r="JU8" s="438"/>
      <c r="JV8" s="438"/>
      <c r="JW8" s="438"/>
      <c r="JX8" s="438"/>
      <c r="JY8" s="438"/>
      <c r="JZ8" s="438"/>
      <c r="KA8" s="438"/>
      <c r="KB8" s="438"/>
      <c r="KC8" s="438"/>
      <c r="KD8" s="438"/>
      <c r="KE8" s="438"/>
      <c r="KF8" s="438"/>
      <c r="KG8" s="438"/>
      <c r="KH8" s="438"/>
      <c r="KI8" s="438"/>
      <c r="KJ8" s="438"/>
      <c r="KK8" s="438"/>
      <c r="KL8" s="438"/>
      <c r="KM8" s="438"/>
      <c r="KN8" s="438"/>
      <c r="KO8" s="438"/>
      <c r="KP8" s="438"/>
      <c r="KQ8" s="438"/>
      <c r="KR8" s="438"/>
      <c r="KS8" s="438"/>
      <c r="KT8" s="438"/>
      <c r="KU8" s="438"/>
      <c r="KV8" s="438"/>
      <c r="KW8" s="438"/>
      <c r="KX8" s="438"/>
      <c r="KY8" s="438"/>
      <c r="KZ8" s="438"/>
      <c r="LA8" s="438"/>
      <c r="LB8" s="438"/>
      <c r="LC8" s="438"/>
      <c r="LD8" s="438"/>
      <c r="LE8" s="438"/>
      <c r="LF8" s="438"/>
      <c r="LG8" s="438"/>
      <c r="LH8" s="438"/>
      <c r="LI8" s="438"/>
      <c r="LJ8" s="438"/>
      <c r="LK8" s="438"/>
      <c r="LL8" s="438"/>
      <c r="LM8" s="438"/>
      <c r="LN8" s="438"/>
      <c r="LO8" s="438"/>
      <c r="LP8" s="438"/>
      <c r="LQ8" s="438"/>
      <c r="LR8" s="438"/>
      <c r="LS8" s="438"/>
      <c r="LT8" s="438"/>
      <c r="LU8" s="438"/>
      <c r="LV8" s="438"/>
      <c r="LW8" s="438"/>
      <c r="LX8" s="438"/>
      <c r="LY8" s="438"/>
      <c r="LZ8" s="438"/>
      <c r="MA8" s="438"/>
      <c r="MB8" s="438"/>
      <c r="MC8" s="438"/>
      <c r="MD8" s="438"/>
      <c r="ME8" s="438"/>
      <c r="MF8" s="438"/>
      <c r="MG8" s="438"/>
      <c r="MH8" s="438"/>
      <c r="MI8" s="438"/>
      <c r="MJ8" s="438"/>
      <c r="MK8" s="438"/>
      <c r="ML8" s="438"/>
      <c r="MM8" s="438"/>
      <c r="MN8" s="438"/>
      <c r="MO8" s="438"/>
      <c r="MP8" s="438"/>
      <c r="MQ8" s="438"/>
      <c r="MR8" s="438"/>
      <c r="MS8" s="438"/>
      <c r="MT8" s="438"/>
      <c r="MU8" s="438"/>
      <c r="MV8" s="438"/>
      <c r="MW8" s="438"/>
      <c r="MX8" s="438"/>
      <c r="MY8" s="438"/>
      <c r="MZ8" s="438"/>
      <c r="NA8" s="438"/>
      <c r="NB8" s="438"/>
      <c r="NC8" s="438"/>
      <c r="ND8" s="438"/>
      <c r="NE8" s="438"/>
      <c r="NF8" s="438"/>
      <c r="NG8" s="438"/>
      <c r="NH8" s="438"/>
      <c r="NI8" s="438"/>
      <c r="NJ8" s="438"/>
      <c r="NK8" s="438"/>
      <c r="NL8" s="438"/>
      <c r="NM8" s="438"/>
      <c r="NN8" s="438"/>
      <c r="NO8" s="438"/>
      <c r="NP8" s="438"/>
      <c r="NQ8" s="438"/>
      <c r="NR8" s="438"/>
      <c r="NS8" s="438"/>
      <c r="NT8" s="438"/>
      <c r="NU8" s="438"/>
      <c r="NV8" s="438"/>
      <c r="NW8" s="438"/>
      <c r="NX8" s="438"/>
      <c r="NY8" s="438"/>
      <c r="NZ8" s="438"/>
      <c r="OA8" s="438"/>
      <c r="OB8" s="438"/>
      <c r="OC8" s="438"/>
      <c r="OD8" s="438"/>
      <c r="OE8" s="438"/>
      <c r="OF8" s="438"/>
      <c r="OG8" s="438"/>
      <c r="OH8" s="438"/>
      <c r="OI8" s="438"/>
      <c r="OJ8" s="438"/>
      <c r="OK8" s="438"/>
      <c r="OL8" s="438"/>
      <c r="OM8" s="438"/>
      <c r="ON8" s="438"/>
      <c r="OO8" s="438"/>
      <c r="OP8" s="438"/>
      <c r="OQ8" s="438"/>
      <c r="OR8" s="438"/>
      <c r="OS8" s="438"/>
      <c r="OT8" s="438"/>
      <c r="OU8" s="438"/>
      <c r="OV8" s="438"/>
      <c r="OW8" s="438"/>
      <c r="OX8" s="438"/>
      <c r="OY8" s="438"/>
      <c r="OZ8" s="438"/>
      <c r="PA8" s="438"/>
      <c r="PB8" s="438"/>
      <c r="PC8" s="438"/>
      <c r="PD8" s="438"/>
      <c r="PE8" s="438"/>
      <c r="PF8" s="438"/>
      <c r="PG8" s="438"/>
      <c r="PH8" s="438"/>
      <c r="PI8" s="438"/>
      <c r="PJ8" s="438"/>
      <c r="PK8" s="438"/>
      <c r="PL8" s="438"/>
      <c r="PM8" s="438"/>
      <c r="PN8" s="438"/>
      <c r="PO8" s="438"/>
      <c r="PP8" s="438"/>
      <c r="PQ8" s="438"/>
      <c r="PR8" s="438"/>
      <c r="PS8" s="438"/>
      <c r="PT8" s="438"/>
      <c r="PU8" s="438"/>
      <c r="PV8" s="438"/>
      <c r="PW8" s="438"/>
      <c r="PX8" s="438"/>
      <c r="PY8" s="438"/>
      <c r="PZ8" s="438"/>
      <c r="QA8" s="438"/>
      <c r="QB8" s="438"/>
      <c r="QC8" s="438"/>
      <c r="QD8" s="438"/>
      <c r="QE8" s="438"/>
      <c r="QF8" s="438"/>
      <c r="QG8" s="438"/>
      <c r="QH8" s="438"/>
      <c r="QI8" s="438"/>
      <c r="QJ8" s="438"/>
      <c r="QK8" s="438"/>
      <c r="QL8" s="438"/>
      <c r="QM8" s="438"/>
      <c r="QN8" s="438"/>
      <c r="QO8" s="438"/>
      <c r="QP8" s="438"/>
      <c r="QQ8" s="438"/>
      <c r="QR8" s="438"/>
      <c r="QS8" s="438"/>
      <c r="QT8" s="438"/>
      <c r="QU8" s="438"/>
      <c r="QV8" s="438"/>
      <c r="QW8" s="438"/>
      <c r="QX8" s="438"/>
      <c r="QY8" s="438"/>
      <c r="QZ8" s="438"/>
      <c r="RA8" s="438"/>
      <c r="RB8" s="438"/>
      <c r="RC8" s="438"/>
      <c r="RD8" s="438"/>
      <c r="RE8" s="438"/>
      <c r="RF8" s="438"/>
      <c r="RG8" s="438"/>
      <c r="RH8" s="438"/>
      <c r="RI8" s="438"/>
      <c r="RJ8" s="438"/>
      <c r="RK8" s="438"/>
      <c r="RL8" s="438"/>
      <c r="RM8" s="438"/>
      <c r="RN8" s="438"/>
      <c r="RO8" s="438"/>
      <c r="RP8" s="438"/>
      <c r="RQ8" s="438"/>
      <c r="RR8" s="438"/>
      <c r="RS8" s="438"/>
      <c r="RT8" s="438"/>
      <c r="RU8" s="438"/>
      <c r="RV8" s="438"/>
      <c r="RW8" s="438"/>
      <c r="RX8" s="438"/>
      <c r="RY8" s="438"/>
      <c r="RZ8" s="438"/>
      <c r="SA8" s="438"/>
      <c r="SB8" s="438"/>
      <c r="SC8" s="438"/>
      <c r="SD8" s="438"/>
      <c r="SE8" s="438"/>
      <c r="SF8" s="438"/>
      <c r="SG8" s="438"/>
      <c r="SH8" s="438"/>
      <c r="SI8" s="438"/>
      <c r="SJ8" s="438"/>
      <c r="SK8" s="438"/>
      <c r="SL8" s="438"/>
      <c r="SM8" s="438"/>
      <c r="SN8" s="438"/>
      <c r="SO8" s="438"/>
      <c r="SP8" s="438"/>
      <c r="SQ8" s="438"/>
      <c r="SR8" s="438"/>
      <c r="SS8" s="438"/>
      <c r="ST8" s="438"/>
      <c r="SU8" s="438"/>
      <c r="SV8" s="438"/>
      <c r="SW8" s="438"/>
      <c r="SX8" s="438"/>
      <c r="SY8" s="438"/>
      <c r="SZ8" s="438"/>
      <c r="TA8" s="438"/>
      <c r="TB8" s="438"/>
      <c r="TC8" s="438"/>
      <c r="TD8" s="438"/>
      <c r="TE8" s="438"/>
      <c r="TF8" s="438"/>
      <c r="TG8" s="438"/>
      <c r="TH8" s="438"/>
      <c r="TI8" s="438"/>
      <c r="TJ8" s="438"/>
      <c r="TK8" s="438"/>
      <c r="TL8" s="438"/>
      <c r="TM8" s="438"/>
      <c r="TN8" s="438"/>
      <c r="TO8" s="438"/>
      <c r="TP8" s="438"/>
      <c r="TQ8" s="438"/>
      <c r="TR8" s="438"/>
      <c r="TS8" s="438"/>
      <c r="TT8" s="438"/>
      <c r="TU8" s="438"/>
      <c r="TV8" s="438"/>
      <c r="TW8" s="438"/>
      <c r="TX8" s="438"/>
      <c r="TY8" s="438"/>
      <c r="TZ8" s="438"/>
      <c r="UA8" s="438"/>
      <c r="UB8" s="438"/>
      <c r="UC8" s="438"/>
      <c r="UD8" s="438"/>
      <c r="UE8" s="438"/>
      <c r="UF8" s="438"/>
      <c r="UG8" s="438"/>
      <c r="UH8" s="438"/>
      <c r="UI8" s="438"/>
      <c r="UJ8" s="438"/>
      <c r="UK8" s="438"/>
      <c r="UL8" s="438"/>
      <c r="UM8" s="438"/>
      <c r="UN8" s="438"/>
      <c r="UO8" s="438"/>
      <c r="UP8" s="438"/>
      <c r="UQ8" s="438"/>
      <c r="UR8" s="438"/>
      <c r="US8" s="438"/>
      <c r="UT8" s="438"/>
      <c r="UU8" s="438"/>
      <c r="UV8" s="438"/>
      <c r="UW8" s="438"/>
      <c r="UX8" s="438"/>
      <c r="UY8" s="438"/>
      <c r="UZ8" s="438"/>
      <c r="VA8" s="438"/>
      <c r="VB8" s="438"/>
      <c r="VC8" s="438"/>
      <c r="VD8" s="438"/>
      <c r="VE8" s="438"/>
      <c r="VF8" s="438"/>
      <c r="VG8" s="438"/>
      <c r="VH8" s="438"/>
      <c r="VI8" s="438"/>
      <c r="VJ8" s="438"/>
      <c r="VK8" s="438"/>
      <c r="VL8" s="438"/>
      <c r="VM8" s="438"/>
      <c r="VN8" s="438"/>
      <c r="VO8" s="438"/>
      <c r="VP8" s="438"/>
      <c r="VQ8" s="438"/>
      <c r="VR8" s="438"/>
      <c r="VS8" s="438"/>
      <c r="VT8" s="438"/>
      <c r="VU8" s="438"/>
      <c r="VV8" s="438"/>
      <c r="VW8" s="438"/>
      <c r="VX8" s="438"/>
      <c r="VY8" s="438"/>
      <c r="VZ8" s="438"/>
      <c r="WA8" s="438"/>
      <c r="WB8" s="438"/>
      <c r="WC8" s="438"/>
      <c r="WD8" s="438"/>
      <c r="WE8" s="438"/>
      <c r="WF8" s="438"/>
      <c r="WG8" s="438"/>
      <c r="WH8" s="438"/>
      <c r="WI8" s="438"/>
      <c r="WJ8" s="438"/>
      <c r="WK8" s="438"/>
      <c r="WL8" s="438"/>
      <c r="WM8" s="438"/>
      <c r="WN8" s="438"/>
      <c r="WO8" s="438"/>
      <c r="WP8" s="438"/>
      <c r="WQ8" s="438"/>
      <c r="WR8" s="438"/>
      <c r="WS8" s="438"/>
      <c r="WT8" s="438"/>
      <c r="WU8" s="438"/>
      <c r="WV8" s="438"/>
      <c r="WW8" s="438"/>
      <c r="WX8" s="438"/>
      <c r="WY8" s="438"/>
      <c r="WZ8" s="438"/>
      <c r="XA8" s="438"/>
      <c r="XB8" s="438"/>
      <c r="XC8" s="438"/>
      <c r="XD8" s="438"/>
      <c r="XE8" s="438"/>
      <c r="XF8" s="438"/>
      <c r="XG8" s="438"/>
      <c r="XH8" s="438"/>
      <c r="XI8" s="438"/>
      <c r="XJ8" s="438"/>
      <c r="XK8" s="438"/>
      <c r="XL8" s="438"/>
      <c r="XM8" s="438"/>
      <c r="XN8" s="438"/>
      <c r="XO8" s="438"/>
      <c r="XP8" s="438"/>
      <c r="XQ8" s="438"/>
      <c r="XR8" s="438"/>
      <c r="XS8" s="438"/>
      <c r="XT8" s="438"/>
      <c r="XU8" s="438"/>
      <c r="XV8" s="438"/>
      <c r="XW8" s="438"/>
      <c r="XX8" s="438"/>
      <c r="XY8" s="438"/>
      <c r="XZ8" s="438"/>
      <c r="YA8" s="438"/>
      <c r="YB8" s="438"/>
      <c r="YC8" s="438"/>
      <c r="YD8" s="438"/>
      <c r="YE8" s="438"/>
      <c r="YF8" s="438"/>
      <c r="YG8" s="438"/>
      <c r="YH8" s="438"/>
      <c r="YI8" s="438"/>
      <c r="YJ8" s="438"/>
      <c r="YK8" s="438"/>
      <c r="YL8" s="438"/>
      <c r="YM8" s="438"/>
      <c r="YN8" s="438"/>
      <c r="YO8" s="438"/>
      <c r="YP8" s="438"/>
      <c r="YQ8" s="438"/>
      <c r="YR8" s="438"/>
      <c r="YS8" s="438"/>
      <c r="YT8" s="438"/>
      <c r="YU8" s="438"/>
      <c r="YV8" s="438"/>
      <c r="YW8" s="438"/>
      <c r="YX8" s="438"/>
      <c r="YY8" s="438"/>
      <c r="YZ8" s="438"/>
      <c r="ZA8" s="438"/>
      <c r="ZB8" s="438"/>
      <c r="ZC8" s="438"/>
      <c r="ZD8" s="438"/>
      <c r="ZE8" s="438"/>
      <c r="ZF8" s="438"/>
      <c r="ZG8" s="438"/>
      <c r="ZH8" s="438"/>
      <c r="ZI8" s="438"/>
      <c r="ZJ8" s="438"/>
      <c r="ZK8" s="438"/>
      <c r="ZL8" s="438"/>
      <c r="ZM8" s="438"/>
      <c r="ZN8" s="438"/>
      <c r="ZO8" s="438"/>
      <c r="ZP8" s="438"/>
      <c r="ZQ8" s="438"/>
      <c r="ZR8" s="438"/>
      <c r="ZS8" s="438"/>
      <c r="ZT8" s="438"/>
      <c r="ZU8" s="438"/>
      <c r="ZV8" s="438"/>
      <c r="ZW8" s="438"/>
      <c r="ZX8" s="438"/>
      <c r="ZY8" s="438"/>
      <c r="ZZ8" s="438"/>
      <c r="AAA8" s="438"/>
      <c r="AAB8" s="438"/>
      <c r="AAC8" s="438"/>
      <c r="AAD8" s="438"/>
      <c r="AAE8" s="438"/>
      <c r="AAF8" s="438"/>
      <c r="AAG8" s="438"/>
      <c r="AAH8" s="438"/>
      <c r="AAI8" s="438"/>
      <c r="AAJ8" s="438"/>
      <c r="AAK8" s="438"/>
      <c r="AAL8" s="438"/>
      <c r="AAM8" s="438"/>
      <c r="AAN8" s="438"/>
      <c r="AAO8" s="438"/>
      <c r="AAP8" s="438"/>
      <c r="AAQ8" s="438"/>
      <c r="AAR8" s="438"/>
      <c r="AAS8" s="438"/>
      <c r="AAT8" s="438"/>
      <c r="AAU8" s="438"/>
      <c r="AAV8" s="438"/>
      <c r="AAW8" s="438"/>
      <c r="AAX8" s="438"/>
      <c r="AAY8" s="438"/>
      <c r="AAZ8" s="438"/>
      <c r="ABA8" s="438"/>
      <c r="ABB8" s="438"/>
      <c r="ABC8" s="438"/>
      <c r="ABD8" s="438"/>
      <c r="ABE8" s="438"/>
      <c r="ABF8" s="438"/>
      <c r="ABG8" s="438"/>
      <c r="ABH8" s="438"/>
      <c r="ABI8" s="438"/>
      <c r="ABJ8" s="438"/>
      <c r="ABK8" s="438"/>
      <c r="ABL8" s="438"/>
      <c r="ABM8" s="438"/>
      <c r="ABN8" s="438"/>
      <c r="ABO8" s="438"/>
      <c r="ABP8" s="438"/>
      <c r="ABQ8" s="438"/>
      <c r="ABR8" s="438"/>
      <c r="ABS8" s="438"/>
      <c r="ABT8" s="438"/>
      <c r="ABU8" s="438"/>
      <c r="ABV8" s="438"/>
      <c r="ABW8" s="438"/>
      <c r="ABX8" s="438"/>
      <c r="ABY8" s="438"/>
      <c r="ABZ8" s="438"/>
      <c r="ACA8" s="438"/>
      <c r="ACB8" s="438"/>
      <c r="ACC8" s="438"/>
      <c r="ACD8" s="438"/>
      <c r="ACE8" s="438"/>
      <c r="ACF8" s="438"/>
      <c r="ACG8" s="438"/>
      <c r="ACH8" s="438"/>
      <c r="ACI8" s="438"/>
      <c r="ACJ8" s="438"/>
      <c r="ACK8" s="438"/>
      <c r="ACL8" s="438"/>
      <c r="ACM8" s="438"/>
      <c r="ACN8" s="438"/>
      <c r="ACO8" s="438"/>
      <c r="ACP8" s="438"/>
      <c r="ACQ8" s="438"/>
      <c r="ACR8" s="438"/>
      <c r="ACS8" s="438"/>
      <c r="ACT8" s="438"/>
      <c r="ACU8" s="438"/>
      <c r="ACV8" s="438"/>
      <c r="ACW8" s="438"/>
      <c r="ACX8" s="438"/>
      <c r="ACY8" s="438"/>
      <c r="ACZ8" s="438"/>
      <c r="ADA8" s="438"/>
      <c r="ADB8" s="438"/>
      <c r="ADC8" s="438"/>
      <c r="ADD8" s="438"/>
      <c r="ADE8" s="438"/>
      <c r="ADF8" s="438"/>
      <c r="ADG8" s="438"/>
      <c r="ADH8" s="438"/>
      <c r="ADI8" s="438"/>
      <c r="ADJ8" s="438"/>
      <c r="ADK8" s="438"/>
      <c r="ADL8" s="438"/>
      <c r="ADM8" s="438"/>
      <c r="ADN8" s="438"/>
      <c r="ADO8" s="438"/>
      <c r="ADP8" s="438"/>
      <c r="ADQ8" s="438"/>
      <c r="ADR8" s="438"/>
      <c r="ADS8" s="438"/>
      <c r="ADT8" s="438"/>
      <c r="ADU8" s="438"/>
      <c r="ADV8" s="438"/>
      <c r="ADW8" s="438"/>
      <c r="ADX8" s="438"/>
      <c r="ADY8" s="438"/>
      <c r="ADZ8" s="438"/>
      <c r="AEA8" s="438"/>
      <c r="AEB8" s="438"/>
      <c r="AEC8" s="438"/>
      <c r="AED8" s="438"/>
      <c r="AEE8" s="438"/>
      <c r="AEF8" s="438"/>
      <c r="AEG8" s="438"/>
      <c r="AEH8" s="438"/>
      <c r="AEI8" s="438"/>
      <c r="AEJ8" s="438"/>
      <c r="AEK8" s="438"/>
      <c r="AEL8" s="438"/>
      <c r="AEM8" s="438"/>
      <c r="AEN8" s="438"/>
      <c r="AEO8" s="438"/>
      <c r="AEP8" s="438"/>
      <c r="AEQ8" s="438"/>
      <c r="AER8" s="438"/>
      <c r="AES8" s="438"/>
      <c r="AET8" s="438"/>
      <c r="AEU8" s="438"/>
      <c r="AEV8" s="438"/>
      <c r="AEW8" s="438"/>
      <c r="AEX8" s="438"/>
      <c r="AEY8" s="438"/>
      <c r="AEZ8" s="438"/>
      <c r="AFA8" s="438"/>
      <c r="AFB8" s="438"/>
      <c r="AFC8" s="438"/>
      <c r="AFD8" s="438"/>
      <c r="AFE8" s="438"/>
      <c r="AFF8" s="438"/>
      <c r="AFG8" s="438"/>
      <c r="AFH8" s="438"/>
      <c r="AFI8" s="438"/>
      <c r="AFJ8" s="438"/>
      <c r="AFK8" s="438"/>
      <c r="AFL8" s="438"/>
      <c r="AFM8" s="438"/>
      <c r="AFN8" s="438"/>
      <c r="AFO8" s="438"/>
      <c r="AFP8" s="438"/>
      <c r="AFQ8" s="438"/>
      <c r="AFR8" s="438"/>
      <c r="AFS8" s="438"/>
      <c r="AFT8" s="438"/>
      <c r="AFU8" s="438"/>
      <c r="AFV8" s="438"/>
      <c r="AFW8" s="438"/>
      <c r="AFX8" s="438"/>
      <c r="AFY8" s="438"/>
      <c r="AFZ8" s="438"/>
      <c r="AGA8" s="438"/>
      <c r="AGB8" s="438"/>
      <c r="AGC8" s="438"/>
      <c r="AGD8" s="438"/>
      <c r="AGE8" s="438"/>
      <c r="AGF8" s="438"/>
      <c r="AGG8" s="438"/>
      <c r="AGH8" s="438"/>
      <c r="AGI8" s="438"/>
      <c r="AGJ8" s="438"/>
      <c r="AGK8" s="438"/>
      <c r="AGL8" s="438"/>
      <c r="AGM8" s="438"/>
      <c r="AGN8" s="438"/>
      <c r="AGO8" s="438"/>
      <c r="AGP8" s="438"/>
      <c r="AGQ8" s="438"/>
      <c r="AGR8" s="438"/>
      <c r="AGS8" s="438"/>
      <c r="AGT8" s="438"/>
      <c r="AGU8" s="438"/>
      <c r="AGV8" s="438"/>
      <c r="AGW8" s="438"/>
      <c r="AGX8" s="438"/>
      <c r="AGY8" s="438"/>
      <c r="AGZ8" s="438"/>
      <c r="AHA8" s="438"/>
      <c r="AHB8" s="438"/>
      <c r="AHC8" s="438"/>
      <c r="AHD8" s="438"/>
      <c r="AHE8" s="438"/>
      <c r="AHF8" s="438"/>
      <c r="AHG8" s="438"/>
      <c r="AHH8" s="438"/>
      <c r="AHI8" s="438"/>
      <c r="AHJ8" s="438"/>
      <c r="AHK8" s="438"/>
      <c r="AHL8" s="438"/>
      <c r="AHM8" s="438"/>
      <c r="AHN8" s="438"/>
      <c r="AHO8" s="438"/>
      <c r="AHP8" s="438"/>
      <c r="AHQ8" s="438"/>
      <c r="AHR8" s="438"/>
      <c r="AHS8" s="438"/>
      <c r="AHT8" s="438"/>
      <c r="AHU8" s="438"/>
      <c r="AHV8" s="438"/>
      <c r="AHW8" s="438"/>
      <c r="AHX8" s="438"/>
      <c r="AHY8" s="438"/>
      <c r="AHZ8" s="438"/>
      <c r="AIA8" s="438"/>
      <c r="AIB8" s="438"/>
      <c r="AIC8" s="438"/>
      <c r="AID8" s="438"/>
      <c r="AIE8" s="438"/>
      <c r="AIF8" s="438"/>
      <c r="AIG8" s="438"/>
      <c r="AIH8" s="438"/>
      <c r="AII8" s="438"/>
      <c r="AIJ8" s="438"/>
      <c r="AIK8" s="438"/>
      <c r="AIL8" s="438"/>
      <c r="AIM8" s="438"/>
      <c r="AIN8" s="438"/>
      <c r="AIO8" s="438"/>
      <c r="AIP8" s="438"/>
      <c r="AIQ8" s="438"/>
      <c r="AIR8" s="438"/>
      <c r="AIS8" s="438"/>
      <c r="AIT8" s="438"/>
      <c r="AIU8" s="438"/>
      <c r="AIV8" s="438"/>
      <c r="AIW8" s="438"/>
      <c r="AIX8" s="438"/>
      <c r="AIY8" s="438"/>
      <c r="AIZ8" s="438"/>
      <c r="AJA8" s="438"/>
      <c r="AJB8" s="438"/>
      <c r="AJC8" s="438"/>
      <c r="AJD8" s="438"/>
      <c r="AJE8" s="438"/>
      <c r="AJF8" s="438"/>
      <c r="AJG8" s="438"/>
      <c r="AJH8" s="438"/>
      <c r="AJI8" s="438"/>
      <c r="AJJ8" s="438"/>
      <c r="AJK8" s="438"/>
      <c r="AJL8" s="438"/>
      <c r="AJM8" s="438"/>
      <c r="AJN8" s="438"/>
      <c r="AJO8" s="438"/>
      <c r="AJP8" s="438"/>
      <c r="AJQ8" s="438"/>
      <c r="AJR8" s="438"/>
      <c r="AJS8" s="438"/>
      <c r="AJT8" s="438"/>
      <c r="AJU8" s="438"/>
      <c r="AJV8" s="438"/>
      <c r="AJW8" s="438"/>
      <c r="AJX8" s="438"/>
      <c r="AJY8" s="438"/>
      <c r="AJZ8" s="438"/>
      <c r="AKA8" s="438"/>
      <c r="AKB8" s="438"/>
      <c r="AKC8" s="438"/>
      <c r="AKD8" s="438"/>
      <c r="AKE8" s="438"/>
      <c r="AKF8" s="438"/>
      <c r="AKG8" s="438"/>
      <c r="AKH8" s="438"/>
      <c r="AKI8" s="438"/>
      <c r="AKJ8" s="438"/>
      <c r="AKK8" s="438"/>
      <c r="AKL8" s="438"/>
      <c r="AKM8" s="438"/>
      <c r="AKN8" s="438"/>
      <c r="AKO8" s="438"/>
      <c r="AKP8" s="438"/>
      <c r="AKQ8" s="438"/>
      <c r="AKR8" s="438"/>
      <c r="AKS8" s="438"/>
      <c r="AKT8" s="438"/>
      <c r="AKU8" s="438"/>
      <c r="AKV8" s="438"/>
      <c r="AKW8" s="438"/>
      <c r="AKX8" s="438"/>
      <c r="AKY8" s="438"/>
      <c r="AKZ8" s="438"/>
      <c r="ALA8" s="438"/>
      <c r="ALB8" s="438"/>
      <c r="ALC8" s="438"/>
      <c r="ALD8" s="438"/>
      <c r="ALE8" s="438"/>
      <c r="ALF8" s="438"/>
      <c r="ALG8" s="438"/>
      <c r="ALH8" s="438"/>
      <c r="ALI8" s="438"/>
      <c r="ALJ8" s="438"/>
      <c r="ALK8" s="438"/>
      <c r="ALL8" s="438"/>
      <c r="ALM8" s="438"/>
      <c r="ALN8" s="438"/>
      <c r="ALO8" s="438"/>
      <c r="ALP8" s="438"/>
      <c r="ALQ8" s="438"/>
      <c r="ALR8" s="438"/>
      <c r="ALS8" s="438"/>
      <c r="ALT8" s="438"/>
      <c r="ALU8" s="438"/>
      <c r="ALV8" s="438"/>
      <c r="ALW8" s="438"/>
      <c r="ALX8" s="438"/>
      <c r="ALY8" s="438"/>
    </row>
    <row r="9" spans="1:1013" ht="15" customHeight="1">
      <c r="A9" s="418">
        <v>1</v>
      </c>
      <c r="B9" s="318" t="s">
        <v>2784</v>
      </c>
      <c r="C9" s="318"/>
      <c r="D9" s="318"/>
      <c r="E9" s="409"/>
      <c r="F9" s="409"/>
      <c r="G9" s="409"/>
      <c r="H9" s="429" t="s">
        <v>2785</v>
      </c>
      <c r="I9" s="410"/>
      <c r="J9" s="313" t="s">
        <v>2786</v>
      </c>
      <c r="K9" s="412"/>
      <c r="L9" s="412"/>
      <c r="M9" s="412"/>
      <c r="N9" s="412"/>
      <c r="O9" s="412"/>
      <c r="P9" s="411" t="s">
        <v>820</v>
      </c>
      <c r="Q9" s="338" t="s">
        <v>863</v>
      </c>
      <c r="R9" s="338" t="s">
        <v>2786</v>
      </c>
      <c r="S9" s="412"/>
      <c r="T9" s="412"/>
      <c r="U9" s="412" t="s">
        <v>863</v>
      </c>
      <c r="V9" s="412" t="s">
        <v>863</v>
      </c>
    </row>
    <row r="10" spans="1:1013" ht="15" customHeight="1">
      <c r="A10" s="418">
        <v>2</v>
      </c>
      <c r="B10" s="318"/>
      <c r="C10" s="318" t="s">
        <v>2787</v>
      </c>
      <c r="D10" s="318"/>
      <c r="E10" s="409"/>
      <c r="F10" s="409"/>
      <c r="G10" s="409"/>
      <c r="H10" s="441" t="s">
        <v>2788</v>
      </c>
      <c r="I10" s="414">
        <v>101</v>
      </c>
      <c r="J10" s="415" t="s">
        <v>2789</v>
      </c>
      <c r="K10" s="416"/>
      <c r="L10" s="416"/>
      <c r="M10" s="416"/>
      <c r="N10" s="416"/>
      <c r="O10" s="416"/>
      <c r="P10" s="411" t="s">
        <v>820</v>
      </c>
      <c r="Q10" s="341"/>
      <c r="R10" s="341" t="s">
        <v>1093</v>
      </c>
      <c r="S10" s="416"/>
      <c r="T10" s="416"/>
      <c r="U10" s="416" t="s">
        <v>863</v>
      </c>
      <c r="V10" s="416" t="s">
        <v>863</v>
      </c>
    </row>
    <row r="11" spans="1:1013" ht="15" customHeight="1">
      <c r="A11" s="418">
        <v>3</v>
      </c>
      <c r="B11" s="318"/>
      <c r="C11" s="318" t="s">
        <v>2790</v>
      </c>
      <c r="D11" s="318"/>
      <c r="E11" s="409"/>
      <c r="F11" s="409"/>
      <c r="G11" s="409"/>
      <c r="H11" s="440" t="s">
        <v>2791</v>
      </c>
      <c r="I11" s="417" t="s">
        <v>2792</v>
      </c>
      <c r="J11" s="313" t="s">
        <v>2793</v>
      </c>
      <c r="K11" s="412"/>
      <c r="L11" s="412"/>
      <c r="M11" s="412"/>
      <c r="N11" s="412"/>
      <c r="O11" s="412"/>
      <c r="P11" s="411" t="s">
        <v>820</v>
      </c>
      <c r="Q11" s="338"/>
      <c r="R11" s="338" t="s">
        <v>862</v>
      </c>
      <c r="S11" s="412"/>
      <c r="T11" s="412"/>
      <c r="U11" s="412" t="s">
        <v>863</v>
      </c>
      <c r="V11" s="412" t="s">
        <v>863</v>
      </c>
    </row>
    <row r="12" spans="1:1013" ht="15" customHeight="1">
      <c r="A12" s="418">
        <v>4</v>
      </c>
      <c r="B12" s="318" t="s">
        <v>2794</v>
      </c>
      <c r="C12" s="318"/>
      <c r="D12" s="318"/>
      <c r="E12" s="409"/>
      <c r="F12" s="409"/>
      <c r="G12" s="409"/>
      <c r="H12" s="442" t="s">
        <v>2795</v>
      </c>
      <c r="I12" s="414" t="s">
        <v>2796</v>
      </c>
      <c r="J12" s="415" t="s">
        <v>2797</v>
      </c>
      <c r="K12" s="416"/>
      <c r="L12" s="416"/>
      <c r="M12" s="416"/>
      <c r="N12" s="416"/>
      <c r="O12" s="416"/>
      <c r="P12" s="411" t="s">
        <v>820</v>
      </c>
      <c r="Q12" s="341"/>
      <c r="R12" s="341" t="s">
        <v>862</v>
      </c>
      <c r="S12" s="416"/>
      <c r="T12" s="416"/>
      <c r="U12" s="416" t="s">
        <v>863</v>
      </c>
      <c r="V12" s="416" t="s">
        <v>863</v>
      </c>
    </row>
    <row r="13" spans="1:1013" ht="15" customHeight="1">
      <c r="A13" s="423">
        <v>5</v>
      </c>
      <c r="B13" s="424" t="s">
        <v>2798</v>
      </c>
      <c r="C13" s="424"/>
      <c r="D13" s="424"/>
      <c r="E13" s="425"/>
      <c r="F13" s="425"/>
      <c r="G13" s="425"/>
      <c r="H13" s="443" t="s">
        <v>2799</v>
      </c>
      <c r="I13" s="426"/>
      <c r="J13" s="426" t="s">
        <v>2800</v>
      </c>
      <c r="K13" s="427"/>
      <c r="L13" s="427"/>
      <c r="M13" s="427"/>
      <c r="N13" s="427"/>
      <c r="O13" s="427"/>
      <c r="P13" s="428" t="s">
        <v>817</v>
      </c>
      <c r="Q13" s="497" t="s">
        <v>863</v>
      </c>
      <c r="R13" s="498" t="s">
        <v>2800</v>
      </c>
      <c r="S13" s="427"/>
      <c r="T13" s="427"/>
      <c r="U13" s="427" t="s">
        <v>863</v>
      </c>
      <c r="V13" s="427" t="s">
        <v>863</v>
      </c>
    </row>
    <row r="14" spans="1:1013" ht="15" customHeight="1" thickBot="1">
      <c r="A14" s="477">
        <v>6</v>
      </c>
      <c r="B14" s="478" t="s">
        <v>2801</v>
      </c>
      <c r="C14" s="478"/>
      <c r="D14" s="478"/>
      <c r="E14" s="479"/>
      <c r="F14" s="479"/>
      <c r="G14" s="479"/>
      <c r="H14" s="480" t="s">
        <v>2802</v>
      </c>
      <c r="I14" s="481"/>
      <c r="J14" s="470" t="s">
        <v>2803</v>
      </c>
      <c r="K14" s="482"/>
      <c r="L14" s="482"/>
      <c r="M14" s="482"/>
      <c r="N14" s="482"/>
      <c r="O14" s="482"/>
      <c r="P14" s="483" t="s">
        <v>820</v>
      </c>
      <c r="Q14" s="499"/>
      <c r="R14" s="499" t="s">
        <v>862</v>
      </c>
      <c r="S14" s="482"/>
      <c r="T14" s="482"/>
      <c r="U14" s="482" t="s">
        <v>863</v>
      </c>
      <c r="V14" s="482" t="s">
        <v>863</v>
      </c>
    </row>
    <row r="15" spans="1:1013" s="449" customFormat="1" ht="15">
      <c r="A15" s="476"/>
      <c r="B15" s="476"/>
      <c r="C15" s="476"/>
      <c r="D15" s="476"/>
      <c r="E15" s="476"/>
      <c r="F15" s="476"/>
      <c r="G15" s="476"/>
      <c r="H15" s="476"/>
      <c r="I15" s="476"/>
      <c r="J15" s="476"/>
      <c r="K15" s="476"/>
      <c r="L15" s="476"/>
      <c r="M15" s="476"/>
      <c r="N15" s="476"/>
      <c r="O15" s="476"/>
      <c r="P15" s="476"/>
      <c r="Q15" s="476"/>
      <c r="R15" s="476"/>
      <c r="S15" s="476"/>
      <c r="T15" s="476"/>
      <c r="U15" s="476"/>
      <c r="V15" s="476"/>
    </row>
    <row r="16" spans="1:1013">
      <c r="E16" s="57"/>
      <c r="AE16" s="445"/>
      <c r="AF16" s="446"/>
      <c r="AG16" s="446"/>
      <c r="AH16" s="447"/>
    </row>
    <row r="17" spans="3:5">
      <c r="E17" s="57"/>
    </row>
    <row r="18" spans="3:5">
      <c r="E18" s="57"/>
    </row>
    <row r="19" spans="3:5">
      <c r="C19" s="448"/>
      <c r="E19" s="57"/>
    </row>
  </sheetData>
  <mergeCells count="9">
    <mergeCell ref="E1:F1"/>
    <mergeCell ref="H1:I2"/>
    <mergeCell ref="N1:O1"/>
    <mergeCell ref="K7:N7"/>
    <mergeCell ref="AB7:AC7"/>
    <mergeCell ref="E5:F5"/>
    <mergeCell ref="E4:F4"/>
    <mergeCell ref="E3:F3"/>
    <mergeCell ref="E2:F2"/>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Y13"/>
  <sheetViews>
    <sheetView workbookViewId="0">
      <pane xSplit="7" ySplit="8" topLeftCell="H9" activePane="bottomRight" state="frozen"/>
      <selection pane="topRight"/>
      <selection pane="bottomLeft"/>
      <selection pane="bottomRight" activeCell="H17" sqref="H17"/>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4" width="2.625" customWidth="1"/>
    <col min="15" max="15" width="2.5" customWidth="1"/>
    <col min="16" max="16" width="9.375" customWidth="1"/>
    <col min="17" max="17" width="5.625" customWidth="1"/>
    <col min="18" max="18" width="12.625" customWidth="1"/>
    <col min="19" max="19" width="15.125" customWidth="1"/>
    <col min="20" max="20" width="10.625" customWidth="1"/>
    <col min="21" max="21" width="11" bestFit="1" customWidth="1"/>
    <col min="22" max="22" width="9.875" customWidth="1"/>
    <col min="23" max="29" width="9" customWidth="1"/>
  </cols>
  <sheetData>
    <row r="1" spans="1:1013" ht="14.25" customHeight="1">
      <c r="A1" s="269" t="s">
        <v>2804</v>
      </c>
      <c r="B1" s="128"/>
      <c r="C1" s="129" t="s">
        <v>813</v>
      </c>
      <c r="D1" s="128"/>
      <c r="E1" s="290" t="s">
        <v>814</v>
      </c>
      <c r="F1" s="128"/>
      <c r="G1" s="128"/>
      <c r="H1" s="790" t="s">
        <v>1847</v>
      </c>
      <c r="I1" s="790"/>
      <c r="J1" s="96"/>
      <c r="K1" s="96"/>
      <c r="L1" s="96"/>
      <c r="M1" s="96"/>
      <c r="N1" s="795" t="s">
        <v>816</v>
      </c>
      <c r="O1" s="795"/>
      <c r="P1" s="96"/>
      <c r="Q1" s="96"/>
      <c r="R1" s="96"/>
      <c r="S1" s="96"/>
      <c r="T1" s="96"/>
      <c r="U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M1" s="128"/>
      <c r="ALN1" s="128"/>
      <c r="ALO1" s="128"/>
      <c r="ALP1" s="128"/>
      <c r="ALQ1" s="128"/>
      <c r="ALR1" s="128"/>
      <c r="ALS1" s="128"/>
      <c r="ALT1" s="128"/>
      <c r="ALU1" s="128"/>
      <c r="ALV1" s="128"/>
      <c r="ALW1" s="128"/>
      <c r="ALX1" s="128"/>
    </row>
    <row r="2" spans="1:1013" ht="15">
      <c r="A2" s="128"/>
      <c r="B2" s="128"/>
      <c r="C2" s="292" t="s">
        <v>818</v>
      </c>
      <c r="D2" s="128"/>
      <c r="E2" s="293" t="s">
        <v>819</v>
      </c>
      <c r="F2" s="128"/>
      <c r="G2" s="128"/>
      <c r="H2" s="790"/>
      <c r="I2" s="790"/>
      <c r="J2" s="96"/>
      <c r="K2" s="96"/>
      <c r="L2" s="96"/>
      <c r="M2" s="96"/>
      <c r="N2" s="96"/>
      <c r="O2" s="96"/>
      <c r="P2" s="96"/>
      <c r="Q2" s="96"/>
      <c r="R2" s="96"/>
      <c r="S2" s="96"/>
      <c r="T2" s="96"/>
      <c r="U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M2" s="128"/>
      <c r="ALN2" s="128"/>
      <c r="ALO2" s="128"/>
      <c r="ALP2" s="128"/>
      <c r="ALQ2" s="128"/>
      <c r="ALR2" s="128"/>
      <c r="ALS2" s="128"/>
      <c r="ALT2" s="128"/>
      <c r="ALU2" s="128"/>
      <c r="ALV2" s="128"/>
      <c r="ALW2" s="128"/>
      <c r="ALX2" s="128"/>
    </row>
    <row r="3" spans="1:1013" ht="15">
      <c r="A3" s="128"/>
      <c r="B3" s="128"/>
      <c r="C3" s="294" t="s">
        <v>821</v>
      </c>
      <c r="D3" s="128"/>
      <c r="E3" s="295" t="s">
        <v>822</v>
      </c>
      <c r="F3" s="128"/>
      <c r="G3" s="128"/>
      <c r="H3" s="96"/>
      <c r="I3" s="5"/>
      <c r="J3" s="96"/>
      <c r="K3" s="96"/>
      <c r="L3" s="96"/>
      <c r="M3" s="96"/>
      <c r="N3" s="96"/>
      <c r="O3" s="96"/>
      <c r="P3" s="96"/>
      <c r="Q3" s="96"/>
      <c r="R3" s="96"/>
      <c r="S3" s="96"/>
      <c r="T3" s="96"/>
      <c r="U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M3" s="128"/>
      <c r="ALN3" s="128"/>
      <c r="ALO3" s="128"/>
      <c r="ALP3" s="128"/>
      <c r="ALQ3" s="128"/>
      <c r="ALR3" s="128"/>
      <c r="ALS3" s="128"/>
      <c r="ALT3" s="128"/>
      <c r="ALU3" s="128"/>
      <c r="ALV3" s="128"/>
      <c r="ALW3" s="128"/>
      <c r="ALX3" s="128"/>
    </row>
    <row r="4" spans="1:1013" ht="15">
      <c r="A4" s="128"/>
      <c r="B4" s="128"/>
      <c r="C4" s="296" t="s">
        <v>824</v>
      </c>
      <c r="D4" s="128"/>
      <c r="E4" s="297" t="s">
        <v>825</v>
      </c>
      <c r="F4" s="128"/>
      <c r="G4" s="137" t="s">
        <v>1847</v>
      </c>
      <c r="H4" s="96"/>
      <c r="I4" s="5"/>
      <c r="J4" s="96"/>
      <c r="K4" s="96"/>
      <c r="L4" s="96"/>
      <c r="M4" s="96"/>
      <c r="N4" s="96"/>
      <c r="O4" s="96"/>
      <c r="P4" s="96"/>
      <c r="Q4" s="96"/>
      <c r="R4" s="96"/>
      <c r="S4" s="96"/>
      <c r="T4" s="96"/>
      <c r="U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M4" s="128"/>
      <c r="ALN4" s="128"/>
      <c r="ALO4" s="128"/>
      <c r="ALP4" s="128"/>
      <c r="ALQ4" s="128"/>
      <c r="ALR4" s="128"/>
      <c r="ALS4" s="128"/>
      <c r="ALT4" s="128"/>
      <c r="ALU4" s="128"/>
      <c r="ALV4" s="128"/>
      <c r="ALW4" s="128"/>
      <c r="ALX4" s="128"/>
    </row>
    <row r="5" spans="1:1013" ht="15">
      <c r="A5" s="128"/>
      <c r="B5" s="128"/>
      <c r="C5" s="145" t="s">
        <v>826</v>
      </c>
      <c r="D5" s="146" t="s">
        <v>1847</v>
      </c>
      <c r="E5" s="402" t="s">
        <v>911</v>
      </c>
      <c r="F5" s="146" t="s">
        <v>1847</v>
      </c>
      <c r="G5" s="148"/>
      <c r="H5" s="148"/>
      <c r="I5" s="403"/>
      <c r="J5" s="148"/>
      <c r="K5" s="148"/>
      <c r="L5" s="148"/>
      <c r="M5" s="148"/>
      <c r="N5" s="148"/>
      <c r="O5" s="148"/>
      <c r="P5" s="148"/>
      <c r="Q5" s="148"/>
      <c r="R5" s="148"/>
      <c r="S5" s="148"/>
      <c r="T5" s="148"/>
      <c r="U5" s="148"/>
      <c r="V5" s="149"/>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9"/>
      <c r="ALM5" s="147"/>
      <c r="ALN5" s="147"/>
      <c r="ALO5" s="147"/>
      <c r="ALP5" s="147"/>
      <c r="ALQ5" s="147"/>
      <c r="ALR5" s="147"/>
      <c r="ALS5" s="147"/>
      <c r="ALT5" s="147"/>
      <c r="ALU5" s="147"/>
      <c r="ALV5" s="147"/>
      <c r="ALW5" s="147"/>
      <c r="ALX5" s="147"/>
      <c r="ALY5" s="149"/>
    </row>
    <row r="6" spans="1:1013" ht="15">
      <c r="A6" s="128"/>
      <c r="B6" s="128"/>
      <c r="C6" s="299" t="s">
        <v>827</v>
      </c>
      <c r="D6" s="138" t="s">
        <v>1847</v>
      </c>
      <c r="E6" s="128"/>
      <c r="F6" s="138" t="s">
        <v>1847</v>
      </c>
      <c r="G6" s="96"/>
      <c r="H6" s="96"/>
      <c r="I6" s="5"/>
      <c r="J6" s="96"/>
      <c r="K6" s="96"/>
      <c r="L6" s="96"/>
      <c r="M6" s="96"/>
      <c r="N6" s="96"/>
      <c r="O6" s="96"/>
      <c r="P6" s="96"/>
      <c r="Q6" s="96"/>
      <c r="R6" s="96"/>
      <c r="S6" s="96"/>
      <c r="T6" s="96"/>
      <c r="U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M6" s="128"/>
      <c r="ALN6" s="128"/>
      <c r="ALO6" s="128"/>
      <c r="ALP6" s="128"/>
      <c r="ALQ6" s="128"/>
      <c r="ALR6" s="128"/>
      <c r="ALS6" s="128"/>
      <c r="ALT6" s="128"/>
      <c r="ALU6" s="128"/>
      <c r="ALV6" s="128"/>
      <c r="ALW6" s="128"/>
      <c r="ALX6" s="128"/>
    </row>
    <row r="7" spans="1:1013" ht="14.25" customHeight="1">
      <c r="C7" s="138" t="s">
        <v>1847</v>
      </c>
      <c r="D7" s="404" t="s">
        <v>1847</v>
      </c>
      <c r="E7" s="300" t="s">
        <v>1847</v>
      </c>
      <c r="F7" s="300" t="s">
        <v>1847</v>
      </c>
      <c r="G7" s="96"/>
      <c r="H7" s="96"/>
      <c r="I7" s="5"/>
      <c r="J7" s="96"/>
      <c r="K7" s="791" t="s">
        <v>828</v>
      </c>
      <c r="L7" s="791"/>
      <c r="M7" s="791"/>
      <c r="N7" s="791"/>
      <c r="O7" s="96"/>
      <c r="P7" s="96"/>
      <c r="Q7" s="96"/>
      <c r="R7" s="96"/>
      <c r="S7" s="96"/>
      <c r="U7" s="405" t="s">
        <v>829</v>
      </c>
      <c r="V7" s="405" t="s">
        <v>829</v>
      </c>
      <c r="X7" s="96"/>
      <c r="Y7" s="96"/>
      <c r="Z7" s="96"/>
      <c r="AA7" s="96"/>
      <c r="AB7" s="791" t="s">
        <v>830</v>
      </c>
      <c r="AC7" s="791"/>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M7" s="128"/>
      <c r="ALN7" s="128"/>
      <c r="ALO7" s="128"/>
      <c r="ALP7" s="128"/>
      <c r="ALQ7" s="128"/>
      <c r="ALR7" s="128"/>
      <c r="ALS7" s="128"/>
      <c r="ALT7" s="128"/>
      <c r="ALU7" s="128"/>
      <c r="ALV7" s="128"/>
      <c r="ALW7" s="128"/>
      <c r="ALX7" s="128"/>
    </row>
    <row r="8" spans="1:1013" s="439" customFormat="1" ht="27.75" customHeight="1">
      <c r="A8" s="302" t="s">
        <v>831</v>
      </c>
      <c r="B8" s="406" t="s">
        <v>832</v>
      </c>
      <c r="C8" s="406" t="s">
        <v>833</v>
      </c>
      <c r="D8" s="406" t="s">
        <v>834</v>
      </c>
      <c r="E8" s="406" t="s">
        <v>835</v>
      </c>
      <c r="F8" s="406" t="s">
        <v>836</v>
      </c>
      <c r="G8" s="406" t="s">
        <v>837</v>
      </c>
      <c r="H8" s="306" t="s">
        <v>9</v>
      </c>
      <c r="I8" s="306" t="s">
        <v>838</v>
      </c>
      <c r="J8" s="306" t="s">
        <v>841</v>
      </c>
      <c r="K8" s="430" t="s">
        <v>842</v>
      </c>
      <c r="L8" s="430" t="s">
        <v>843</v>
      </c>
      <c r="M8" s="430" t="s">
        <v>844</v>
      </c>
      <c r="N8" s="430" t="s">
        <v>845</v>
      </c>
      <c r="O8" s="430" t="s">
        <v>846</v>
      </c>
      <c r="P8" s="306" t="s">
        <v>677</v>
      </c>
      <c r="Q8" s="306" t="s">
        <v>3</v>
      </c>
      <c r="R8" s="306" t="s">
        <v>2783</v>
      </c>
      <c r="S8" s="306" t="s">
        <v>913</v>
      </c>
      <c r="T8" s="306" t="s">
        <v>848</v>
      </c>
      <c r="U8" s="307" t="s">
        <v>849</v>
      </c>
      <c r="V8" s="407" t="s">
        <v>850</v>
      </c>
      <c r="W8" s="434" t="s">
        <v>851</v>
      </c>
      <c r="X8" s="435" t="s">
        <v>852</v>
      </c>
      <c r="Y8" s="435" t="s">
        <v>853</v>
      </c>
      <c r="Z8" s="436" t="s">
        <v>854</v>
      </c>
      <c r="AA8" s="435" t="s">
        <v>855</v>
      </c>
      <c r="AB8" s="435" t="s">
        <v>856</v>
      </c>
      <c r="AC8" s="437"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438"/>
      <c r="ALN8" s="438"/>
      <c r="ALO8" s="438"/>
      <c r="ALP8" s="438"/>
      <c r="ALQ8" s="438"/>
      <c r="ALR8" s="438"/>
      <c r="ALS8" s="438"/>
      <c r="ALT8" s="438"/>
      <c r="ALU8" s="438"/>
      <c r="ALV8" s="438"/>
      <c r="ALW8" s="438"/>
      <c r="ALX8" s="438"/>
      <c r="ALY8" s="438"/>
    </row>
    <row r="9" spans="1:1013" ht="29.25" customHeight="1">
      <c r="A9" s="408">
        <v>1</v>
      </c>
      <c r="B9" s="318" t="s">
        <v>2805</v>
      </c>
      <c r="C9" s="318"/>
      <c r="D9" s="318"/>
      <c r="E9" s="409"/>
      <c r="F9" s="409"/>
      <c r="G9" s="409"/>
      <c r="H9" s="429" t="s">
        <v>2806</v>
      </c>
      <c r="I9" s="393"/>
      <c r="J9" s="313" t="s">
        <v>2807</v>
      </c>
      <c r="K9" s="313"/>
      <c r="L9" s="313"/>
      <c r="M9" s="313"/>
      <c r="N9" s="313"/>
      <c r="O9" s="313"/>
      <c r="P9" s="411" t="s">
        <v>820</v>
      </c>
      <c r="Q9" s="338"/>
      <c r="R9" s="338" t="s">
        <v>862</v>
      </c>
      <c r="S9" s="412"/>
      <c r="T9" s="412"/>
      <c r="U9" s="412" t="s">
        <v>863</v>
      </c>
      <c r="V9" s="413" t="s">
        <v>863</v>
      </c>
    </row>
    <row r="11" spans="1:1013">
      <c r="E11" s="57"/>
    </row>
    <row r="12" spans="1:1013">
      <c r="E12" s="57"/>
    </row>
    <row r="13" spans="1:1013">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E13"/>
  <sheetViews>
    <sheetView workbookViewId="0">
      <pane xSplit="7" ySplit="8" topLeftCell="J9" activePane="bottomRight" state="frozen"/>
      <selection pane="topRight"/>
      <selection pane="bottomLeft"/>
      <selection pane="bottomRight" activeCell="R23" sqref="R23"/>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5" max="25" width="7.375" customWidth="1"/>
    <col min="26" max="26" width="11" bestFit="1" customWidth="1"/>
    <col min="29" max="35" width="0" hidden="1" customWidth="1"/>
  </cols>
  <sheetData>
    <row r="1" spans="1:1019" ht="14.25" customHeight="1">
      <c r="A1" s="269" t="s">
        <v>2808</v>
      </c>
      <c r="B1" s="269"/>
      <c r="C1" s="129" t="s">
        <v>813</v>
      </c>
      <c r="D1" s="128"/>
      <c r="E1" s="290" t="s">
        <v>814</v>
      </c>
      <c r="F1" s="128"/>
      <c r="G1" s="128"/>
      <c r="H1" s="790" t="s">
        <v>1847</v>
      </c>
      <c r="I1" s="790"/>
      <c r="J1" s="96"/>
      <c r="K1" s="96"/>
      <c r="L1" s="96"/>
      <c r="M1" s="96"/>
      <c r="N1" s="795" t="s">
        <v>816</v>
      </c>
      <c r="O1" s="795"/>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S1" s="128"/>
      <c r="ALT1" s="128"/>
      <c r="ALU1" s="128"/>
      <c r="ALV1" s="128"/>
      <c r="ALW1" s="128"/>
      <c r="ALX1" s="128"/>
      <c r="ALY1" s="128"/>
      <c r="ALZ1" s="128"/>
      <c r="AMA1" s="128"/>
      <c r="AMB1" s="128"/>
      <c r="AMC1" s="128"/>
      <c r="AMD1" s="128"/>
    </row>
    <row r="2" spans="1:1019" ht="15">
      <c r="A2" s="128"/>
      <c r="B2" s="128"/>
      <c r="C2" s="292" t="s">
        <v>818</v>
      </c>
      <c r="D2" s="128"/>
      <c r="E2" s="293" t="s">
        <v>819</v>
      </c>
      <c r="F2" s="128"/>
      <c r="G2" s="128"/>
      <c r="H2" s="790"/>
      <c r="I2" s="790"/>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S2" s="128"/>
      <c r="ALT2" s="128"/>
      <c r="ALU2" s="128"/>
      <c r="ALV2" s="128"/>
      <c r="ALW2" s="128"/>
      <c r="ALX2" s="128"/>
      <c r="ALY2" s="128"/>
      <c r="ALZ2" s="128"/>
      <c r="AMA2" s="128"/>
      <c r="AMB2" s="128"/>
      <c r="AMC2" s="128"/>
      <c r="AMD2" s="128"/>
    </row>
    <row r="3" spans="1:1019" ht="15">
      <c r="A3" s="128"/>
      <c r="B3" s="128"/>
      <c r="C3" s="294" t="s">
        <v>821</v>
      </c>
      <c r="D3" s="128"/>
      <c r="E3" s="295"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S3" s="128"/>
      <c r="ALT3" s="128"/>
      <c r="ALU3" s="128"/>
      <c r="ALV3" s="128"/>
      <c r="ALW3" s="128"/>
      <c r="ALX3" s="128"/>
      <c r="ALY3" s="128"/>
      <c r="ALZ3" s="128"/>
      <c r="AMA3" s="128"/>
      <c r="AMB3" s="128"/>
      <c r="AMC3" s="128"/>
      <c r="AMD3" s="128"/>
    </row>
    <row r="4" spans="1:1019" ht="15">
      <c r="A4" s="128"/>
      <c r="B4" s="128"/>
      <c r="C4" s="296" t="s">
        <v>824</v>
      </c>
      <c r="D4" s="128"/>
      <c r="E4" s="297" t="s">
        <v>825</v>
      </c>
      <c r="F4" s="128"/>
      <c r="G4" s="137" t="s">
        <v>1847</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S4" s="128"/>
      <c r="ALT4" s="128"/>
      <c r="ALU4" s="128"/>
      <c r="ALV4" s="128"/>
      <c r="ALW4" s="128"/>
      <c r="ALX4" s="128"/>
      <c r="ALY4" s="128"/>
      <c r="ALZ4" s="128"/>
      <c r="AMA4" s="128"/>
      <c r="AMB4" s="128"/>
      <c r="AMC4" s="128"/>
      <c r="AMD4" s="128"/>
    </row>
    <row r="5" spans="1:1019" ht="15">
      <c r="A5" s="128"/>
      <c r="B5" s="128"/>
      <c r="C5" s="145" t="s">
        <v>826</v>
      </c>
      <c r="D5" s="146" t="s">
        <v>1847</v>
      </c>
      <c r="E5" s="402" t="s">
        <v>911</v>
      </c>
      <c r="F5" s="146" t="s">
        <v>1847</v>
      </c>
      <c r="G5" s="148"/>
      <c r="H5" s="148"/>
      <c r="I5" s="403"/>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9"/>
      <c r="ALS5" s="147"/>
      <c r="ALT5" s="147"/>
      <c r="ALU5" s="147"/>
      <c r="ALV5" s="147"/>
      <c r="ALW5" s="147"/>
      <c r="ALX5" s="147"/>
      <c r="ALY5" s="147"/>
      <c r="ALZ5" s="147"/>
      <c r="AMA5" s="147"/>
      <c r="AMB5" s="147"/>
      <c r="AMC5" s="147"/>
      <c r="AMD5" s="147"/>
      <c r="AME5" s="149"/>
    </row>
    <row r="6" spans="1:1019" ht="15">
      <c r="A6" s="128"/>
      <c r="B6" s="128"/>
      <c r="C6" s="299" t="s">
        <v>827</v>
      </c>
      <c r="D6" s="138" t="s">
        <v>1847</v>
      </c>
      <c r="E6" s="128"/>
      <c r="F6" s="138" t="s">
        <v>1847</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S6" s="128"/>
      <c r="ALT6" s="128"/>
      <c r="ALU6" s="128"/>
      <c r="ALV6" s="128"/>
      <c r="ALW6" s="128"/>
      <c r="ALX6" s="128"/>
      <c r="ALY6" s="128"/>
      <c r="ALZ6" s="128"/>
      <c r="AMA6" s="128"/>
      <c r="AMB6" s="128"/>
      <c r="AMC6" s="128"/>
      <c r="AMD6" s="128"/>
    </row>
    <row r="7" spans="1:1019" ht="14.25" customHeight="1">
      <c r="C7" s="138" t="s">
        <v>1847</v>
      </c>
      <c r="D7" s="404" t="s">
        <v>1847</v>
      </c>
      <c r="E7" s="300" t="s">
        <v>1847</v>
      </c>
      <c r="F7" s="300" t="s">
        <v>1847</v>
      </c>
      <c r="G7" s="96"/>
      <c r="H7" s="96"/>
      <c r="I7" s="5"/>
      <c r="J7" s="96"/>
      <c r="K7" s="791" t="s">
        <v>828</v>
      </c>
      <c r="L7" s="791"/>
      <c r="M7" s="791"/>
      <c r="N7" s="791"/>
      <c r="O7" s="96"/>
      <c r="P7" s="96"/>
      <c r="Q7" s="96"/>
      <c r="R7" s="96"/>
      <c r="S7" s="96"/>
      <c r="T7" s="96"/>
      <c r="U7" s="405" t="s">
        <v>829</v>
      </c>
      <c r="V7" s="405" t="s">
        <v>829</v>
      </c>
      <c r="X7" s="96"/>
      <c r="Y7" s="96"/>
      <c r="Z7" s="96"/>
      <c r="AA7" s="96"/>
      <c r="AB7" s="791" t="s">
        <v>830</v>
      </c>
      <c r="AC7" s="791"/>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S7" s="128"/>
      <c r="ALT7" s="128"/>
      <c r="ALU7" s="128"/>
      <c r="ALV7" s="128"/>
      <c r="ALW7" s="128"/>
      <c r="ALX7" s="128"/>
      <c r="ALY7" s="128"/>
      <c r="ALZ7" s="128"/>
      <c r="AMA7" s="128"/>
      <c r="AMB7" s="128"/>
      <c r="AMC7" s="128"/>
      <c r="AMD7" s="128"/>
    </row>
    <row r="8" spans="1:1019" s="439" customFormat="1" ht="27.75" customHeight="1">
      <c r="A8" s="419" t="s">
        <v>831</v>
      </c>
      <c r="B8" s="420" t="s">
        <v>832</v>
      </c>
      <c r="C8" s="420" t="s">
        <v>833</v>
      </c>
      <c r="D8" s="420" t="s">
        <v>834</v>
      </c>
      <c r="E8" s="420" t="s">
        <v>835</v>
      </c>
      <c r="F8" s="420" t="s">
        <v>836</v>
      </c>
      <c r="G8" s="420" t="s">
        <v>837</v>
      </c>
      <c r="H8" s="421" t="s">
        <v>9</v>
      </c>
      <c r="I8" s="421" t="s">
        <v>838</v>
      </c>
      <c r="J8" s="421" t="s">
        <v>841</v>
      </c>
      <c r="K8" s="430" t="s">
        <v>842</v>
      </c>
      <c r="L8" s="430" t="s">
        <v>843</v>
      </c>
      <c r="M8" s="430" t="s">
        <v>844</v>
      </c>
      <c r="N8" s="430" t="s">
        <v>845</v>
      </c>
      <c r="O8" s="430" t="s">
        <v>846</v>
      </c>
      <c r="P8" s="421" t="s">
        <v>677</v>
      </c>
      <c r="Q8" s="421" t="s">
        <v>3</v>
      </c>
      <c r="R8" s="421" t="s">
        <v>2783</v>
      </c>
      <c r="S8" s="421" t="s">
        <v>913</v>
      </c>
      <c r="T8" s="421" t="s">
        <v>848</v>
      </c>
      <c r="U8" s="422" t="s">
        <v>849</v>
      </c>
      <c r="V8" s="422" t="s">
        <v>850</v>
      </c>
      <c r="W8" s="434" t="s">
        <v>851</v>
      </c>
      <c r="X8" s="435" t="s">
        <v>852</v>
      </c>
      <c r="Y8" s="435" t="s">
        <v>853</v>
      </c>
      <c r="Z8" s="436" t="s">
        <v>854</v>
      </c>
      <c r="AA8" s="435" t="s">
        <v>855</v>
      </c>
      <c r="AB8" s="435" t="s">
        <v>856</v>
      </c>
      <c r="AC8" s="437"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438"/>
      <c r="ALT8" s="438"/>
      <c r="ALU8" s="438"/>
      <c r="ALV8" s="438"/>
      <c r="ALW8" s="438"/>
      <c r="ALX8" s="438"/>
      <c r="ALY8" s="438"/>
      <c r="ALZ8" s="438"/>
      <c r="AMA8" s="438"/>
      <c r="AMB8" s="438"/>
      <c r="AMC8" s="438"/>
      <c r="AMD8" s="438"/>
      <c r="AME8" s="438"/>
    </row>
    <row r="9" spans="1:1019" ht="15" customHeight="1">
      <c r="A9" s="418">
        <v>1</v>
      </c>
      <c r="B9" s="318" t="s">
        <v>2809</v>
      </c>
      <c r="C9" s="444"/>
      <c r="D9" s="318"/>
      <c r="E9" s="409"/>
      <c r="F9" s="409"/>
      <c r="G9" s="409"/>
      <c r="H9" s="313" t="s">
        <v>2810</v>
      </c>
      <c r="I9" s="411"/>
      <c r="J9" s="313" t="s">
        <v>2811</v>
      </c>
      <c r="K9" s="313"/>
      <c r="L9" s="313"/>
      <c r="M9" s="313"/>
      <c r="N9" s="313"/>
      <c r="O9" s="313"/>
      <c r="P9" s="411" t="s">
        <v>820</v>
      </c>
      <c r="Q9" s="338"/>
      <c r="R9" s="338" t="s">
        <v>862</v>
      </c>
      <c r="S9" s="412"/>
      <c r="T9" s="412"/>
      <c r="U9" s="412" t="s">
        <v>863</v>
      </c>
      <c r="V9" s="412" t="s">
        <v>863</v>
      </c>
    </row>
    <row r="10" spans="1:1019" ht="15" customHeight="1">
      <c r="A10" s="409">
        <v>2</v>
      </c>
      <c r="B10" s="318" t="s">
        <v>2812</v>
      </c>
      <c r="C10" s="444"/>
      <c r="D10" s="318"/>
      <c r="E10" s="409"/>
      <c r="F10" s="409"/>
      <c r="G10" s="409"/>
      <c r="H10" s="313" t="s">
        <v>2813</v>
      </c>
      <c r="I10" s="411"/>
      <c r="J10" s="313" t="s">
        <v>2814</v>
      </c>
      <c r="K10" s="313"/>
      <c r="L10" s="313"/>
      <c r="M10" s="313"/>
      <c r="N10" s="313"/>
      <c r="O10" s="313"/>
      <c r="P10" s="329" t="s">
        <v>817</v>
      </c>
      <c r="Q10" s="341"/>
      <c r="R10" s="341" t="s">
        <v>1717</v>
      </c>
      <c r="S10" s="416"/>
      <c r="T10" s="416"/>
      <c r="U10" s="416" t="s">
        <v>863</v>
      </c>
      <c r="V10" s="416" t="s">
        <v>863</v>
      </c>
    </row>
    <row r="11" spans="1:1019" ht="15">
      <c r="A11" s="409">
        <v>3</v>
      </c>
      <c r="B11" s="318" t="s">
        <v>2815</v>
      </c>
      <c r="C11" s="335"/>
      <c r="D11" s="318"/>
      <c r="E11" s="409"/>
      <c r="F11" s="409"/>
      <c r="G11" s="409"/>
      <c r="H11" s="313" t="s">
        <v>2816</v>
      </c>
      <c r="I11" s="411"/>
      <c r="J11" s="313" t="s">
        <v>2817</v>
      </c>
      <c r="K11" s="313"/>
      <c r="L11" s="313"/>
      <c r="M11" s="313"/>
      <c r="N11" s="313"/>
      <c r="O11" s="313"/>
      <c r="P11" s="329" t="s">
        <v>817</v>
      </c>
      <c r="Q11" s="338"/>
      <c r="R11" s="338" t="s">
        <v>862</v>
      </c>
      <c r="S11" s="412"/>
      <c r="T11" s="412"/>
      <c r="U11" s="412" t="s">
        <v>863</v>
      </c>
      <c r="V11" s="412" t="s">
        <v>863</v>
      </c>
    </row>
    <row r="13" spans="1:1019">
      <c r="E13" s="57"/>
    </row>
  </sheetData>
  <mergeCells count="4">
    <mergeCell ref="H1:I2"/>
    <mergeCell ref="AB7:AC7"/>
    <mergeCell ref="N1:O1"/>
    <mergeCell ref="K7:N7"/>
  </mergeCell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LZ9"/>
  <sheetViews>
    <sheetView workbookViewId="0">
      <pane xSplit="7" ySplit="8" topLeftCell="K18" activePane="bottomRight" state="frozen"/>
      <selection pane="topRight"/>
      <selection pane="bottomLeft"/>
      <selection pane="bottomRight" activeCell="K18" sqref="K18"/>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3" bestFit="1" customWidth="1"/>
    <col min="11" max="11" width="2.125" customWidth="1"/>
    <col min="12" max="15" width="2" customWidth="1"/>
    <col min="16" max="16" width="5.375" customWidth="1"/>
    <col min="17" max="17" width="11" bestFit="1" customWidth="1"/>
    <col min="20" max="20" width="7.375" customWidth="1"/>
    <col min="21" max="21" width="11" bestFit="1" customWidth="1"/>
    <col min="23" max="23" width="4.125" bestFit="1" customWidth="1"/>
    <col min="24" max="30" width="9" customWidth="1"/>
  </cols>
  <sheetData>
    <row r="1" spans="1:1014" ht="14.25" customHeight="1">
      <c r="A1" s="269" t="s">
        <v>2818</v>
      </c>
      <c r="B1" s="269"/>
      <c r="C1" s="129" t="s">
        <v>813</v>
      </c>
      <c r="D1" s="128"/>
      <c r="E1" s="290" t="s">
        <v>814</v>
      </c>
      <c r="F1" s="128"/>
      <c r="G1" s="128"/>
      <c r="H1" s="790" t="s">
        <v>1847</v>
      </c>
      <c r="I1" s="790"/>
      <c r="J1" s="96"/>
      <c r="K1" s="96"/>
      <c r="L1" s="96"/>
      <c r="M1" s="96"/>
      <c r="N1" s="795" t="s">
        <v>816</v>
      </c>
      <c r="O1" s="795"/>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2" t="s">
        <v>818</v>
      </c>
      <c r="D2" s="128"/>
      <c r="E2" s="293" t="s">
        <v>819</v>
      </c>
      <c r="F2" s="128"/>
      <c r="G2" s="128"/>
      <c r="H2" s="790"/>
      <c r="I2" s="790"/>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4" t="s">
        <v>821</v>
      </c>
      <c r="D3" s="128"/>
      <c r="E3" s="295"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6" t="s">
        <v>824</v>
      </c>
      <c r="D4" s="128"/>
      <c r="E4" s="297" t="s">
        <v>825</v>
      </c>
      <c r="F4" s="128"/>
      <c r="G4" s="137" t="s">
        <v>1847</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1847</v>
      </c>
      <c r="E5" s="402" t="s">
        <v>911</v>
      </c>
      <c r="F5" s="146" t="s">
        <v>1847</v>
      </c>
      <c r="G5" s="148"/>
      <c r="H5" s="148"/>
      <c r="I5" s="403"/>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299" t="s">
        <v>827</v>
      </c>
      <c r="D6" s="138" t="s">
        <v>1847</v>
      </c>
      <c r="E6" s="128"/>
      <c r="F6" s="138" t="s">
        <v>1847</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1847</v>
      </c>
      <c r="D7" s="404" t="s">
        <v>1847</v>
      </c>
      <c r="E7" s="300" t="s">
        <v>1847</v>
      </c>
      <c r="F7" s="300" t="s">
        <v>1847</v>
      </c>
      <c r="G7" s="96"/>
      <c r="H7" s="96"/>
      <c r="I7" s="5"/>
      <c r="J7" s="96"/>
      <c r="K7" s="791" t="s">
        <v>828</v>
      </c>
      <c r="L7" s="791"/>
      <c r="M7" s="791"/>
      <c r="N7" s="791"/>
      <c r="O7" s="96"/>
      <c r="P7" s="96"/>
      <c r="Q7" s="96"/>
      <c r="R7" s="96"/>
      <c r="S7" s="96"/>
      <c r="T7" s="96"/>
      <c r="U7" s="405" t="s">
        <v>829</v>
      </c>
      <c r="V7" s="405" t="s">
        <v>829</v>
      </c>
      <c r="X7" s="96"/>
      <c r="Y7" s="96"/>
      <c r="Z7" s="96"/>
      <c r="AA7" s="96"/>
      <c r="AB7" s="791" t="s">
        <v>830</v>
      </c>
      <c r="AC7" s="791"/>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39" customFormat="1" ht="27.75" customHeight="1">
      <c r="A8" s="451" t="s">
        <v>831</v>
      </c>
      <c r="B8" s="452" t="s">
        <v>832</v>
      </c>
      <c r="C8" s="452" t="s">
        <v>833</v>
      </c>
      <c r="D8" s="452" t="s">
        <v>834</v>
      </c>
      <c r="E8" s="452" t="s">
        <v>835</v>
      </c>
      <c r="F8" s="452" t="s">
        <v>836</v>
      </c>
      <c r="G8" s="452" t="s">
        <v>837</v>
      </c>
      <c r="H8" s="453" t="s">
        <v>9</v>
      </c>
      <c r="I8" s="453" t="s">
        <v>838</v>
      </c>
      <c r="J8" s="453" t="s">
        <v>841</v>
      </c>
      <c r="K8" s="454" t="s">
        <v>842</v>
      </c>
      <c r="L8" s="454" t="s">
        <v>843</v>
      </c>
      <c r="M8" s="454" t="s">
        <v>844</v>
      </c>
      <c r="N8" s="454" t="s">
        <v>845</v>
      </c>
      <c r="O8" s="454" t="s">
        <v>846</v>
      </c>
      <c r="P8" s="453" t="s">
        <v>677</v>
      </c>
      <c r="Q8" s="455" t="s">
        <v>3</v>
      </c>
      <c r="R8" s="421" t="s">
        <v>2783</v>
      </c>
      <c r="S8" s="421" t="s">
        <v>913</v>
      </c>
      <c r="T8" s="421" t="s">
        <v>848</v>
      </c>
      <c r="U8" s="422" t="s">
        <v>849</v>
      </c>
      <c r="V8" s="422" t="s">
        <v>850</v>
      </c>
      <c r="W8" s="434" t="s">
        <v>851</v>
      </c>
      <c r="X8" s="435" t="s">
        <v>852</v>
      </c>
      <c r="Y8" s="435" t="s">
        <v>853</v>
      </c>
      <c r="Z8" s="436" t="s">
        <v>854</v>
      </c>
      <c r="AA8" s="435" t="s">
        <v>855</v>
      </c>
      <c r="AB8" s="435" t="s">
        <v>856</v>
      </c>
      <c r="AC8" s="437" t="s">
        <v>914</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38"/>
      <c r="ALO8" s="438"/>
      <c r="ALP8" s="438"/>
      <c r="ALQ8" s="438"/>
      <c r="ALR8" s="438"/>
      <c r="ALS8" s="438"/>
      <c r="ALT8" s="438"/>
      <c r="ALU8" s="438"/>
      <c r="ALV8" s="438"/>
      <c r="ALW8" s="438"/>
      <c r="ALX8" s="438"/>
      <c r="ALY8" s="438"/>
      <c r="ALZ8" s="438"/>
    </row>
    <row r="9" spans="1:1014">
      <c r="A9" s="456"/>
      <c r="B9" s="456"/>
      <c r="C9" s="456"/>
      <c r="D9" s="456"/>
      <c r="E9" s="456"/>
      <c r="F9" s="456"/>
      <c r="G9" s="456"/>
      <c r="H9" s="456"/>
      <c r="I9" s="456"/>
      <c r="J9" s="456"/>
      <c r="K9" s="456"/>
      <c r="L9" s="456"/>
      <c r="M9" s="456"/>
      <c r="N9" s="456"/>
      <c r="O9" s="456"/>
      <c r="P9" s="456"/>
      <c r="Q9" s="456"/>
      <c r="R9" s="456"/>
      <c r="S9" s="456"/>
      <c r="T9" s="456"/>
      <c r="U9" s="456"/>
      <c r="V9" s="456"/>
    </row>
  </sheetData>
  <mergeCells count="4">
    <mergeCell ref="N1:O1"/>
    <mergeCell ref="K7:N7"/>
    <mergeCell ref="AB7:AC7"/>
    <mergeCell ref="H1:I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8"/>
  <sheetViews>
    <sheetView workbookViewId="0">
      <pane xSplit="7" ySplit="8" topLeftCell="H9" activePane="bottomRight" state="frozen"/>
      <selection pane="topRight"/>
      <selection pane="bottomLeft"/>
      <selection pane="bottomRight" activeCell="O24" sqref="O24"/>
    </sheetView>
  </sheetViews>
  <sheetFormatPr baseColWidth="10" defaultColWidth="9" defaultRowHeight="14.25"/>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9" max="24" width="9" customWidth="1"/>
  </cols>
  <sheetData>
    <row r="1" spans="1:1008" ht="14.25" customHeight="1">
      <c r="A1" s="269" t="s">
        <v>2819</v>
      </c>
      <c r="B1" s="269"/>
      <c r="C1" s="129"/>
      <c r="D1" s="128"/>
      <c r="E1" s="519"/>
      <c r="F1" s="128"/>
      <c r="G1" s="128"/>
      <c r="H1" s="687"/>
      <c r="I1" s="687"/>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128"/>
      <c r="B2" s="128"/>
      <c r="C2" s="292"/>
      <c r="D2" s="128"/>
      <c r="E2" s="519"/>
      <c r="F2" s="128"/>
      <c r="G2" s="128"/>
      <c r="H2" s="687"/>
      <c r="I2" s="687"/>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5">
      <c r="A3" s="128"/>
      <c r="B3" s="128"/>
      <c r="C3" s="294"/>
      <c r="D3" s="128"/>
      <c r="E3" s="519"/>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5">
      <c r="A4" s="128"/>
      <c r="B4" s="128"/>
      <c r="C4" s="296"/>
      <c r="D4" s="128"/>
      <c r="E4" s="130"/>
      <c r="F4" s="128"/>
      <c r="G4" s="137" t="s">
        <v>1847</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45"/>
      <c r="D5" s="146"/>
      <c r="E5" s="170"/>
      <c r="F5" s="146"/>
      <c r="G5" s="148"/>
      <c r="H5" s="148"/>
      <c r="I5" s="403"/>
      <c r="J5" s="148"/>
      <c r="K5" s="148"/>
      <c r="L5" s="148"/>
      <c r="M5" s="148"/>
      <c r="N5" s="148"/>
      <c r="O5" s="148"/>
      <c r="P5" s="148"/>
      <c r="Q5" s="148"/>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9"/>
      <c r="ALH5" s="147"/>
      <c r="ALI5" s="147"/>
      <c r="ALJ5" s="147"/>
      <c r="ALK5" s="147"/>
      <c r="ALL5" s="147"/>
      <c r="ALM5" s="147"/>
      <c r="ALN5" s="147"/>
      <c r="ALO5" s="147"/>
      <c r="ALP5" s="147"/>
      <c r="ALQ5" s="147"/>
      <c r="ALR5" s="147"/>
      <c r="ALS5" s="147"/>
      <c r="ALT5" s="149"/>
    </row>
    <row r="6" spans="1:1008" ht="15">
      <c r="A6" s="128"/>
      <c r="B6" s="128"/>
      <c r="C6" s="299"/>
      <c r="D6" s="138"/>
      <c r="E6" s="128"/>
      <c r="F6" s="138"/>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8" t="s">
        <v>1847</v>
      </c>
      <c r="D7" s="404" t="s">
        <v>1847</v>
      </c>
      <c r="E7" s="300" t="s">
        <v>1847</v>
      </c>
      <c r="F7" s="300" t="s">
        <v>1847</v>
      </c>
      <c r="G7" s="96"/>
      <c r="H7" s="96"/>
      <c r="I7" s="5"/>
      <c r="J7" s="96"/>
      <c r="K7" s="96"/>
      <c r="L7" s="96"/>
      <c r="M7" s="96"/>
      <c r="N7" s="96"/>
      <c r="O7" s="96"/>
      <c r="P7" s="405" t="s">
        <v>829</v>
      </c>
      <c r="Q7" s="405" t="s">
        <v>829</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439" customFormat="1" ht="27.75" customHeight="1">
      <c r="A8" s="419" t="s">
        <v>831</v>
      </c>
      <c r="B8" s="420" t="s">
        <v>832</v>
      </c>
      <c r="C8" s="420" t="s">
        <v>833</v>
      </c>
      <c r="D8" s="420" t="s">
        <v>834</v>
      </c>
      <c r="E8" s="420" t="s">
        <v>835</v>
      </c>
      <c r="F8" s="420" t="s">
        <v>836</v>
      </c>
      <c r="G8" s="420" t="s">
        <v>837</v>
      </c>
      <c r="H8" s="421" t="s">
        <v>9</v>
      </c>
      <c r="I8" s="421" t="s">
        <v>838</v>
      </c>
      <c r="J8" s="421" t="s">
        <v>841</v>
      </c>
      <c r="K8" s="421" t="s">
        <v>677</v>
      </c>
      <c r="L8" s="421" t="s">
        <v>3</v>
      </c>
      <c r="M8" s="421" t="s">
        <v>2783</v>
      </c>
      <c r="N8" s="421" t="s">
        <v>913</v>
      </c>
      <c r="O8" s="421" t="s">
        <v>848</v>
      </c>
      <c r="P8" s="422" t="s">
        <v>2820</v>
      </c>
      <c r="Q8" s="422" t="s">
        <v>2821</v>
      </c>
      <c r="R8" s="434" t="s">
        <v>851</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438"/>
      <c r="ALI8" s="438"/>
      <c r="ALJ8" s="438"/>
      <c r="ALK8" s="438"/>
      <c r="ALL8" s="438"/>
      <c r="ALM8" s="438"/>
      <c r="ALN8" s="438"/>
      <c r="ALO8" s="438"/>
      <c r="ALP8" s="438"/>
      <c r="ALQ8" s="438"/>
      <c r="ALR8" s="438"/>
      <c r="ALS8" s="438"/>
      <c r="ALT8" s="438"/>
    </row>
    <row r="9" spans="1:1008" ht="15" customHeight="1">
      <c r="A9" s="418">
        <f t="shared" ref="A9:A34" si="0">ROW()-8</f>
        <v>1</v>
      </c>
      <c r="B9" s="318" t="s">
        <v>2822</v>
      </c>
      <c r="C9" s="444"/>
      <c r="D9" s="318"/>
      <c r="E9" s="409"/>
      <c r="F9" s="409"/>
      <c r="G9" s="409"/>
      <c r="H9" s="313" t="s">
        <v>2823</v>
      </c>
      <c r="I9" s="411"/>
      <c r="J9" s="313" t="s">
        <v>2824</v>
      </c>
      <c r="K9" s="411" t="s">
        <v>820</v>
      </c>
      <c r="L9" s="338"/>
      <c r="M9" s="338" t="s">
        <v>862</v>
      </c>
      <c r="N9" s="412"/>
      <c r="O9" s="412"/>
      <c r="P9" s="412" t="s">
        <v>863</v>
      </c>
      <c r="Q9" s="692"/>
    </row>
    <row r="10" spans="1:1008" ht="15" customHeight="1">
      <c r="A10" s="418">
        <f t="shared" si="0"/>
        <v>2</v>
      </c>
      <c r="B10" s="318" t="s">
        <v>2825</v>
      </c>
      <c r="C10" s="444"/>
      <c r="D10" s="318"/>
      <c r="E10" s="409"/>
      <c r="F10" s="409"/>
      <c r="G10" s="409"/>
      <c r="H10" s="313" t="s">
        <v>2826</v>
      </c>
      <c r="I10" s="411"/>
      <c r="J10" s="313" t="s">
        <v>2827</v>
      </c>
      <c r="K10" s="329" t="s">
        <v>817</v>
      </c>
      <c r="L10" s="689"/>
      <c r="M10" s="689" t="s">
        <v>862</v>
      </c>
      <c r="N10" s="690"/>
      <c r="O10" s="690"/>
      <c r="P10" s="690" t="s">
        <v>863</v>
      </c>
      <c r="Q10" s="692" t="s">
        <v>863</v>
      </c>
    </row>
    <row r="11" spans="1:1008" ht="15">
      <c r="A11" s="418">
        <f t="shared" si="0"/>
        <v>3</v>
      </c>
      <c r="B11" s="318" t="s">
        <v>2828</v>
      </c>
      <c r="C11" s="335"/>
      <c r="D11" s="318"/>
      <c r="E11" s="409"/>
      <c r="F11" s="409"/>
      <c r="G11" s="409"/>
      <c r="H11" s="313" t="s">
        <v>2829</v>
      </c>
      <c r="I11" s="411"/>
      <c r="J11" s="313" t="s">
        <v>2830</v>
      </c>
      <c r="K11" s="329" t="s">
        <v>817</v>
      </c>
      <c r="L11" s="689"/>
      <c r="M11" s="689" t="s">
        <v>862</v>
      </c>
      <c r="N11" s="690"/>
      <c r="O11" s="730" t="s">
        <v>2831</v>
      </c>
      <c r="P11" s="690" t="s">
        <v>863</v>
      </c>
      <c r="Q11" s="692" t="s">
        <v>863</v>
      </c>
    </row>
    <row r="12" spans="1:1008" ht="15">
      <c r="A12" s="418">
        <f>ROW()-8</f>
        <v>4</v>
      </c>
      <c r="B12" s="318" t="s">
        <v>2832</v>
      </c>
      <c r="C12" s="335"/>
      <c r="D12" s="318"/>
      <c r="E12" s="409"/>
      <c r="F12" s="409"/>
      <c r="G12" s="409"/>
      <c r="H12" s="313" t="s">
        <v>2833</v>
      </c>
      <c r="I12" s="411"/>
      <c r="J12" s="313" t="s">
        <v>2834</v>
      </c>
      <c r="K12" s="688" t="s">
        <v>817</v>
      </c>
      <c r="L12" s="691"/>
      <c r="M12" s="691" t="s">
        <v>1381</v>
      </c>
      <c r="N12" s="692"/>
      <c r="O12" s="730"/>
      <c r="P12" s="692" t="s">
        <v>863</v>
      </c>
      <c r="Q12" s="692" t="s">
        <v>863</v>
      </c>
    </row>
    <row r="13" spans="1:1008" ht="15">
      <c r="A13" s="418">
        <f t="shared" si="0"/>
        <v>5</v>
      </c>
      <c r="B13" s="318" t="s">
        <v>2835</v>
      </c>
      <c r="C13" s="335"/>
      <c r="D13" s="318"/>
      <c r="E13" s="409"/>
      <c r="F13" s="409"/>
      <c r="G13" s="409"/>
      <c r="H13" s="313" t="s">
        <v>2836</v>
      </c>
      <c r="I13" s="411"/>
      <c r="J13" s="313" t="s">
        <v>2837</v>
      </c>
      <c r="K13" s="688" t="s">
        <v>817</v>
      </c>
      <c r="L13" s="691"/>
      <c r="M13" s="691" t="s">
        <v>1093</v>
      </c>
      <c r="N13" s="692"/>
      <c r="O13" s="730"/>
      <c r="P13" s="692" t="s">
        <v>863</v>
      </c>
      <c r="Q13" s="692" t="s">
        <v>863</v>
      </c>
    </row>
    <row r="14" spans="1:1008" ht="15">
      <c r="A14" s="418">
        <f>ROW()-8</f>
        <v>6</v>
      </c>
      <c r="B14" s="318" t="s">
        <v>2838</v>
      </c>
      <c r="C14" s="335"/>
      <c r="D14" s="318"/>
      <c r="E14" s="409"/>
      <c r="F14" s="409"/>
      <c r="G14" s="409"/>
      <c r="H14" s="313" t="s">
        <v>2839</v>
      </c>
      <c r="I14" s="411"/>
      <c r="J14" s="313" t="s">
        <v>2840</v>
      </c>
      <c r="K14" s="688" t="s">
        <v>817</v>
      </c>
      <c r="L14" s="691"/>
      <c r="M14" s="691" t="s">
        <v>1717</v>
      </c>
      <c r="N14" s="692"/>
      <c r="O14" s="730"/>
      <c r="P14" s="692" t="s">
        <v>863</v>
      </c>
      <c r="Q14" s="692" t="s">
        <v>863</v>
      </c>
    </row>
    <row r="15" spans="1:1008" ht="15">
      <c r="A15" s="418">
        <f t="shared" si="0"/>
        <v>7</v>
      </c>
      <c r="B15" s="318" t="s">
        <v>2841</v>
      </c>
      <c r="C15" s="335"/>
      <c r="D15" s="318"/>
      <c r="E15" s="409"/>
      <c r="F15" s="409"/>
      <c r="G15" s="409"/>
      <c r="H15" s="313" t="s">
        <v>2842</v>
      </c>
      <c r="I15" s="411"/>
      <c r="J15" s="313" t="s">
        <v>2843</v>
      </c>
      <c r="K15" s="688" t="s">
        <v>817</v>
      </c>
      <c r="L15" s="691" t="s">
        <v>863</v>
      </c>
      <c r="M15" s="691" t="s">
        <v>2844</v>
      </c>
      <c r="N15" s="692"/>
      <c r="O15" s="730"/>
      <c r="P15" s="692" t="s">
        <v>863</v>
      </c>
      <c r="Q15" s="692" t="s">
        <v>863</v>
      </c>
    </row>
    <row r="16" spans="1:1008" ht="30">
      <c r="A16" s="418">
        <f t="shared" si="0"/>
        <v>8</v>
      </c>
      <c r="B16" s="318"/>
      <c r="C16" s="335" t="s">
        <v>2845</v>
      </c>
      <c r="D16" s="318"/>
      <c r="E16" s="409"/>
      <c r="F16" s="409"/>
      <c r="G16" s="409"/>
      <c r="H16" s="313" t="s">
        <v>2846</v>
      </c>
      <c r="I16" s="411"/>
      <c r="J16" s="313" t="s">
        <v>2847</v>
      </c>
      <c r="K16" s="688" t="s">
        <v>817</v>
      </c>
      <c r="L16" s="691"/>
      <c r="M16" s="691" t="s">
        <v>862</v>
      </c>
      <c r="N16" s="692"/>
      <c r="O16" s="730"/>
      <c r="P16" s="692" t="s">
        <v>863</v>
      </c>
      <c r="Q16" s="692" t="s">
        <v>863</v>
      </c>
    </row>
    <row r="17" spans="1:17" ht="30">
      <c r="A17" s="418">
        <f t="shared" si="0"/>
        <v>9</v>
      </c>
      <c r="B17" s="318"/>
      <c r="C17" s="335" t="s">
        <v>2848</v>
      </c>
      <c r="D17" s="318"/>
      <c r="E17" s="409"/>
      <c r="F17" s="409"/>
      <c r="G17" s="409"/>
      <c r="H17" s="313" t="s">
        <v>2849</v>
      </c>
      <c r="I17" s="411"/>
      <c r="J17" s="313" t="s">
        <v>2850</v>
      </c>
      <c r="K17" s="688" t="s">
        <v>817</v>
      </c>
      <c r="L17" s="691"/>
      <c r="M17" s="691" t="s">
        <v>1093</v>
      </c>
      <c r="N17" s="692"/>
      <c r="O17" s="730"/>
      <c r="P17" s="692" t="s">
        <v>863</v>
      </c>
      <c r="Q17" s="692" t="s">
        <v>863</v>
      </c>
    </row>
    <row r="18" spans="1:17" ht="30">
      <c r="A18" s="418">
        <f t="shared" si="0"/>
        <v>10</v>
      </c>
      <c r="B18" s="318"/>
      <c r="C18" s="335" t="s">
        <v>2851</v>
      </c>
      <c r="D18" s="318"/>
      <c r="E18" s="409"/>
      <c r="F18" s="409"/>
      <c r="G18" s="409"/>
      <c r="H18" s="313" t="s">
        <v>2852</v>
      </c>
      <c r="I18" s="411"/>
      <c r="J18" s="313" t="s">
        <v>2853</v>
      </c>
      <c r="K18" s="688" t="s">
        <v>820</v>
      </c>
      <c r="L18" s="691"/>
      <c r="M18" s="691" t="s">
        <v>862</v>
      </c>
      <c r="N18" s="692"/>
      <c r="O18" s="730"/>
      <c r="P18" s="692" t="s">
        <v>863</v>
      </c>
      <c r="Q18" s="692" t="s">
        <v>863</v>
      </c>
    </row>
    <row r="19" spans="1:17" ht="15">
      <c r="A19" s="418">
        <f t="shared" si="0"/>
        <v>11</v>
      </c>
      <c r="B19" s="318" t="s">
        <v>2854</v>
      </c>
      <c r="C19" s="335"/>
      <c r="D19" s="318"/>
      <c r="E19" s="409"/>
      <c r="F19" s="409"/>
      <c r="G19" s="409"/>
      <c r="H19" s="313" t="s">
        <v>2855</v>
      </c>
      <c r="I19" s="411"/>
      <c r="J19" s="313" t="s">
        <v>2856</v>
      </c>
      <c r="K19" s="688" t="s">
        <v>823</v>
      </c>
      <c r="L19" s="691"/>
      <c r="M19" s="691" t="s">
        <v>862</v>
      </c>
      <c r="N19" s="692"/>
      <c r="O19" s="730"/>
      <c r="P19" s="692" t="s">
        <v>863</v>
      </c>
      <c r="Q19" s="692" t="s">
        <v>863</v>
      </c>
    </row>
    <row r="20" spans="1:17" ht="15">
      <c r="A20" s="418">
        <f t="shared" si="0"/>
        <v>12</v>
      </c>
      <c r="B20" s="318" t="s">
        <v>2857</v>
      </c>
      <c r="C20" s="335"/>
      <c r="D20" s="318"/>
      <c r="E20" s="409"/>
      <c r="F20" s="409"/>
      <c r="G20" s="409"/>
      <c r="H20" s="313" t="s">
        <v>2858</v>
      </c>
      <c r="I20" s="411"/>
      <c r="J20" s="313" t="s">
        <v>2859</v>
      </c>
      <c r="K20" s="688" t="s">
        <v>823</v>
      </c>
      <c r="L20" s="691"/>
      <c r="M20" s="691" t="s">
        <v>862</v>
      </c>
      <c r="N20" s="692"/>
      <c r="O20" s="730" t="s">
        <v>2860</v>
      </c>
      <c r="P20" s="692" t="s">
        <v>863</v>
      </c>
      <c r="Q20" s="692" t="s">
        <v>863</v>
      </c>
    </row>
    <row r="21" spans="1:17" ht="15">
      <c r="A21" s="418">
        <f t="shared" si="0"/>
        <v>13</v>
      </c>
      <c r="B21" s="318" t="s">
        <v>2861</v>
      </c>
      <c r="C21" s="335"/>
      <c r="D21" s="318"/>
      <c r="E21" s="409"/>
      <c r="F21" s="409"/>
      <c r="G21" s="409"/>
      <c r="H21" s="313" t="s">
        <v>2862</v>
      </c>
      <c r="I21" s="411"/>
      <c r="J21" s="313" t="s">
        <v>2863</v>
      </c>
      <c r="K21" s="688" t="s">
        <v>892</v>
      </c>
      <c r="L21" s="691"/>
      <c r="M21" s="691" t="s">
        <v>862</v>
      </c>
      <c r="N21" s="692"/>
      <c r="O21" s="730"/>
      <c r="P21" s="692" t="s">
        <v>863</v>
      </c>
      <c r="Q21" s="692"/>
    </row>
    <row r="22" spans="1:17" ht="30">
      <c r="A22" s="418">
        <f t="shared" si="0"/>
        <v>14</v>
      </c>
      <c r="B22" s="318" t="s">
        <v>2864</v>
      </c>
      <c r="C22" s="335"/>
      <c r="D22" s="318"/>
      <c r="E22" s="409"/>
      <c r="F22" s="409"/>
      <c r="G22" s="409"/>
      <c r="H22" s="313" t="s">
        <v>2865</v>
      </c>
      <c r="I22" s="411"/>
      <c r="J22" s="313" t="s">
        <v>2866</v>
      </c>
      <c r="K22" s="688" t="s">
        <v>2867</v>
      </c>
      <c r="L22" s="691"/>
      <c r="M22" s="691" t="s">
        <v>862</v>
      </c>
      <c r="N22" s="692"/>
      <c r="O22" s="730"/>
      <c r="P22" s="692" t="s">
        <v>863</v>
      </c>
      <c r="Q22" s="692" t="s">
        <v>863</v>
      </c>
    </row>
    <row r="23" spans="1:17" ht="30">
      <c r="A23" s="418">
        <f t="shared" si="0"/>
        <v>15</v>
      </c>
      <c r="B23" s="318" t="s">
        <v>2868</v>
      </c>
      <c r="C23" s="335"/>
      <c r="D23" s="318"/>
      <c r="E23" s="409"/>
      <c r="F23" s="409"/>
      <c r="G23" s="409"/>
      <c r="H23" s="313" t="s">
        <v>2868</v>
      </c>
      <c r="I23" s="411"/>
      <c r="J23" s="313" t="s">
        <v>2869</v>
      </c>
      <c r="K23" s="688" t="s">
        <v>817</v>
      </c>
      <c r="L23" s="691"/>
      <c r="M23" s="691" t="s">
        <v>862</v>
      </c>
      <c r="N23" s="692"/>
      <c r="O23" s="730" t="s">
        <v>2870</v>
      </c>
      <c r="P23" s="692" t="s">
        <v>863</v>
      </c>
      <c r="Q23" s="692" t="s">
        <v>863</v>
      </c>
    </row>
    <row r="24" spans="1:17" ht="15">
      <c r="A24" s="418">
        <f t="shared" si="0"/>
        <v>16</v>
      </c>
      <c r="B24" s="318" t="s">
        <v>2989</v>
      </c>
      <c r="C24" s="335"/>
      <c r="D24" s="318"/>
      <c r="E24" s="409"/>
      <c r="F24" s="409"/>
      <c r="G24" s="409"/>
      <c r="H24" s="313" t="s">
        <v>2989</v>
      </c>
      <c r="I24" s="411"/>
      <c r="J24" s="313" t="s">
        <v>2871</v>
      </c>
      <c r="K24" s="688" t="s">
        <v>817</v>
      </c>
      <c r="L24" s="691"/>
      <c r="M24" s="691" t="s">
        <v>1483</v>
      </c>
      <c r="N24" s="692"/>
      <c r="O24" s="730"/>
      <c r="P24" s="692" t="s">
        <v>863</v>
      </c>
      <c r="Q24" s="692" t="s">
        <v>863</v>
      </c>
    </row>
    <row r="25" spans="1:17" ht="15">
      <c r="A25" s="418">
        <f t="shared" si="0"/>
        <v>17</v>
      </c>
      <c r="B25" s="318" t="s">
        <v>2872</v>
      </c>
      <c r="C25" s="335"/>
      <c r="D25" s="318"/>
      <c r="E25" s="409"/>
      <c r="F25" s="409"/>
      <c r="G25" s="409"/>
      <c r="H25" s="313" t="s">
        <v>2872</v>
      </c>
      <c r="I25" s="411"/>
      <c r="J25" s="313" t="s">
        <v>2873</v>
      </c>
      <c r="K25" s="688" t="s">
        <v>817</v>
      </c>
      <c r="L25" s="691"/>
      <c r="M25" s="691" t="s">
        <v>862</v>
      </c>
      <c r="N25" s="692"/>
      <c r="O25" s="730" t="s">
        <v>2874</v>
      </c>
      <c r="P25" s="692" t="s">
        <v>863</v>
      </c>
      <c r="Q25" s="692" t="s">
        <v>863</v>
      </c>
    </row>
    <row r="26" spans="1:17" ht="15">
      <c r="A26" s="418">
        <f t="shared" si="0"/>
        <v>18</v>
      </c>
      <c r="B26" s="318" t="s">
        <v>2875</v>
      </c>
      <c r="C26" s="335"/>
      <c r="D26" s="318"/>
      <c r="E26" s="409"/>
      <c r="F26" s="409"/>
      <c r="G26" s="409"/>
      <c r="H26" s="313" t="s">
        <v>2875</v>
      </c>
      <c r="I26" s="411"/>
      <c r="J26" s="313" t="s">
        <v>2876</v>
      </c>
      <c r="K26" s="688" t="s">
        <v>817</v>
      </c>
      <c r="L26" s="691"/>
      <c r="M26" s="691" t="s">
        <v>878</v>
      </c>
      <c r="N26" s="692"/>
      <c r="O26" s="730"/>
      <c r="P26" s="692" t="s">
        <v>863</v>
      </c>
      <c r="Q26" s="692" t="s">
        <v>863</v>
      </c>
    </row>
    <row r="27" spans="1:17" ht="15">
      <c r="A27" s="418">
        <f t="shared" si="0"/>
        <v>19</v>
      </c>
      <c r="B27" s="318" t="s">
        <v>2877</v>
      </c>
      <c r="C27" s="335"/>
      <c r="D27" s="318"/>
      <c r="E27" s="409"/>
      <c r="F27" s="409"/>
      <c r="G27" s="409"/>
      <c r="H27" s="313" t="s">
        <v>2878</v>
      </c>
      <c r="I27" s="411"/>
      <c r="J27" s="313" t="s">
        <v>2879</v>
      </c>
      <c r="K27" s="688" t="s">
        <v>817</v>
      </c>
      <c r="L27" s="691" t="s">
        <v>863</v>
      </c>
      <c r="M27" s="691" t="s">
        <v>2880</v>
      </c>
      <c r="N27" s="692"/>
      <c r="O27" s="730"/>
      <c r="P27" s="692" t="s">
        <v>863</v>
      </c>
      <c r="Q27" s="692" t="s">
        <v>863</v>
      </c>
    </row>
    <row r="28" spans="1:17" ht="15">
      <c r="A28" s="418">
        <f t="shared" si="0"/>
        <v>20</v>
      </c>
      <c r="B28" s="318"/>
      <c r="C28" s="335" t="s">
        <v>2881</v>
      </c>
      <c r="D28" s="318"/>
      <c r="E28" s="409"/>
      <c r="F28" s="409"/>
      <c r="G28" s="409"/>
      <c r="H28" s="313" t="s">
        <v>2882</v>
      </c>
      <c r="I28" s="411"/>
      <c r="J28" s="313" t="s">
        <v>2883</v>
      </c>
      <c r="K28" s="688" t="s">
        <v>817</v>
      </c>
      <c r="L28" s="691" t="s">
        <v>863</v>
      </c>
      <c r="M28" s="691" t="s">
        <v>2884</v>
      </c>
      <c r="N28" s="692"/>
      <c r="O28" s="730"/>
      <c r="P28" s="692" t="s">
        <v>863</v>
      </c>
      <c r="Q28" s="692" t="s">
        <v>863</v>
      </c>
    </row>
    <row r="29" spans="1:17" ht="15">
      <c r="A29" s="418">
        <f t="shared" si="0"/>
        <v>21</v>
      </c>
      <c r="B29" s="318"/>
      <c r="C29" s="335"/>
      <c r="D29" s="318" t="s">
        <v>2885</v>
      </c>
      <c r="E29" s="409"/>
      <c r="F29" s="409"/>
      <c r="G29" s="409"/>
      <c r="H29" s="313" t="s">
        <v>2886</v>
      </c>
      <c r="I29" s="411"/>
      <c r="J29" s="313" t="s">
        <v>2887</v>
      </c>
      <c r="K29" s="688" t="s">
        <v>817</v>
      </c>
      <c r="L29" s="691" t="s">
        <v>863</v>
      </c>
      <c r="M29" s="691" t="s">
        <v>2888</v>
      </c>
      <c r="N29" s="692"/>
      <c r="O29" s="730"/>
      <c r="P29" s="692" t="s">
        <v>863</v>
      </c>
      <c r="Q29" s="692" t="s">
        <v>863</v>
      </c>
    </row>
    <row r="30" spans="1:17" ht="15">
      <c r="A30" s="418">
        <f>ROW()-8</f>
        <v>22</v>
      </c>
      <c r="B30" s="318"/>
      <c r="C30" s="335"/>
      <c r="D30" s="318"/>
      <c r="E30" s="409" t="s">
        <v>2889</v>
      </c>
      <c r="F30" s="409"/>
      <c r="G30" s="409"/>
      <c r="H30" s="313" t="s">
        <v>2890</v>
      </c>
      <c r="I30" s="411"/>
      <c r="J30" s="313" t="s">
        <v>2891</v>
      </c>
      <c r="K30" s="688" t="s">
        <v>817</v>
      </c>
      <c r="L30" s="691"/>
      <c r="M30" s="691" t="s">
        <v>862</v>
      </c>
      <c r="N30" s="692"/>
      <c r="O30" s="730"/>
      <c r="P30" s="692" t="s">
        <v>863</v>
      </c>
      <c r="Q30" s="692" t="s">
        <v>863</v>
      </c>
    </row>
    <row r="31" spans="1:17" ht="15">
      <c r="A31" s="418">
        <f>ROW()-8</f>
        <v>23</v>
      </c>
      <c r="B31" s="318"/>
      <c r="C31" s="335"/>
      <c r="D31" s="318" t="s">
        <v>2892</v>
      </c>
      <c r="E31" s="409"/>
      <c r="F31" s="409"/>
      <c r="G31" s="409"/>
      <c r="H31" s="313" t="s">
        <v>2893</v>
      </c>
      <c r="I31" s="411"/>
      <c r="J31" s="313" t="s">
        <v>2894</v>
      </c>
      <c r="K31" s="688" t="s">
        <v>817</v>
      </c>
      <c r="L31" s="691"/>
      <c r="M31" s="691" t="s">
        <v>862</v>
      </c>
      <c r="N31" s="692"/>
      <c r="O31" s="730"/>
      <c r="P31" s="692" t="s">
        <v>863</v>
      </c>
      <c r="Q31" s="692" t="s">
        <v>863</v>
      </c>
    </row>
    <row r="32" spans="1:17" ht="15">
      <c r="A32" s="418">
        <f>ROW()-8</f>
        <v>24</v>
      </c>
      <c r="B32" s="318"/>
      <c r="C32" s="335" t="s">
        <v>2895</v>
      </c>
      <c r="D32" s="318"/>
      <c r="E32" s="409"/>
      <c r="F32" s="409"/>
      <c r="G32" s="409"/>
      <c r="H32" s="313" t="s">
        <v>2896</v>
      </c>
      <c r="I32" s="411"/>
      <c r="J32" s="313" t="s">
        <v>2897</v>
      </c>
      <c r="K32" s="688" t="s">
        <v>817</v>
      </c>
      <c r="L32" s="691"/>
      <c r="M32" s="691" t="s">
        <v>862</v>
      </c>
      <c r="N32" s="692"/>
      <c r="O32" s="730"/>
      <c r="P32" s="692" t="s">
        <v>863</v>
      </c>
      <c r="Q32" s="692" t="s">
        <v>863</v>
      </c>
    </row>
    <row r="33" spans="1:17" ht="15">
      <c r="A33" s="418">
        <f t="shared" si="0"/>
        <v>25</v>
      </c>
      <c r="B33" s="318"/>
      <c r="C33" s="335" t="s">
        <v>2898</v>
      </c>
      <c r="D33" s="318"/>
      <c r="E33" s="409"/>
      <c r="F33" s="409"/>
      <c r="G33" s="409"/>
      <c r="H33" s="313" t="s">
        <v>2899</v>
      </c>
      <c r="I33" s="411"/>
      <c r="J33" s="313" t="s">
        <v>2900</v>
      </c>
      <c r="K33" s="688" t="s">
        <v>817</v>
      </c>
      <c r="L33" s="691" t="s">
        <v>863</v>
      </c>
      <c r="M33" s="691" t="s">
        <v>2901</v>
      </c>
      <c r="N33" s="692"/>
      <c r="O33" s="730"/>
      <c r="P33" s="692" t="s">
        <v>863</v>
      </c>
      <c r="Q33" s="692" t="s">
        <v>863</v>
      </c>
    </row>
    <row r="34" spans="1:17" ht="15">
      <c r="A34" s="418">
        <f t="shared" si="0"/>
        <v>26</v>
      </c>
      <c r="B34" s="318"/>
      <c r="C34" s="335"/>
      <c r="D34" s="318" t="s">
        <v>2902</v>
      </c>
      <c r="E34" s="409"/>
      <c r="F34" s="409"/>
      <c r="G34" s="409"/>
      <c r="H34" s="313" t="s">
        <v>2903</v>
      </c>
      <c r="I34" s="411"/>
      <c r="J34" s="313" t="s">
        <v>2904</v>
      </c>
      <c r="K34" s="688" t="s">
        <v>817</v>
      </c>
      <c r="L34" s="691" t="s">
        <v>863</v>
      </c>
      <c r="M34" s="691" t="s">
        <v>2888</v>
      </c>
      <c r="N34" s="692"/>
      <c r="O34" s="730"/>
      <c r="P34" s="692" t="s">
        <v>863</v>
      </c>
      <c r="Q34" s="692" t="s">
        <v>863</v>
      </c>
    </row>
    <row r="35" spans="1:17" ht="15">
      <c r="A35" s="695">
        <f>ROW()-8</f>
        <v>27</v>
      </c>
      <c r="B35" s="318"/>
      <c r="C35" s="335"/>
      <c r="D35" s="318"/>
      <c r="E35" s="409" t="s">
        <v>2889</v>
      </c>
      <c r="F35" s="409"/>
      <c r="G35" s="409"/>
      <c r="H35" s="313" t="s">
        <v>2890</v>
      </c>
      <c r="I35" s="411"/>
      <c r="J35" s="313" t="s">
        <v>2891</v>
      </c>
      <c r="K35" s="688" t="s">
        <v>817</v>
      </c>
      <c r="L35" s="691"/>
      <c r="M35" s="691" t="s">
        <v>862</v>
      </c>
      <c r="N35" s="692"/>
      <c r="O35" s="730"/>
      <c r="P35" s="692" t="s">
        <v>863</v>
      </c>
      <c r="Q35" s="692" t="s">
        <v>863</v>
      </c>
    </row>
    <row r="36" spans="1:17" ht="30">
      <c r="A36" s="695">
        <f>ROW()-8</f>
        <v>28</v>
      </c>
      <c r="B36" s="318" t="s">
        <v>675</v>
      </c>
      <c r="C36" s="335"/>
      <c r="D36" s="318"/>
      <c r="E36" s="409"/>
      <c r="F36" s="409"/>
      <c r="G36" s="409"/>
      <c r="H36" s="313" t="s">
        <v>2905</v>
      </c>
      <c r="I36" s="411"/>
      <c r="J36" s="313" t="s">
        <v>2906</v>
      </c>
      <c r="K36" s="688" t="s">
        <v>817</v>
      </c>
      <c r="L36" s="691"/>
      <c r="M36" s="691" t="s">
        <v>862</v>
      </c>
      <c r="N36" s="692"/>
      <c r="O36" s="730" t="s">
        <v>1784</v>
      </c>
      <c r="P36" s="692" t="s">
        <v>863</v>
      </c>
      <c r="Q36" s="692" t="s">
        <v>863</v>
      </c>
    </row>
    <row r="38" spans="1:17">
      <c r="E38" s="57"/>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58" t="s">
        <v>303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71"/>
      <c r="L1" s="771"/>
      <c r="M1" s="771"/>
      <c r="N1" s="77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2907</v>
      </c>
    </row>
    <row r="2" spans="2:6" s="4" customFormat="1"/>
    <row r="3" spans="2:6" s="134" customFormat="1">
      <c r="B3" s="133" t="s">
        <v>2908</v>
      </c>
      <c r="C3" s="135"/>
      <c r="D3" s="135"/>
      <c r="E3" s="135"/>
      <c r="F3" s="135"/>
    </row>
    <row r="4" spans="2:6" ht="18" customHeight="1">
      <c r="B4" s="131" t="s">
        <v>2909</v>
      </c>
    </row>
    <row r="5" spans="2:6" ht="18" customHeight="1">
      <c r="B5" s="131" t="s">
        <v>2910</v>
      </c>
    </row>
    <row r="6" spans="2:6" ht="18" customHeight="1">
      <c r="B6" s="131" t="s">
        <v>2911</v>
      </c>
    </row>
    <row r="7" spans="2:6" ht="18" customHeight="1">
      <c r="B7" s="131" t="s">
        <v>2912</v>
      </c>
    </row>
    <row r="8" spans="2:6" ht="18" customHeight="1">
      <c r="B8" s="131" t="s">
        <v>2913</v>
      </c>
    </row>
    <row r="9" spans="2:6" ht="24" customHeight="1">
      <c r="B9" s="802" t="s">
        <v>2914</v>
      </c>
      <c r="C9" s="802"/>
      <c r="D9" s="802"/>
      <c r="E9" s="802"/>
      <c r="F9" s="802"/>
    </row>
    <row r="10" spans="2:6" ht="14.25" customHeight="1">
      <c r="B10" s="803" t="s">
        <v>2915</v>
      </c>
      <c r="C10" s="803"/>
      <c r="D10" s="803"/>
      <c r="E10" s="803"/>
      <c r="F10" s="80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71"/>
      <c r="L1" s="77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80.125" style="158" customWidth="1"/>
    <col min="5" max="16384" width="8.5" style="158"/>
  </cols>
  <sheetData>
    <row r="1" spans="2:4" ht="15.75" thickBot="1"/>
    <row r="2" spans="2:4" ht="18.75">
      <c r="B2" s="772" t="s">
        <v>726</v>
      </c>
      <c r="C2" s="77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F34" sqref="F34"/>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75" t="s">
        <v>742</v>
      </c>
      <c r="B1" s="776"/>
      <c r="C1" s="776"/>
      <c r="D1" s="776"/>
      <c r="E1" s="776"/>
      <c r="F1" s="776"/>
      <c r="G1" s="776"/>
      <c r="H1" s="77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83" t="s">
        <v>753</v>
      </c>
      <c r="G12" s="783"/>
      <c r="H12" s="783"/>
      <c r="I12" s="203"/>
      <c r="J12" s="203"/>
      <c r="R12" s="196"/>
      <c r="S12" s="196"/>
      <c r="T12" s="196"/>
    </row>
    <row r="13" spans="1:20" ht="14.25" customHeight="1">
      <c r="B13" s="204" t="s">
        <v>754</v>
      </c>
      <c r="C13" s="204"/>
      <c r="D13" s="204"/>
      <c r="E13" s="204"/>
      <c r="F13" s="783" t="s">
        <v>755</v>
      </c>
      <c r="G13" s="783"/>
      <c r="H13" s="783"/>
      <c r="I13" s="204"/>
      <c r="J13" s="204"/>
      <c r="K13" s="204"/>
      <c r="L13" s="204"/>
      <c r="M13" s="204"/>
      <c r="N13" s="204"/>
      <c r="R13" s="196"/>
      <c r="S13" s="196"/>
      <c r="T13" s="196"/>
    </row>
    <row r="14" spans="1:20" ht="14.25" customHeight="1">
      <c r="B14" s="204" t="s">
        <v>756</v>
      </c>
      <c r="C14" s="204"/>
      <c r="D14" s="204"/>
      <c r="E14" s="204"/>
      <c r="F14" s="783" t="s">
        <v>755</v>
      </c>
      <c r="G14" s="783"/>
      <c r="H14" s="783"/>
      <c r="I14" s="204"/>
      <c r="J14" s="204"/>
      <c r="R14" s="196"/>
      <c r="S14" s="196"/>
      <c r="T14" s="196"/>
    </row>
    <row r="15" spans="1:20">
      <c r="B15" s="203" t="s">
        <v>757</v>
      </c>
      <c r="C15" s="203"/>
      <c r="D15" s="203"/>
      <c r="E15" s="203"/>
      <c r="F15" s="783" t="s">
        <v>755</v>
      </c>
      <c r="G15" s="783"/>
      <c r="H15" s="783"/>
      <c r="I15" s="203"/>
      <c r="J15" s="203"/>
      <c r="R15" s="196"/>
      <c r="S15" s="196"/>
      <c r="T15" s="196"/>
    </row>
    <row r="16" spans="1:20">
      <c r="B16" s="784"/>
      <c r="C16" s="784"/>
      <c r="D16" s="784"/>
      <c r="E16" s="784"/>
      <c r="F16" s="784"/>
      <c r="G16" s="784"/>
      <c r="H16" s="784"/>
      <c r="I16" s="784"/>
      <c r="J16" s="784"/>
      <c r="K16" s="784"/>
      <c r="L16" s="784"/>
      <c r="M16" s="784"/>
      <c r="N16" s="784"/>
      <c r="O16" s="784"/>
      <c r="P16" s="784"/>
      <c r="Q16" s="784"/>
    </row>
    <row r="17" spans="1:17" ht="15" thickBot="1">
      <c r="B17" s="784"/>
      <c r="C17" s="784"/>
      <c r="D17" s="784"/>
      <c r="E17" s="784"/>
      <c r="F17" s="784"/>
      <c r="G17" s="784"/>
      <c r="H17" s="784"/>
      <c r="I17" s="784"/>
      <c r="J17" s="784"/>
      <c r="K17" s="784"/>
      <c r="L17" s="784"/>
      <c r="M17" s="784"/>
      <c r="N17" s="784"/>
      <c r="O17" s="784"/>
      <c r="P17" s="784"/>
      <c r="Q17" s="784"/>
    </row>
    <row r="18" spans="1:17" ht="102.75" customHeight="1" thickBot="1">
      <c r="A18" s="778" t="s">
        <v>758</v>
      </c>
      <c r="B18" s="779"/>
      <c r="C18" s="779"/>
      <c r="D18" s="779"/>
      <c r="E18" s="779"/>
      <c r="F18" s="779"/>
      <c r="G18" s="779"/>
      <c r="H18" s="78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84"/>
      <c r="C20" s="784"/>
      <c r="D20" s="784"/>
      <c r="E20" s="784"/>
      <c r="F20" s="784"/>
      <c r="G20" s="784"/>
      <c r="H20" s="784"/>
      <c r="I20" s="784"/>
      <c r="J20" s="784"/>
      <c r="K20" s="784"/>
      <c r="L20" s="784"/>
      <c r="M20" s="784"/>
      <c r="N20" s="784"/>
      <c r="O20" s="784"/>
      <c r="P20" s="784"/>
      <c r="Q20" s="78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4"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82" t="s">
        <v>791</v>
      </c>
      <c r="B30" s="781" t="s">
        <v>792</v>
      </c>
      <c r="C30" s="781" t="s">
        <v>774</v>
      </c>
      <c r="D30" s="781" t="s">
        <v>774</v>
      </c>
      <c r="E30" s="781" t="s">
        <v>770</v>
      </c>
      <c r="F30" s="206" t="s">
        <v>793</v>
      </c>
      <c r="G30" s="774" t="s">
        <v>794</v>
      </c>
      <c r="H30" s="206" t="s">
        <v>795</v>
      </c>
    </row>
    <row r="31" spans="1:17" ht="114.75">
      <c r="A31" s="782"/>
      <c r="B31" s="781"/>
      <c r="C31" s="781"/>
      <c r="D31" s="781"/>
      <c r="E31" s="781"/>
      <c r="F31" s="209" t="s">
        <v>796</v>
      </c>
      <c r="G31" s="774"/>
      <c r="H31" s="206"/>
    </row>
    <row r="32" spans="1:17" ht="85.5">
      <c r="A32" s="208" t="s">
        <v>797</v>
      </c>
      <c r="B32" s="207" t="s">
        <v>798</v>
      </c>
      <c r="C32" s="207" t="s">
        <v>774</v>
      </c>
      <c r="D32" s="207" t="s">
        <v>774</v>
      </c>
      <c r="E32" s="207" t="s">
        <v>770</v>
      </c>
      <c r="F32" s="209" t="s">
        <v>799</v>
      </c>
      <c r="G32" s="209" t="s">
        <v>783</v>
      </c>
      <c r="H32" s="206" t="s">
        <v>800</v>
      </c>
    </row>
    <row r="33" spans="1:8" ht="29.25">
      <c r="A33" s="782" t="s">
        <v>801</v>
      </c>
      <c r="B33" s="781" t="s">
        <v>802</v>
      </c>
      <c r="C33" s="781" t="s">
        <v>774</v>
      </c>
      <c r="D33" s="781" t="s">
        <v>774</v>
      </c>
      <c r="E33" s="781" t="s">
        <v>770</v>
      </c>
      <c r="F33" s="209" t="s">
        <v>803</v>
      </c>
      <c r="G33" s="774" t="s">
        <v>783</v>
      </c>
      <c r="H33" s="206" t="s">
        <v>804</v>
      </c>
    </row>
    <row r="34" spans="1:8" ht="228.75">
      <c r="A34" s="782"/>
      <c r="B34" s="781"/>
      <c r="C34" s="781"/>
      <c r="D34" s="781"/>
      <c r="E34" s="781"/>
      <c r="F34" s="209" t="s">
        <v>805</v>
      </c>
      <c r="G34" s="774"/>
      <c r="H34" s="206" t="s">
        <v>806</v>
      </c>
    </row>
    <row r="35" spans="1:8" ht="71.25">
      <c r="A35" s="289" t="s">
        <v>807</v>
      </c>
      <c r="B35" s="207" t="s">
        <v>808</v>
      </c>
      <c r="C35" s="207" t="s">
        <v>774</v>
      </c>
      <c r="D35" s="207" t="s">
        <v>770</v>
      </c>
      <c r="E35" s="207" t="s">
        <v>770</v>
      </c>
      <c r="F35" s="209" t="s">
        <v>809</v>
      </c>
      <c r="G35" s="288"/>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A71"/>
  <sheetViews>
    <sheetView zoomScale="115" zoomScaleNormal="115" workbookViewId="0">
      <pane xSplit="7" ySplit="8" topLeftCell="I9" activePane="bottomRight" state="frozen"/>
      <selection pane="topRight" activeCell="G1" sqref="G1"/>
      <selection pane="bottomLeft" activeCell="A9" sqref="A9"/>
      <selection pane="bottomRight" activeCell="I18" sqref="I18"/>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3" style="159" customWidth="1"/>
    <col min="13" max="13" width="8.5" style="96" customWidth="1"/>
    <col min="14" max="14" width="12" style="96" hidden="1" customWidth="1"/>
    <col min="15" max="15" width="9.875" style="96" hidden="1" customWidth="1"/>
    <col min="16" max="16" width="11" style="96" hidden="1" customWidth="1"/>
    <col min="17" max="17" width="3.5" style="173" customWidth="1"/>
    <col min="18" max="18" width="3.875" style="96" customWidth="1"/>
    <col min="19" max="19" width="2.5" style="96" customWidth="1"/>
    <col min="20" max="20" width="18.5" style="96" customWidth="1"/>
    <col min="21" max="23" width="16" style="96" customWidth="1"/>
    <col min="24" max="24" width="2.375" customWidth="1"/>
    <col min="25" max="25" width="22" style="96" customWidth="1"/>
    <col min="26" max="26" width="24.5" style="159" customWidth="1"/>
    <col min="27" max="27" width="17.5" style="96" customWidth="1"/>
    <col min="28" max="28" width="9"/>
    <col min="29" max="29" width="8" style="96" customWidth="1"/>
    <col min="30" max="30" width="9"/>
    <col min="31" max="1011" width="9" style="128"/>
    <col min="1012" max="1012" width="9" style="128" customWidth="1"/>
    <col min="1013" max="1014" width="9" customWidth="1"/>
  </cols>
  <sheetData>
    <row r="1" spans="1:1015" ht="15" customHeight="1">
      <c r="A1" s="228" t="s">
        <v>812</v>
      </c>
      <c r="C1" s="129" t="s">
        <v>813</v>
      </c>
      <c r="D1" s="150" t="s">
        <v>814</v>
      </c>
      <c r="E1" s="157" t="e">
        <f>#REF! / createCase8[[#Totals],[ID]]</f>
        <v>#REF!</v>
      </c>
      <c r="G1" s="128"/>
      <c r="H1" s="227"/>
      <c r="I1" s="785" t="s">
        <v>815</v>
      </c>
      <c r="J1" s="785"/>
      <c r="K1" s="785"/>
      <c r="P1" s="786" t="s">
        <v>816</v>
      </c>
      <c r="Q1" s="786"/>
      <c r="R1" s="96" t="s">
        <v>817</v>
      </c>
      <c r="AB1" s="96"/>
      <c r="AD1" s="128"/>
      <c r="ALX1"/>
    </row>
    <row r="2" spans="1:1015" ht="15.95" customHeight="1">
      <c r="C2" s="141" t="s">
        <v>818</v>
      </c>
      <c r="D2" s="152" t="s">
        <v>819</v>
      </c>
      <c r="E2" s="157" t="e">
        <f>createCase8[[#Totals],[NexSIS]] / createCase8[[#Totals],[ID]]</f>
        <v>#DIV/0!</v>
      </c>
      <c r="G2" s="128"/>
      <c r="H2" s="227"/>
      <c r="I2" s="785"/>
      <c r="J2" s="785"/>
      <c r="K2" s="785"/>
      <c r="R2" s="96" t="s">
        <v>820</v>
      </c>
      <c r="AB2" s="96"/>
      <c r="AD2" s="128"/>
      <c r="ALX2"/>
    </row>
    <row r="3" spans="1:1015" ht="18" customHeight="1">
      <c r="C3" s="142" t="s">
        <v>821</v>
      </c>
      <c r="D3" s="151" t="s">
        <v>822</v>
      </c>
      <c r="G3" s="128"/>
      <c r="R3" s="96" t="s">
        <v>823</v>
      </c>
      <c r="AB3" s="96"/>
      <c r="AD3" s="128"/>
      <c r="ALX3"/>
    </row>
    <row r="4" spans="1:1015" ht="17.25" customHeight="1">
      <c r="C4" s="143" t="s">
        <v>824</v>
      </c>
      <c r="D4" s="153" t="s">
        <v>825</v>
      </c>
      <c r="G4" s="137"/>
      <c r="AB4" s="96"/>
      <c r="AD4" s="128"/>
      <c r="ALX4"/>
    </row>
    <row r="5" spans="1:1015" s="149" customFormat="1" ht="14.25" customHeight="1">
      <c r="A5" s="128"/>
      <c r="B5" s="128"/>
      <c r="C5" s="145" t="s">
        <v>826</v>
      </c>
      <c r="D5" s="146"/>
      <c r="G5" s="148"/>
      <c r="H5" s="148"/>
      <c r="I5" s="148"/>
      <c r="J5" s="148"/>
      <c r="K5" s="148"/>
      <c r="L5" s="160"/>
      <c r="M5" s="148"/>
      <c r="N5" s="148"/>
      <c r="O5" s="148"/>
      <c r="P5" s="148"/>
      <c r="Q5" s="186"/>
      <c r="R5" s="148"/>
      <c r="S5" s="148"/>
      <c r="T5" s="148"/>
      <c r="U5" s="148"/>
      <c r="V5" s="148"/>
      <c r="W5" s="148"/>
      <c r="X5"/>
      <c r="Y5" s="148"/>
      <c r="Z5" s="160"/>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row>
    <row r="6" spans="1:1015" ht="15" customHeight="1">
      <c r="B6" s="144"/>
      <c r="C6" s="144" t="s">
        <v>827</v>
      </c>
      <c r="D6" s="138"/>
      <c r="F6" s="138"/>
      <c r="AB6" s="96"/>
      <c r="AD6" s="128"/>
      <c r="ALX6"/>
    </row>
    <row r="7" spans="1:1015" ht="20.25" customHeight="1">
      <c r="A7"/>
      <c r="B7"/>
      <c r="C7" s="138"/>
      <c r="D7" s="138"/>
      <c r="E7" s="138"/>
      <c r="F7" s="138"/>
      <c r="M7" s="787" t="s">
        <v>828</v>
      </c>
      <c r="N7" s="787"/>
      <c r="O7" s="787"/>
      <c r="P7" s="787"/>
      <c r="V7" s="788" t="s">
        <v>829</v>
      </c>
      <c r="W7" s="788"/>
      <c r="AB7" s="787" t="s">
        <v>830</v>
      </c>
      <c r="AC7" s="787"/>
      <c r="AD7" s="128"/>
      <c r="ALX7"/>
    </row>
    <row r="8" spans="1:1015"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83" t="s">
        <v>842</v>
      </c>
      <c r="N8" s="183" t="s">
        <v>843</v>
      </c>
      <c r="O8" s="183" t="s">
        <v>844</v>
      </c>
      <c r="P8" s="183" t="s">
        <v>845</v>
      </c>
      <c r="Q8" s="183" t="s">
        <v>846</v>
      </c>
      <c r="R8" s="173" t="s">
        <v>677</v>
      </c>
      <c r="S8" s="173" t="s">
        <v>3</v>
      </c>
      <c r="T8" s="173" t="s">
        <v>847</v>
      </c>
      <c r="U8" s="173" t="s">
        <v>848</v>
      </c>
      <c r="V8" s="184" t="s">
        <v>849</v>
      </c>
      <c r="W8" s="184" t="s">
        <v>850</v>
      </c>
      <c r="X8" s="226" t="s">
        <v>851</v>
      </c>
      <c r="Y8" s="183" t="s">
        <v>852</v>
      </c>
      <c r="Z8" s="183" t="s">
        <v>853</v>
      </c>
      <c r="AA8" s="185" t="s">
        <v>854</v>
      </c>
      <c r="AB8" s="183" t="s">
        <v>855</v>
      </c>
      <c r="AC8" s="183" t="s">
        <v>856</v>
      </c>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row>
    <row r="9" spans="1:1015" ht="13.5" customHeight="1">
      <c r="A9" s="5">
        <v>1</v>
      </c>
      <c r="B9" s="5" t="s">
        <v>857</v>
      </c>
      <c r="C9" s="139"/>
      <c r="D9" s="139"/>
      <c r="E9" s="139"/>
      <c r="F9" s="139"/>
      <c r="G9" s="139"/>
      <c r="H9" s="140" t="s">
        <v>858</v>
      </c>
      <c r="I9" s="154" t="s">
        <v>859</v>
      </c>
      <c r="J9" s="140" t="s">
        <v>860</v>
      </c>
      <c r="K9" s="140"/>
      <c r="L9" s="140" t="s">
        <v>861</v>
      </c>
      <c r="M9" s="140"/>
      <c r="N9" s="140"/>
      <c r="O9" s="140"/>
      <c r="P9" s="140"/>
      <c r="Q9" s="187"/>
      <c r="R9" s="140" t="s">
        <v>820</v>
      </c>
      <c r="S9" s="140"/>
      <c r="T9" s="140" t="s">
        <v>862</v>
      </c>
      <c r="U9" s="140"/>
      <c r="V9" s="176" t="s">
        <v>863</v>
      </c>
      <c r="W9" s="176" t="s">
        <v>863</v>
      </c>
      <c r="X9" s="286"/>
      <c r="Y9" s="177"/>
      <c r="Z9" s="140"/>
      <c r="AA9" s="182"/>
      <c r="AB9" s="140"/>
      <c r="AC9" s="156">
        <v>1</v>
      </c>
      <c r="ALY9" s="128"/>
      <c r="ALZ9" s="128"/>
      <c r="AMA9" s="128"/>
    </row>
    <row r="10" spans="1:1015" ht="13.5" customHeight="1">
      <c r="A10" s="5">
        <v>2</v>
      </c>
      <c r="B10" s="5" t="s">
        <v>864</v>
      </c>
      <c r="C10" s="139"/>
      <c r="D10" s="131"/>
      <c r="E10" s="131"/>
      <c r="F10" s="131"/>
      <c r="G10" s="131"/>
      <c r="H10" s="3" t="s">
        <v>865</v>
      </c>
      <c r="I10" s="154"/>
      <c r="J10" s="140"/>
      <c r="K10" s="140"/>
      <c r="L10" s="3" t="s">
        <v>866</v>
      </c>
      <c r="M10" s="140"/>
      <c r="N10" s="140"/>
      <c r="O10" s="140"/>
      <c r="P10" s="140"/>
      <c r="Q10" s="187"/>
      <c r="R10" s="140" t="s">
        <v>820</v>
      </c>
      <c r="S10" s="140" t="s">
        <v>863</v>
      </c>
      <c r="T10" s="3"/>
      <c r="U10" s="140"/>
      <c r="V10" s="176" t="s">
        <v>863</v>
      </c>
      <c r="W10" s="176" t="s">
        <v>863</v>
      </c>
      <c r="X10" s="286"/>
      <c r="Y10" s="177"/>
      <c r="Z10" s="140"/>
      <c r="AA10" s="182"/>
      <c r="AB10" s="140"/>
      <c r="AC10" s="156">
        <v>1</v>
      </c>
      <c r="ALY10" s="128"/>
      <c r="ALZ10" s="128"/>
      <c r="AMA10" s="128"/>
    </row>
    <row r="11" spans="1:1015" ht="13.5" customHeight="1">
      <c r="A11" s="5">
        <v>3</v>
      </c>
      <c r="B11" s="5"/>
      <c r="C11" s="139" t="s">
        <v>867</v>
      </c>
      <c r="D11" s="131"/>
      <c r="E11" s="131"/>
      <c r="F11" s="131"/>
      <c r="G11" s="131"/>
      <c r="H11" s="5" t="s">
        <v>868</v>
      </c>
      <c r="I11" s="154" t="s">
        <v>869</v>
      </c>
      <c r="J11" s="140"/>
      <c r="K11" s="140"/>
      <c r="L11" s="3" t="s">
        <v>870</v>
      </c>
      <c r="M11" s="140"/>
      <c r="N11" s="140"/>
      <c r="O11" s="140"/>
      <c r="P11" s="140"/>
      <c r="Q11" s="187"/>
      <c r="R11" s="140" t="s">
        <v>820</v>
      </c>
      <c r="S11" s="140"/>
      <c r="T11" s="3" t="s">
        <v>862</v>
      </c>
      <c r="U11" s="140"/>
      <c r="V11" s="176" t="s">
        <v>863</v>
      </c>
      <c r="W11" s="176" t="s">
        <v>863</v>
      </c>
      <c r="X11" s="286"/>
      <c r="Y11" s="177"/>
      <c r="Z11" s="140"/>
      <c r="AA11" s="182"/>
      <c r="AB11" s="140"/>
      <c r="AC11" s="156">
        <v>1</v>
      </c>
      <c r="ALY11" s="128"/>
      <c r="ALZ11" s="128"/>
      <c r="AMA11" s="128"/>
    </row>
    <row r="12" spans="1:1015" ht="13.5" customHeight="1">
      <c r="A12" s="5">
        <v>4</v>
      </c>
      <c r="B12" s="5"/>
      <c r="C12" s="139" t="s">
        <v>871</v>
      </c>
      <c r="D12" s="131"/>
      <c r="E12" s="131"/>
      <c r="F12" s="131"/>
      <c r="G12" s="131"/>
      <c r="H12" s="5" t="s">
        <v>872</v>
      </c>
      <c r="I12" s="154" t="s">
        <v>873</v>
      </c>
      <c r="J12" s="140"/>
      <c r="K12" s="140"/>
      <c r="L12" s="3" t="s">
        <v>874</v>
      </c>
      <c r="M12" s="140"/>
      <c r="N12" s="140"/>
      <c r="O12" s="140"/>
      <c r="P12" s="140"/>
      <c r="Q12" s="187"/>
      <c r="R12" s="140" t="s">
        <v>820</v>
      </c>
      <c r="S12" s="140"/>
      <c r="T12" s="3" t="s">
        <v>862</v>
      </c>
      <c r="U12" s="140"/>
      <c r="V12" s="176" t="s">
        <v>863</v>
      </c>
      <c r="W12" s="176" t="s">
        <v>863</v>
      </c>
      <c r="X12" s="286"/>
      <c r="Y12" s="177"/>
      <c r="Z12" s="140"/>
      <c r="AA12" s="182"/>
      <c r="AB12" s="140"/>
      <c r="AC12" s="156">
        <v>1</v>
      </c>
      <c r="ALY12" s="128"/>
      <c r="ALZ12" s="128"/>
      <c r="AMA12" s="128"/>
    </row>
    <row r="13" spans="1:1015" ht="13.5" customHeight="1">
      <c r="A13" s="5">
        <v>5</v>
      </c>
      <c r="B13" s="5" t="s">
        <v>875</v>
      </c>
      <c r="C13" s="139"/>
      <c r="D13" s="131"/>
      <c r="E13" s="131"/>
      <c r="F13" s="131"/>
      <c r="G13" s="131"/>
      <c r="H13" s="3" t="s">
        <v>876</v>
      </c>
      <c r="I13" s="154"/>
      <c r="J13" s="140"/>
      <c r="K13" s="140"/>
      <c r="L13" s="3" t="s">
        <v>877</v>
      </c>
      <c r="M13" s="140"/>
      <c r="N13" s="140"/>
      <c r="O13" s="140"/>
      <c r="P13" s="140"/>
      <c r="Q13" s="187"/>
      <c r="R13" s="140" t="s">
        <v>820</v>
      </c>
      <c r="S13" s="140"/>
      <c r="T13" s="3" t="s">
        <v>878</v>
      </c>
      <c r="U13" s="140"/>
      <c r="V13" s="176" t="s">
        <v>863</v>
      </c>
      <c r="W13" s="176" t="s">
        <v>863</v>
      </c>
      <c r="X13" s="286"/>
      <c r="Y13" s="177"/>
      <c r="Z13" s="140"/>
      <c r="AA13" s="182"/>
      <c r="AB13" s="140"/>
      <c r="AC13" s="156">
        <v>1</v>
      </c>
      <c r="ALY13" s="128"/>
      <c r="ALZ13" s="128"/>
      <c r="AMA13" s="128"/>
    </row>
    <row r="14" spans="1:1015" ht="13.5" customHeight="1">
      <c r="A14" s="5">
        <v>6</v>
      </c>
      <c r="B14" s="5" t="s">
        <v>879</v>
      </c>
      <c r="C14" s="139"/>
      <c r="D14" s="131"/>
      <c r="E14" s="131"/>
      <c r="F14" s="131"/>
      <c r="G14" s="131"/>
      <c r="H14" s="3" t="s">
        <v>880</v>
      </c>
      <c r="I14" s="154" t="s">
        <v>881</v>
      </c>
      <c r="J14" s="140"/>
      <c r="K14" s="140"/>
      <c r="L14" s="3" t="s">
        <v>882</v>
      </c>
      <c r="M14" s="140"/>
      <c r="N14" s="140"/>
      <c r="O14" s="140"/>
      <c r="P14" s="140"/>
      <c r="Q14" s="187"/>
      <c r="R14" s="140" t="s">
        <v>820</v>
      </c>
      <c r="S14" s="140"/>
      <c r="T14" s="3" t="s">
        <v>862</v>
      </c>
      <c r="U14" s="140" t="s">
        <v>883</v>
      </c>
      <c r="V14" s="176" t="s">
        <v>863</v>
      </c>
      <c r="W14" s="176" t="s">
        <v>863</v>
      </c>
      <c r="X14" s="286"/>
      <c r="Y14" s="177"/>
      <c r="Z14" s="140"/>
      <c r="AA14" s="182"/>
      <c r="AB14" s="140"/>
      <c r="AC14" s="156">
        <v>1</v>
      </c>
      <c r="ALY14" s="128"/>
      <c r="ALZ14" s="128"/>
      <c r="AMA14" s="128"/>
    </row>
    <row r="15" spans="1:1015" ht="13.5" customHeight="1">
      <c r="A15" s="5">
        <v>7</v>
      </c>
      <c r="B15" s="5" t="s">
        <v>884</v>
      </c>
      <c r="C15" s="139"/>
      <c r="D15" s="131"/>
      <c r="E15" s="131"/>
      <c r="F15" s="131"/>
      <c r="G15" s="131"/>
      <c r="H15" s="3" t="s">
        <v>885</v>
      </c>
      <c r="I15" s="154" t="s">
        <v>886</v>
      </c>
      <c r="J15" s="140"/>
      <c r="K15" s="140"/>
      <c r="L15" s="140" t="s">
        <v>887</v>
      </c>
      <c r="M15" s="140"/>
      <c r="N15" s="140"/>
      <c r="O15" s="140"/>
      <c r="P15" s="140"/>
      <c r="Q15" s="187"/>
      <c r="R15" s="140" t="s">
        <v>820</v>
      </c>
      <c r="S15" s="140"/>
      <c r="T15" s="3" t="s">
        <v>862</v>
      </c>
      <c r="U15" s="140" t="s">
        <v>888</v>
      </c>
      <c r="V15" s="176" t="s">
        <v>863</v>
      </c>
      <c r="W15" s="176" t="s">
        <v>863</v>
      </c>
      <c r="X15" s="286"/>
      <c r="Y15" s="177"/>
      <c r="Z15" s="140"/>
      <c r="AA15" s="182"/>
      <c r="AB15" s="140"/>
      <c r="AC15" s="156">
        <v>1</v>
      </c>
      <c r="ALY15" s="128"/>
      <c r="ALZ15" s="128"/>
      <c r="AMA15" s="128"/>
    </row>
    <row r="16" spans="1:1015" ht="13.5" customHeight="1">
      <c r="A16" s="5">
        <v>8</v>
      </c>
      <c r="B16" s="5" t="s">
        <v>889</v>
      </c>
      <c r="C16" s="139"/>
      <c r="D16" s="131"/>
      <c r="E16" s="131"/>
      <c r="F16" s="131"/>
      <c r="G16" s="131"/>
      <c r="H16" s="3" t="s">
        <v>890</v>
      </c>
      <c r="I16" s="154"/>
      <c r="J16" s="140"/>
      <c r="K16" s="140"/>
      <c r="L16" s="140" t="s">
        <v>891</v>
      </c>
      <c r="M16" s="140"/>
      <c r="N16" s="140"/>
      <c r="O16" s="140"/>
      <c r="P16" s="140"/>
      <c r="Q16" s="187"/>
      <c r="R16" s="140" t="s">
        <v>892</v>
      </c>
      <c r="S16" s="140" t="s">
        <v>863</v>
      </c>
      <c r="T16" s="140" t="s">
        <v>893</v>
      </c>
      <c r="U16" s="140"/>
      <c r="V16" s="176" t="s">
        <v>863</v>
      </c>
      <c r="W16" s="176" t="s">
        <v>863</v>
      </c>
      <c r="X16" s="286"/>
      <c r="Y16" s="177"/>
      <c r="Z16" s="140"/>
      <c r="AA16" s="182"/>
      <c r="AB16" s="140"/>
      <c r="AC16" s="156">
        <v>1</v>
      </c>
      <c r="ALY16" s="128"/>
      <c r="ALZ16" s="128"/>
      <c r="AMA16" s="128"/>
    </row>
    <row r="17" spans="1:1015" ht="13.5" customHeight="1">
      <c r="A17" s="5">
        <v>10</v>
      </c>
      <c r="B17" s="5"/>
      <c r="C17" s="139" t="s">
        <v>894</v>
      </c>
      <c r="D17" s="139"/>
      <c r="E17" s="131"/>
      <c r="F17" s="131"/>
      <c r="G17" s="131"/>
      <c r="H17" s="140" t="s">
        <v>895</v>
      </c>
      <c r="I17" s="154" t="s">
        <v>896</v>
      </c>
      <c r="J17" s="140"/>
      <c r="K17" s="140"/>
      <c r="L17" s="140" t="s">
        <v>870</v>
      </c>
      <c r="M17" s="140"/>
      <c r="N17" s="140"/>
      <c r="O17" s="140"/>
      <c r="P17" s="140"/>
      <c r="Q17" s="187"/>
      <c r="R17" s="140" t="s">
        <v>820</v>
      </c>
      <c r="S17" s="140"/>
      <c r="T17" s="140" t="s">
        <v>862</v>
      </c>
      <c r="U17" s="140"/>
      <c r="V17" s="176" t="s">
        <v>863</v>
      </c>
      <c r="W17" s="176" t="s">
        <v>863</v>
      </c>
      <c r="X17" s="286"/>
      <c r="Y17" s="177"/>
      <c r="Z17" s="140"/>
      <c r="AA17" s="182"/>
      <c r="AB17" s="140"/>
      <c r="AC17" s="156">
        <v>1</v>
      </c>
      <c r="ALY17" s="128"/>
      <c r="ALZ17" s="128"/>
      <c r="AMA17" s="128"/>
    </row>
    <row r="18" spans="1:1015" ht="13.5" customHeight="1">
      <c r="A18" s="5">
        <v>11</v>
      </c>
      <c r="B18" s="5"/>
      <c r="C18" s="139" t="s">
        <v>871</v>
      </c>
      <c r="D18" s="139"/>
      <c r="E18" s="131"/>
      <c r="F18" s="131"/>
      <c r="G18" s="131"/>
      <c r="H18" s="140" t="s">
        <v>897</v>
      </c>
      <c r="I18" s="154" t="s">
        <v>898</v>
      </c>
      <c r="J18" s="140"/>
      <c r="K18" s="140"/>
      <c r="L18" s="140" t="s">
        <v>874</v>
      </c>
      <c r="M18" s="140"/>
      <c r="N18" s="140"/>
      <c r="O18" s="140"/>
      <c r="P18" s="140"/>
      <c r="Q18" s="187"/>
      <c r="R18" s="140" t="s">
        <v>820</v>
      </c>
      <c r="S18" s="140"/>
      <c r="T18" s="140" t="s">
        <v>862</v>
      </c>
      <c r="U18" s="140"/>
      <c r="V18" s="176" t="s">
        <v>863</v>
      </c>
      <c r="W18" s="176" t="s">
        <v>863</v>
      </c>
      <c r="X18" s="286"/>
      <c r="Y18" s="177"/>
      <c r="Z18" s="140"/>
      <c r="AA18" s="182"/>
      <c r="AB18" s="140"/>
      <c r="AC18" s="156">
        <v>1</v>
      </c>
      <c r="ALY18" s="128"/>
      <c r="ALZ18" s="128"/>
      <c r="AMA18" s="128"/>
    </row>
    <row r="19" spans="1:1015" ht="13.5" customHeight="1">
      <c r="A19" s="5">
        <v>11</v>
      </c>
      <c r="B19" s="5"/>
      <c r="C19" s="139" t="s">
        <v>899</v>
      </c>
      <c r="D19" s="131"/>
      <c r="E19" s="131"/>
      <c r="F19" s="131"/>
      <c r="G19" s="131"/>
      <c r="H19" s="140" t="s">
        <v>900</v>
      </c>
      <c r="I19" s="154" t="s">
        <v>901</v>
      </c>
      <c r="J19" s="140"/>
      <c r="K19" s="140"/>
      <c r="L19" s="154" t="s">
        <v>902</v>
      </c>
      <c r="M19" s="140"/>
      <c r="N19" s="140"/>
      <c r="O19" s="140"/>
      <c r="P19" s="140"/>
      <c r="Q19" s="187"/>
      <c r="R19" s="140" t="s">
        <v>820</v>
      </c>
      <c r="S19" s="140"/>
      <c r="T19" s="140" t="s">
        <v>862</v>
      </c>
      <c r="U19" s="140" t="s">
        <v>903</v>
      </c>
      <c r="V19" s="176" t="s">
        <v>863</v>
      </c>
      <c r="W19" s="176" t="s">
        <v>863</v>
      </c>
      <c r="X19" s="285"/>
      <c r="Y19" s="177"/>
      <c r="Z19" s="140"/>
      <c r="AA19" s="182"/>
      <c r="AB19" s="140"/>
      <c r="AC19" s="156"/>
      <c r="ALY19" s="128"/>
      <c r="ALZ19" s="128"/>
      <c r="AMA19" s="128"/>
    </row>
    <row r="20" spans="1:1015" ht="13.5" customHeight="1">
      <c r="A20" s="5">
        <v>12</v>
      </c>
      <c r="B20" s="5"/>
      <c r="C20" s="139" t="s">
        <v>904</v>
      </c>
      <c r="D20" s="131"/>
      <c r="E20" s="131"/>
      <c r="F20" s="131"/>
      <c r="G20" s="131"/>
      <c r="H20" s="140" t="s">
        <v>905</v>
      </c>
      <c r="I20" s="154" t="s">
        <v>906</v>
      </c>
      <c r="J20" s="140"/>
      <c r="K20" s="140"/>
      <c r="L20" s="154" t="s">
        <v>907</v>
      </c>
      <c r="M20" s="140"/>
      <c r="N20" s="140"/>
      <c r="O20" s="140"/>
      <c r="P20" s="140"/>
      <c r="Q20" s="187"/>
      <c r="R20" s="140" t="s">
        <v>817</v>
      </c>
      <c r="S20" s="140"/>
      <c r="T20" s="140" t="s">
        <v>862</v>
      </c>
      <c r="U20" s="140" t="s">
        <v>908</v>
      </c>
      <c r="V20" s="156" t="s">
        <v>863</v>
      </c>
      <c r="W20" s="156" t="s">
        <v>863</v>
      </c>
      <c r="X20" s="285"/>
      <c r="Y20" s="177"/>
      <c r="Z20" s="140"/>
      <c r="AA20" s="140"/>
      <c r="AB20" s="140"/>
      <c r="AC20" s="156"/>
      <c r="ALY20" s="128"/>
      <c r="ALZ20" s="128"/>
      <c r="AMA20" s="128"/>
    </row>
    <row r="21" spans="1:1015" s="128" customFormat="1" ht="12" customHeight="1">
      <c r="A21" s="5"/>
      <c r="B21" s="5"/>
      <c r="C21" s="5"/>
      <c r="D21" s="5"/>
      <c r="E21" s="5"/>
      <c r="F21" s="5"/>
      <c r="G21" s="5"/>
      <c r="H21" s="5"/>
      <c r="I21" s="5"/>
      <c r="J21" s="5"/>
      <c r="K21" s="5"/>
      <c r="L21" s="155"/>
      <c r="M21" s="5"/>
      <c r="N21" s="5"/>
      <c r="O21" s="5"/>
      <c r="P21" s="5"/>
      <c r="Q21" s="188"/>
      <c r="R21" s="5"/>
      <c r="S21" s="5"/>
      <c r="T21" s="5"/>
      <c r="U21" s="5"/>
      <c r="V21" s="5"/>
      <c r="W21" s="5"/>
      <c r="X21" s="3"/>
      <c r="Y21" s="178"/>
      <c r="Z21" s="5"/>
      <c r="AA21" s="155"/>
      <c r="AB21" s="5"/>
      <c r="AC21" s="5"/>
      <c r="ALY21"/>
      <c r="ALZ21"/>
      <c r="AMA21"/>
    </row>
    <row r="22" spans="1:1015" s="128" customFormat="1" ht="12" customHeight="1">
      <c r="A22" s="3"/>
      <c r="B22" s="3"/>
      <c r="C22" s="131"/>
      <c r="D22" s="131"/>
      <c r="E22" s="131"/>
      <c r="F22" s="131"/>
      <c r="G22" s="5"/>
      <c r="H22" s="155"/>
      <c r="I22" s="5"/>
      <c r="J22" s="5"/>
      <c r="K22" s="5"/>
      <c r="L22" s="155"/>
      <c r="M22" s="5"/>
      <c r="N22" s="5"/>
      <c r="O22" s="5"/>
      <c r="P22" s="5"/>
      <c r="Q22" s="188"/>
      <c r="R22" s="5"/>
      <c r="S22" s="5"/>
      <c r="T22" s="5"/>
      <c r="U22" s="56"/>
      <c r="V22" s="56"/>
      <c r="W22" s="56"/>
      <c r="X22"/>
      <c r="Y22" s="5"/>
      <c r="Z22" s="159"/>
      <c r="AA22" s="56"/>
      <c r="AC22" s="56"/>
      <c r="ALY22"/>
      <c r="ALZ22"/>
      <c r="AMA22"/>
    </row>
    <row r="23" spans="1:1015" s="128" customFormat="1" ht="12" customHeight="1">
      <c r="A23" s="129"/>
      <c r="B23" s="129"/>
      <c r="C23" s="129"/>
      <c r="D23" s="129"/>
      <c r="E23" s="129"/>
      <c r="F23" s="129"/>
      <c r="G23" s="96"/>
      <c r="H23" s="96"/>
      <c r="I23" s="96"/>
      <c r="J23" s="96"/>
      <c r="K23" s="96"/>
      <c r="L23" s="159"/>
      <c r="M23" s="96"/>
      <c r="N23" s="96"/>
      <c r="O23" s="96"/>
      <c r="P23" s="96"/>
      <c r="Q23" s="173"/>
      <c r="R23" s="96"/>
      <c r="S23" s="96"/>
      <c r="T23" s="96"/>
      <c r="U23" s="96"/>
      <c r="V23" s="96"/>
      <c r="W23" s="96"/>
      <c r="X23"/>
      <c r="Y23" s="96"/>
      <c r="Z23" s="159"/>
      <c r="AA23" s="96"/>
      <c r="AC23" s="96"/>
      <c r="ALY23"/>
      <c r="ALZ23"/>
      <c r="AMA23"/>
    </row>
    <row r="24" spans="1:1015" s="128" customFormat="1" ht="12" customHeight="1">
      <c r="Q24" s="174"/>
      <c r="S24" s="96"/>
      <c r="T24" s="96"/>
      <c r="U24" s="96"/>
      <c r="V24" s="96"/>
      <c r="W24" s="96"/>
      <c r="X24"/>
      <c r="Y24" s="96"/>
      <c r="Z24" s="159"/>
      <c r="AA24" s="96"/>
      <c r="AC24" s="96"/>
      <c r="ALY24"/>
      <c r="ALZ24"/>
      <c r="AMA24"/>
    </row>
    <row r="25" spans="1:1015" s="128" customFormat="1" ht="12" customHeight="1">
      <c r="Q25" s="174"/>
      <c r="S25" s="96"/>
      <c r="T25" s="96"/>
      <c r="U25" s="96"/>
      <c r="V25" s="96"/>
      <c r="W25" s="96"/>
      <c r="X25"/>
      <c r="Y25" s="96"/>
      <c r="Z25" s="159"/>
      <c r="AA25" s="96"/>
      <c r="AC25" s="96"/>
      <c r="ALY25"/>
      <c r="ALZ25"/>
      <c r="AMA25"/>
    </row>
    <row r="26" spans="1:1015" s="128" customFormat="1" ht="12" customHeight="1">
      <c r="Q26" s="174"/>
      <c r="S26" s="96"/>
      <c r="T26" s="96"/>
      <c r="U26" s="96"/>
      <c r="V26" s="96"/>
      <c r="W26" s="96"/>
      <c r="X26"/>
      <c r="Y26" s="96"/>
      <c r="Z26" s="159"/>
      <c r="AA26" s="96"/>
      <c r="AC26" s="96"/>
      <c r="ALY26"/>
      <c r="ALZ26"/>
      <c r="AMA26"/>
    </row>
    <row r="27" spans="1:1015" s="128" customFormat="1" ht="12" customHeight="1">
      <c r="Q27" s="174"/>
      <c r="S27" s="96"/>
      <c r="T27" s="96"/>
      <c r="U27" s="96"/>
      <c r="V27" s="96"/>
      <c r="W27" s="96"/>
      <c r="X27"/>
      <c r="Y27" s="96"/>
      <c r="Z27" s="159"/>
      <c r="AA27" s="96"/>
      <c r="AC27" s="96"/>
      <c r="ALY27"/>
      <c r="ALZ27"/>
      <c r="AMA27"/>
    </row>
    <row r="28" spans="1:1015" ht="12" customHeight="1">
      <c r="G28" s="128"/>
      <c r="H28" s="128"/>
      <c r="I28" s="128"/>
      <c r="J28" s="128"/>
      <c r="K28" s="128"/>
      <c r="L28" s="128"/>
      <c r="M28" s="128"/>
      <c r="N28" s="128"/>
      <c r="O28" s="128"/>
      <c r="P28" s="128"/>
      <c r="Q28" s="174"/>
      <c r="R28" s="128"/>
    </row>
    <row r="29" spans="1:1015" s="117" customFormat="1" ht="12" customHeight="1">
      <c r="A29" s="128"/>
      <c r="B29" s="128"/>
      <c r="C29" s="128"/>
      <c r="D29" s="128"/>
      <c r="E29" s="128"/>
      <c r="F29" s="128"/>
      <c r="G29" s="96"/>
      <c r="H29" s="96"/>
      <c r="I29" s="96"/>
      <c r="J29" s="96"/>
      <c r="K29" s="96"/>
      <c r="L29" s="159"/>
      <c r="M29" s="96"/>
      <c r="N29" s="96"/>
      <c r="O29" s="96"/>
      <c r="P29" s="96"/>
      <c r="Q29" s="173"/>
      <c r="R29" s="96"/>
      <c r="S29" s="96"/>
      <c r="T29" s="96"/>
      <c r="U29" s="96"/>
      <c r="V29" s="96"/>
      <c r="W29" s="96"/>
      <c r="X29"/>
      <c r="Y29" s="96"/>
      <c r="Z29" s="161"/>
      <c r="AA29" s="96"/>
      <c r="AC29" s="96"/>
      <c r="ALZ29"/>
    </row>
    <row r="30" spans="1:1015" ht="12" customHeight="1">
      <c r="A30" s="117"/>
      <c r="B30" s="117"/>
      <c r="C30" s="117"/>
      <c r="D30" s="117"/>
      <c r="E30" s="117"/>
      <c r="F30" s="117"/>
      <c r="G30" s="117"/>
      <c r="H30" s="117"/>
      <c r="I30" s="117"/>
      <c r="J30" s="117"/>
      <c r="K30" s="117"/>
      <c r="L30" s="117"/>
      <c r="M30" s="117"/>
      <c r="N30" s="117"/>
      <c r="O30" s="117"/>
      <c r="P30" s="117"/>
      <c r="Q30" s="189"/>
      <c r="R30" s="117"/>
    </row>
    <row r="31" spans="1:1015" ht="12" customHeight="1">
      <c r="S31" s="112"/>
      <c r="T31" s="112"/>
      <c r="U31" s="112"/>
      <c r="V31" s="112"/>
      <c r="W31" s="112"/>
      <c r="Y31" s="112"/>
      <c r="AA31" s="112"/>
      <c r="AC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4" ht="12" customHeight="1">
      <c r="A49" s="130"/>
      <c r="B49" s="130"/>
      <c r="C49" s="130"/>
      <c r="D49" s="130"/>
      <c r="E49" s="130"/>
      <c r="F49" s="130"/>
    </row>
    <row r="50" spans="1:1014" ht="12" customHeight="1">
      <c r="A50" s="130"/>
      <c r="B50" s="130"/>
      <c r="C50" s="130"/>
      <c r="D50" s="130"/>
      <c r="E50" s="130"/>
      <c r="F50" s="130"/>
    </row>
    <row r="51" spans="1:1014" ht="12" customHeight="1">
      <c r="A51" s="129"/>
      <c r="B51" s="129"/>
      <c r="C51" s="129"/>
      <c r="D51" s="129"/>
      <c r="E51" s="129"/>
      <c r="F51" s="129"/>
    </row>
    <row r="52" spans="1:1014" ht="12" customHeight="1">
      <c r="A52" s="129"/>
      <c r="B52" s="129"/>
      <c r="C52" s="129"/>
      <c r="D52" s="129"/>
      <c r="E52" s="129"/>
      <c r="F52" s="129"/>
    </row>
    <row r="53" spans="1:1014" ht="12" customHeight="1">
      <c r="A53" s="129"/>
      <c r="B53" s="129"/>
      <c r="C53" s="129"/>
      <c r="D53" s="129"/>
      <c r="E53" s="129"/>
      <c r="F53" s="129"/>
    </row>
    <row r="54" spans="1:1014" ht="12" customHeight="1">
      <c r="A54" s="129"/>
      <c r="B54" s="129"/>
      <c r="C54" s="129"/>
      <c r="D54" s="129"/>
      <c r="E54" s="129"/>
      <c r="F54" s="129"/>
    </row>
    <row r="55" spans="1:1014" ht="12" customHeight="1">
      <c r="A55" s="129"/>
      <c r="B55" s="129"/>
      <c r="C55" s="129"/>
      <c r="D55" s="129"/>
      <c r="E55" s="129"/>
      <c r="F55" s="129"/>
    </row>
    <row r="56" spans="1:1014" ht="12" customHeight="1">
      <c r="A56" s="129"/>
      <c r="B56" s="129"/>
      <c r="C56" s="129"/>
      <c r="D56" s="129"/>
      <c r="E56" s="129"/>
      <c r="F56" s="129"/>
    </row>
    <row r="57" spans="1:1014" ht="12" customHeight="1">
      <c r="A57" s="129"/>
      <c r="B57" s="129"/>
      <c r="C57" s="129"/>
      <c r="D57" s="129"/>
      <c r="E57" s="129"/>
      <c r="F57" s="129"/>
    </row>
    <row r="58" spans="1:1014" s="117" customFormat="1" ht="12" customHeight="1">
      <c r="A58" s="129"/>
      <c r="B58" s="129"/>
      <c r="C58" s="129"/>
      <c r="D58" s="129"/>
      <c r="E58" s="129"/>
      <c r="F58" s="129"/>
      <c r="G58" s="96"/>
      <c r="H58" s="96"/>
      <c r="I58" s="96"/>
      <c r="J58" s="96"/>
      <c r="K58" s="96"/>
      <c r="L58" s="159"/>
      <c r="M58" s="96"/>
      <c r="N58" s="96"/>
      <c r="O58" s="96"/>
      <c r="P58" s="96"/>
      <c r="Q58" s="173"/>
      <c r="R58" s="96"/>
      <c r="S58" s="96"/>
      <c r="T58" s="96"/>
      <c r="U58" s="96"/>
      <c r="V58" s="96"/>
      <c r="W58" s="96"/>
      <c r="X58"/>
      <c r="Y58" s="96"/>
      <c r="Z58" s="161"/>
      <c r="AA58" s="96"/>
      <c r="AC58" s="96"/>
      <c r="ALZ58"/>
    </row>
    <row r="59" spans="1:1014" s="117" customFormat="1" ht="12" customHeight="1">
      <c r="A59" s="130"/>
      <c r="B59" s="130"/>
      <c r="C59" s="130"/>
      <c r="D59" s="130"/>
      <c r="E59" s="130"/>
      <c r="F59" s="130"/>
      <c r="G59" s="96"/>
      <c r="H59" s="96"/>
      <c r="I59" s="96"/>
      <c r="J59" s="96"/>
      <c r="K59" s="96"/>
      <c r="L59" s="159"/>
      <c r="M59" s="96"/>
      <c r="N59" s="96"/>
      <c r="O59" s="96"/>
      <c r="P59" s="96"/>
      <c r="Q59" s="173"/>
      <c r="R59" s="96"/>
      <c r="S59" s="96"/>
      <c r="T59" s="96"/>
      <c r="U59" s="96"/>
      <c r="V59" s="96"/>
      <c r="W59" s="96"/>
      <c r="X59"/>
      <c r="Y59" s="96"/>
      <c r="Z59" s="161"/>
      <c r="AA59" s="96"/>
      <c r="AC59" s="96"/>
      <c r="ALZ59"/>
    </row>
    <row r="60" spans="1:1014" s="117" customFormat="1" ht="12" customHeight="1">
      <c r="A60" s="123"/>
      <c r="B60" s="123"/>
      <c r="C60" s="123"/>
      <c r="D60" s="123"/>
      <c r="E60" s="123"/>
      <c r="F60" s="123"/>
      <c r="G60" s="112"/>
      <c r="H60" s="112"/>
      <c r="I60" s="112"/>
      <c r="J60" s="112"/>
      <c r="K60" s="112"/>
      <c r="L60" s="161"/>
      <c r="M60" s="112"/>
      <c r="N60" s="112"/>
      <c r="O60" s="112"/>
      <c r="P60" s="112"/>
      <c r="Q60" s="190"/>
      <c r="R60" s="112"/>
      <c r="S60" s="112"/>
      <c r="T60" s="112"/>
      <c r="U60" s="112"/>
      <c r="V60" s="112"/>
      <c r="W60" s="112"/>
      <c r="X60"/>
      <c r="Y60" s="112"/>
      <c r="Z60" s="161"/>
      <c r="AA60" s="112"/>
      <c r="AC60" s="112"/>
      <c r="ALZ60"/>
    </row>
    <row r="61" spans="1:1014" s="117" customFormat="1" ht="12" customHeight="1">
      <c r="A61" s="123"/>
      <c r="B61" s="123"/>
      <c r="C61" s="123"/>
      <c r="D61" s="123"/>
      <c r="E61" s="123"/>
      <c r="F61" s="123"/>
      <c r="G61" s="112"/>
      <c r="H61" s="112"/>
      <c r="I61" s="112"/>
      <c r="J61" s="112"/>
      <c r="K61" s="112"/>
      <c r="L61" s="161"/>
      <c r="M61" s="112"/>
      <c r="N61" s="112"/>
      <c r="O61" s="112"/>
      <c r="P61" s="112"/>
      <c r="Q61" s="190"/>
      <c r="R61" s="112"/>
      <c r="S61" s="112"/>
      <c r="T61" s="112"/>
      <c r="U61" s="112"/>
      <c r="V61" s="112"/>
      <c r="W61" s="112"/>
      <c r="X61"/>
      <c r="Y61" s="112"/>
      <c r="Z61" s="161"/>
      <c r="AA61" s="112"/>
      <c r="AC61" s="112"/>
      <c r="ALZ61"/>
    </row>
    <row r="62" spans="1:1014" s="117" customFormat="1" ht="12" customHeight="1">
      <c r="A62" s="123"/>
      <c r="B62" s="123"/>
      <c r="C62" s="123"/>
      <c r="D62" s="123"/>
      <c r="E62" s="123"/>
      <c r="F62" s="123"/>
      <c r="G62" s="112"/>
      <c r="H62" s="112"/>
      <c r="I62" s="112"/>
      <c r="J62" s="112"/>
      <c r="K62" s="112"/>
      <c r="L62" s="161"/>
      <c r="M62" s="112"/>
      <c r="N62" s="112"/>
      <c r="O62" s="112"/>
      <c r="P62" s="112"/>
      <c r="Q62" s="190"/>
      <c r="R62" s="112"/>
      <c r="S62" s="112"/>
      <c r="T62" s="112"/>
      <c r="U62" s="112"/>
      <c r="V62" s="112"/>
      <c r="W62" s="112"/>
      <c r="X62"/>
      <c r="Y62" s="112"/>
      <c r="Z62" s="161"/>
      <c r="AA62" s="112"/>
      <c r="AC62" s="112"/>
      <c r="ALZ62"/>
    </row>
    <row r="63" spans="1:1014" s="117" customFormat="1" ht="12" customHeight="1">
      <c r="A63" s="123"/>
      <c r="B63" s="123"/>
      <c r="C63" s="123"/>
      <c r="D63" s="123"/>
      <c r="E63" s="123"/>
      <c r="F63" s="123"/>
      <c r="G63" s="112"/>
      <c r="H63" s="112"/>
      <c r="I63" s="112"/>
      <c r="J63" s="112"/>
      <c r="K63" s="112"/>
      <c r="L63" s="161"/>
      <c r="M63" s="112"/>
      <c r="N63" s="112"/>
      <c r="O63" s="112"/>
      <c r="P63" s="112"/>
      <c r="Q63" s="190"/>
      <c r="R63" s="112"/>
      <c r="S63" s="112"/>
      <c r="T63" s="112"/>
      <c r="U63" s="112"/>
      <c r="V63" s="112"/>
      <c r="W63" s="112"/>
      <c r="X63"/>
      <c r="Y63" s="112"/>
      <c r="Z63" s="161"/>
      <c r="AA63" s="112"/>
      <c r="AC63" s="112"/>
      <c r="ALZ63"/>
    </row>
    <row r="64" spans="1:1014" s="117" customFormat="1" ht="12" customHeight="1">
      <c r="A64" s="123"/>
      <c r="B64" s="123"/>
      <c r="C64" s="123"/>
      <c r="D64" s="123"/>
      <c r="E64" s="123"/>
      <c r="F64" s="123"/>
      <c r="G64" s="112"/>
      <c r="H64" s="112"/>
      <c r="I64" s="112"/>
      <c r="J64" s="112"/>
      <c r="K64" s="112"/>
      <c r="L64" s="161"/>
      <c r="M64" s="112"/>
      <c r="N64" s="112"/>
      <c r="O64" s="112"/>
      <c r="P64" s="112"/>
      <c r="Q64" s="190"/>
      <c r="R64" s="112"/>
      <c r="S64" s="112"/>
      <c r="T64" s="112"/>
      <c r="U64" s="112"/>
      <c r="V64" s="112"/>
      <c r="W64" s="112"/>
      <c r="X64"/>
      <c r="Y64" s="112"/>
      <c r="Z64" s="161"/>
      <c r="AA64" s="112"/>
      <c r="AC64" s="112"/>
      <c r="ALZ64"/>
    </row>
    <row r="65" spans="1:29" ht="12" customHeight="1">
      <c r="A65" s="123"/>
      <c r="B65" s="123"/>
      <c r="C65" s="123"/>
      <c r="D65" s="123"/>
      <c r="E65" s="123"/>
      <c r="F65" s="123"/>
      <c r="G65" s="112"/>
      <c r="H65" s="112"/>
      <c r="I65" s="112"/>
      <c r="J65" s="112"/>
      <c r="K65" s="112"/>
      <c r="L65" s="161"/>
      <c r="M65" s="112"/>
      <c r="N65" s="112"/>
      <c r="O65" s="112"/>
      <c r="P65" s="112"/>
      <c r="Q65" s="190"/>
      <c r="R65" s="112"/>
      <c r="S65" s="112"/>
      <c r="T65" s="112"/>
      <c r="U65" s="112"/>
      <c r="V65" s="112"/>
      <c r="W65" s="112"/>
      <c r="Y65" s="112"/>
      <c r="AA65" s="112"/>
      <c r="AC65" s="112"/>
    </row>
    <row r="66" spans="1:29" ht="12" customHeight="1">
      <c r="A66" s="123"/>
      <c r="B66" s="123"/>
      <c r="C66" s="123"/>
      <c r="D66" s="123"/>
      <c r="E66" s="123"/>
      <c r="F66" s="123"/>
      <c r="G66" s="112"/>
      <c r="H66" s="112"/>
      <c r="I66" s="112"/>
      <c r="J66" s="112"/>
      <c r="K66" s="112"/>
      <c r="L66" s="161"/>
      <c r="M66" s="112"/>
      <c r="N66" s="112"/>
      <c r="O66" s="112"/>
      <c r="P66" s="112"/>
      <c r="Q66" s="190"/>
      <c r="R66" s="112"/>
      <c r="S66" s="112"/>
      <c r="T66" s="112"/>
      <c r="U66" s="112"/>
      <c r="V66" s="112"/>
      <c r="W66" s="112"/>
      <c r="Y66" s="112"/>
      <c r="AA66" s="112"/>
      <c r="AC66" s="112"/>
    </row>
    <row r="67" spans="1:29" ht="12" customHeight="1">
      <c r="A67" s="130"/>
      <c r="B67" s="130"/>
      <c r="C67" s="130"/>
      <c r="D67" s="130"/>
      <c r="E67" s="130"/>
      <c r="F67" s="130"/>
    </row>
    <row r="68" spans="1:29" ht="12" customHeight="1">
      <c r="A68" s="130"/>
      <c r="B68" s="130"/>
      <c r="C68" s="130"/>
      <c r="D68" s="130"/>
      <c r="E68" s="130"/>
      <c r="F68" s="130"/>
    </row>
    <row r="69" spans="1:29" ht="12" customHeight="1">
      <c r="A69" s="130"/>
      <c r="B69" s="130"/>
      <c r="C69" s="130"/>
      <c r="D69" s="130"/>
      <c r="E69" s="130"/>
      <c r="F69" s="130"/>
    </row>
    <row r="70" spans="1:29" ht="12" customHeight="1">
      <c r="A70" s="136"/>
      <c r="B70" s="136"/>
      <c r="C70" s="136"/>
      <c r="D70" s="136"/>
      <c r="E70" s="136"/>
      <c r="F70" s="136"/>
    </row>
    <row r="71" spans="1:29" ht="12" customHeight="1">
      <c r="A71" s="136"/>
      <c r="B71" s="136"/>
      <c r="C71" s="136"/>
      <c r="D71" s="136"/>
      <c r="E71" s="136"/>
      <c r="F71" s="136"/>
    </row>
  </sheetData>
  <mergeCells count="5">
    <mergeCell ref="I1:K2"/>
    <mergeCell ref="P1:Q1"/>
    <mergeCell ref="M7:P7"/>
    <mergeCell ref="V7:W7"/>
    <mergeCell ref="AB7:AC7"/>
  </mergeCells>
  <phoneticPr fontId="83" type="noConversion"/>
  <conditionalFormatting sqref="A22:F23 A43:F883">
    <cfRule type="expression" dxfId="3714" priority="37">
      <formula>OR($AC22="X",$AA22="X")</formula>
    </cfRule>
    <cfRule type="expression" dxfId="3713" priority="38">
      <formula>AND($AC22=1,$AA22=1)</formula>
    </cfRule>
    <cfRule type="expression" dxfId="3712" priority="39">
      <formula>$AC22=1</formula>
    </cfRule>
    <cfRule type="expression" dxfId="3711" priority="40">
      <formula>$AA22=1</formula>
    </cfRule>
  </conditionalFormatting>
  <conditionalFormatting sqref="A9:G20">
    <cfRule type="expression" dxfId="3710" priority="641">
      <formula>OR(#REF!="X",$AC9="X")</formula>
    </cfRule>
    <cfRule type="expression" dxfId="3709" priority="642">
      <formula>AND(#REF!=1,$AC9=1)</formula>
    </cfRule>
    <cfRule type="expression" dxfId="3708" priority="643">
      <formula>#REF!=1</formula>
    </cfRule>
    <cfRule type="expression" dxfId="3707" priority="644">
      <formula>$AC9=1</formula>
    </cfRule>
  </conditionalFormatting>
  <conditionalFormatting sqref="C9:C20 D18:D19">
    <cfRule type="expression" dxfId="3706" priority="4773">
      <formula>AND($S9="X",$B9&lt;&gt;"")</formula>
    </cfRule>
  </conditionalFormatting>
  <conditionalFormatting sqref="D9:D20 C17:C19">
    <cfRule type="expression" dxfId="3705" priority="4775">
      <formula>AND($S9="X",OR($B9&lt;&gt;"",$C9&lt;&gt;""))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704" priority="4777">
      <formula>AND($S9="X",OR($B9&lt;&gt;"",$C9&lt;&gt;"",$D9&lt;&gt;""))</formula>
    </cfRule>
  </conditionalFormatting>
  <conditionalFormatting sqref="F9:F20">
    <cfRule type="expression" dxfId="3703" priority="4778">
      <formula>AND($S9="X",OR($B9&lt;&gt;"",$C9&lt;&gt;"",$D9&lt;&gt;"",$E9&lt;&gt;""))</formula>
    </cfRule>
  </conditionalFormatting>
  <conditionalFormatting sqref="G9:G20">
    <cfRule type="expression" dxfId="3702" priority="4779">
      <formula>AND($S9="X",OR($B9&lt;&gt;"",$C9&lt;&gt;"",$D9&lt;&gt;"",$E9&lt;&gt;"",$F9&lt;&gt;""))</formula>
    </cfRule>
  </conditionalFormatting>
  <conditionalFormatting sqref="H22:H23 H43:H883">
    <cfRule type="expression" dxfId="3701" priority="36">
      <formula>$R22="X"</formula>
    </cfRule>
  </conditionalFormatting>
  <conditionalFormatting sqref="I9:I20">
    <cfRule type="expression" dxfId="3700" priority="16">
      <formula>$S9="X"</formula>
    </cfRule>
  </conditionalFormatting>
  <conditionalFormatting sqref="R9:R20">
    <cfRule type="cellIs" dxfId="3699" priority="7" operator="equal">
      <formula>"1..1"</formula>
    </cfRule>
    <cfRule type="cellIs" dxfId="3698" priority="8" operator="equal">
      <formula>"0..n"</formula>
    </cfRule>
    <cfRule type="cellIs" dxfId="369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C65"/>
  <sheetViews>
    <sheetView zoomScaleNormal="100" workbookViewId="0">
      <pane xSplit="7" ySplit="8" topLeftCell="J9" activePane="bottomRight" state="frozen"/>
      <selection pane="topRight" activeCell="H1" sqref="H1"/>
      <selection pane="bottomLeft" activeCell="A9" sqref="A9"/>
      <selection pane="bottomRight" activeCell="J1" sqref="J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6.125" style="159" customWidth="1"/>
    <col min="11" max="11" width="8.5" style="96" customWidth="1"/>
    <col min="12" max="12" width="12" style="96" customWidth="1"/>
    <col min="13" max="13" width="9.875" style="96" customWidth="1"/>
    <col min="14" max="14" width="11" style="96" customWidth="1"/>
    <col min="15" max="15" width="3.5" style="173" customWidth="1"/>
    <col min="16" max="16" width="10.5" style="96" customWidth="1"/>
    <col min="17" max="17" width="2.5" style="96" customWidth="1"/>
    <col min="18" max="18" width="18.5" style="96" customWidth="1"/>
    <col min="19" max="19" width="11.875" style="274" customWidth="1"/>
    <col min="20" max="22" width="16" style="96" customWidth="1"/>
    <col min="23" max="23" width="2.375" customWidth="1"/>
    <col min="24" max="24" width="22.625" style="179" customWidth="1"/>
    <col min="25" max="25" width="29.125" style="96" customWidth="1"/>
    <col min="26" max="26" width="24.5" style="159" customWidth="1"/>
    <col min="27" max="27" width="17.5" style="96" customWidth="1"/>
    <col min="29" max="29" width="8" style="96" customWidth="1"/>
    <col min="30" max="30" width="8.875" style="128" customWidth="1"/>
    <col min="32" max="1012" width="9.5" style="128"/>
    <col min="1013" max="1013" width="9" style="128" customWidth="1"/>
    <col min="1014" max="1015" width="9" customWidth="1"/>
  </cols>
  <sheetData>
    <row r="1" spans="1:1016" ht="13.5" customHeight="1">
      <c r="A1" s="228" t="s">
        <v>909</v>
      </c>
      <c r="C1" s="129" t="s">
        <v>813</v>
      </c>
      <c r="E1" s="150" t="s">
        <v>814</v>
      </c>
      <c r="F1" s="157" t="e">
        <f>createCase3[[#Totals],[Métier]] / createCase3[[#Totals],[ID]]</f>
        <v>#DIV/0!</v>
      </c>
      <c r="G1" s="128"/>
      <c r="H1" s="785" t="s">
        <v>910</v>
      </c>
      <c r="I1" s="785"/>
      <c r="N1" s="786" t="s">
        <v>816</v>
      </c>
      <c r="O1" s="786"/>
      <c r="AB1" s="96"/>
      <c r="AD1"/>
      <c r="AE1" s="128"/>
      <c r="ALY1"/>
    </row>
    <row r="2" spans="1:1016" ht="13.5" customHeight="1">
      <c r="C2" s="141" t="s">
        <v>818</v>
      </c>
      <c r="D2" s="281"/>
      <c r="E2" s="152" t="s">
        <v>819</v>
      </c>
      <c r="F2" s="157" t="e">
        <f>createCase3[[#Totals],[NexSIS]] / createCase3[[#Totals],[ID]]</f>
        <v>#DIV/0!</v>
      </c>
      <c r="G2" s="128"/>
      <c r="H2" s="785"/>
      <c r="I2" s="785"/>
      <c r="AB2" s="96"/>
      <c r="AD2"/>
      <c r="AE2" s="128"/>
      <c r="ALY2"/>
    </row>
    <row r="3" spans="1:1016" ht="13.5" customHeight="1">
      <c r="C3" s="142" t="s">
        <v>821</v>
      </c>
      <c r="E3" s="151" t="s">
        <v>822</v>
      </c>
      <c r="G3" s="128"/>
      <c r="AB3" s="96"/>
      <c r="AD3"/>
      <c r="AE3" s="128"/>
      <c r="ALY3"/>
    </row>
    <row r="4" spans="1:1016" ht="13.5" customHeight="1">
      <c r="C4" s="143" t="s">
        <v>824</v>
      </c>
      <c r="E4" s="153" t="s">
        <v>825</v>
      </c>
      <c r="G4" s="137"/>
      <c r="AB4" s="96"/>
      <c r="AD4"/>
      <c r="AE4" s="128"/>
      <c r="ALY4"/>
    </row>
    <row r="5" spans="1:1016" s="149" customFormat="1" ht="13.5" customHeight="1">
      <c r="A5" s="128"/>
      <c r="B5" s="128"/>
      <c r="C5" s="145" t="s">
        <v>826</v>
      </c>
      <c r="D5" s="146"/>
      <c r="E5" s="287" t="s">
        <v>911</v>
      </c>
      <c r="F5" s="146"/>
      <c r="G5" s="148"/>
      <c r="H5" s="148"/>
      <c r="I5" s="272"/>
      <c r="J5" s="160"/>
      <c r="K5" s="148"/>
      <c r="L5" s="148"/>
      <c r="M5" s="148"/>
      <c r="N5" s="148"/>
      <c r="O5" s="186"/>
      <c r="P5" s="148"/>
      <c r="Q5" s="148"/>
      <c r="R5" s="148"/>
      <c r="S5" s="276"/>
      <c r="T5" s="148"/>
      <c r="U5" s="148"/>
      <c r="V5" s="148"/>
      <c r="W5"/>
      <c r="X5" s="181"/>
      <c r="Y5" s="148"/>
      <c r="Z5" s="160"/>
      <c r="AA5" s="148"/>
      <c r="AB5" s="148"/>
      <c r="AC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3.5" customHeight="1">
      <c r="C6" s="144" t="s">
        <v>827</v>
      </c>
      <c r="D6" s="138"/>
      <c r="F6" s="138"/>
      <c r="AB6" s="96"/>
      <c r="AD6"/>
      <c r="AE6" s="128"/>
      <c r="ALY6"/>
    </row>
    <row r="7" spans="1:1016" ht="13.5" customHeight="1">
      <c r="A7"/>
      <c r="B7"/>
      <c r="C7" s="138"/>
      <c r="D7" s="138"/>
      <c r="E7" s="138"/>
      <c r="F7" s="138"/>
      <c r="K7" s="787" t="s">
        <v>828</v>
      </c>
      <c r="L7" s="787"/>
      <c r="M7" s="787"/>
      <c r="N7" s="787"/>
      <c r="U7" s="788" t="s">
        <v>829</v>
      </c>
      <c r="V7" s="788"/>
      <c r="AB7" s="787" t="s">
        <v>830</v>
      </c>
      <c r="AC7" s="787"/>
      <c r="AD7"/>
      <c r="AE7" s="128"/>
      <c r="ALY7"/>
    </row>
    <row r="8" spans="1:1016" s="238" customFormat="1" ht="27.95" customHeight="1">
      <c r="A8" s="233" t="s">
        <v>831</v>
      </c>
      <c r="B8" s="275" t="s">
        <v>832</v>
      </c>
      <c r="C8" s="275" t="s">
        <v>833</v>
      </c>
      <c r="D8" s="275" t="s">
        <v>834</v>
      </c>
      <c r="E8" s="275" t="s">
        <v>835</v>
      </c>
      <c r="F8" s="275" t="s">
        <v>836</v>
      </c>
      <c r="G8" s="275" t="s">
        <v>837</v>
      </c>
      <c r="H8" s="234" t="s">
        <v>9</v>
      </c>
      <c r="I8" s="234" t="s">
        <v>838</v>
      </c>
      <c r="J8" s="234" t="s">
        <v>841</v>
      </c>
      <c r="K8" s="235" t="s">
        <v>842</v>
      </c>
      <c r="L8" s="235" t="s">
        <v>843</v>
      </c>
      <c r="M8" s="235" t="s">
        <v>844</v>
      </c>
      <c r="N8" s="235" t="s">
        <v>845</v>
      </c>
      <c r="O8" s="235" t="s">
        <v>846</v>
      </c>
      <c r="P8" s="234" t="s">
        <v>677</v>
      </c>
      <c r="Q8" s="234" t="s">
        <v>3</v>
      </c>
      <c r="R8" s="234" t="s">
        <v>912</v>
      </c>
      <c r="S8" s="280" t="s">
        <v>913</v>
      </c>
      <c r="T8" s="234" t="s">
        <v>848</v>
      </c>
      <c r="U8" s="229" t="s">
        <v>849</v>
      </c>
      <c r="V8" s="229" t="s">
        <v>850</v>
      </c>
      <c r="W8" s="230" t="s">
        <v>851</v>
      </c>
      <c r="X8" s="235" t="s">
        <v>852</v>
      </c>
      <c r="Y8" s="235" t="s">
        <v>853</v>
      </c>
      <c r="Z8" s="236" t="s">
        <v>854</v>
      </c>
      <c r="AA8" s="235" t="s">
        <v>855</v>
      </c>
      <c r="AB8" s="235" t="s">
        <v>856</v>
      </c>
      <c r="AC8" s="237" t="s">
        <v>914</v>
      </c>
    </row>
    <row r="9" spans="1:1016" s="224" customFormat="1" ht="13.5" customHeight="1">
      <c r="A9" s="225">
        <v>1</v>
      </c>
      <c r="B9" s="239" t="s">
        <v>915</v>
      </c>
      <c r="C9" s="240"/>
      <c r="D9" s="697"/>
      <c r="E9" s="697"/>
      <c r="F9" s="697"/>
      <c r="G9" s="697"/>
      <c r="H9" s="698" t="s">
        <v>916</v>
      </c>
      <c r="I9" s="699" t="s">
        <v>917</v>
      </c>
      <c r="J9" s="699" t="s">
        <v>918</v>
      </c>
      <c r="K9" s="698"/>
      <c r="L9" s="698"/>
      <c r="M9" s="698"/>
      <c r="N9" s="698"/>
      <c r="O9" s="700"/>
      <c r="P9" s="698" t="s">
        <v>820</v>
      </c>
      <c r="Q9" s="698"/>
      <c r="R9" s="698" t="s">
        <v>862</v>
      </c>
      <c r="S9" s="701"/>
      <c r="T9" s="698"/>
      <c r="U9" s="702" t="s">
        <v>863</v>
      </c>
      <c r="V9" s="702" t="s">
        <v>863</v>
      </c>
      <c r="W9" s="232"/>
      <c r="X9" s="703"/>
      <c r="Y9" s="698" t="s">
        <v>919</v>
      </c>
      <c r="Z9" s="704" t="s">
        <v>920</v>
      </c>
      <c r="AA9" s="698"/>
      <c r="AB9" s="701">
        <v>1</v>
      </c>
      <c r="AC9" s="701"/>
    </row>
    <row r="10" spans="1:1016" s="224" customFormat="1" ht="13.5" customHeight="1">
      <c r="A10" s="225">
        <v>2</v>
      </c>
      <c r="B10" s="239" t="s">
        <v>921</v>
      </c>
      <c r="C10" s="221"/>
      <c r="D10" s="221"/>
      <c r="E10" s="221"/>
      <c r="F10" s="221"/>
      <c r="G10" s="221"/>
      <c r="H10" s="698" t="s">
        <v>922</v>
      </c>
      <c r="I10" s="699" t="s">
        <v>923</v>
      </c>
      <c r="J10" s="699" t="s">
        <v>924</v>
      </c>
      <c r="K10" s="698" t="s">
        <v>925</v>
      </c>
      <c r="L10" s="698" t="s">
        <v>926</v>
      </c>
      <c r="M10" s="698"/>
      <c r="N10" s="698"/>
      <c r="O10" s="700"/>
      <c r="P10" s="698" t="s">
        <v>817</v>
      </c>
      <c r="Q10" s="698"/>
      <c r="R10" s="698" t="s">
        <v>862</v>
      </c>
      <c r="S10" s="701"/>
      <c r="T10" s="698"/>
      <c r="U10" s="702" t="s">
        <v>863</v>
      </c>
      <c r="V10" s="702" t="s">
        <v>863</v>
      </c>
      <c r="W10" s="232"/>
      <c r="X10" s="703"/>
      <c r="Y10" s="698"/>
      <c r="Z10" s="704"/>
      <c r="AA10" s="698"/>
      <c r="AB10" s="701"/>
      <c r="AC10" s="701"/>
    </row>
    <row r="11" spans="1:1016" s="224" customFormat="1" ht="13.5" customHeight="1">
      <c r="A11" s="225">
        <v>3</v>
      </c>
      <c r="B11" s="239" t="s">
        <v>927</v>
      </c>
      <c r="C11" s="240"/>
      <c r="D11" s="241"/>
      <c r="E11" s="241"/>
      <c r="F11" s="241"/>
      <c r="G11" s="241"/>
      <c r="H11" s="698" t="s">
        <v>928</v>
      </c>
      <c r="I11" s="699" t="s">
        <v>929</v>
      </c>
      <c r="J11" s="699" t="s">
        <v>930</v>
      </c>
      <c r="K11" s="698"/>
      <c r="L11" s="698"/>
      <c r="M11" s="698"/>
      <c r="N11" s="698"/>
      <c r="O11" s="700"/>
      <c r="P11" s="698" t="s">
        <v>820</v>
      </c>
      <c r="Q11" s="698"/>
      <c r="R11" s="698" t="s">
        <v>878</v>
      </c>
      <c r="S11" s="701"/>
      <c r="T11" s="698" t="s">
        <v>931</v>
      </c>
      <c r="U11" s="702" t="s">
        <v>863</v>
      </c>
      <c r="V11" s="702" t="s">
        <v>863</v>
      </c>
      <c r="W11" s="232"/>
      <c r="X11" s="703"/>
      <c r="Y11" s="698"/>
      <c r="Z11" s="704"/>
      <c r="AA11" s="698"/>
      <c r="AB11" s="701">
        <v>1</v>
      </c>
      <c r="AC11" s="701"/>
    </row>
    <row r="12" spans="1:1016" s="224" customFormat="1" ht="13.5" customHeight="1">
      <c r="A12" s="225">
        <v>4</v>
      </c>
      <c r="B12" s="239" t="s">
        <v>932</v>
      </c>
      <c r="C12" s="240"/>
      <c r="D12" s="241"/>
      <c r="E12" s="241"/>
      <c r="F12" s="241"/>
      <c r="G12" s="241"/>
      <c r="H12" s="698" t="s">
        <v>933</v>
      </c>
      <c r="I12" s="699" t="s">
        <v>934</v>
      </c>
      <c r="J12" s="699" t="s">
        <v>935</v>
      </c>
      <c r="K12" s="698"/>
      <c r="L12" s="698"/>
      <c r="M12" s="698"/>
      <c r="N12" s="698"/>
      <c r="O12" s="700"/>
      <c r="P12" s="698" t="s">
        <v>820</v>
      </c>
      <c r="Q12" s="698"/>
      <c r="R12" s="698" t="s">
        <v>862</v>
      </c>
      <c r="S12" s="701"/>
      <c r="T12" s="698"/>
      <c r="U12" s="702" t="s">
        <v>863</v>
      </c>
      <c r="V12" s="702" t="s">
        <v>863</v>
      </c>
      <c r="W12" s="232"/>
      <c r="X12" s="703"/>
      <c r="Y12" s="698"/>
      <c r="Z12" s="704"/>
      <c r="AA12" s="698"/>
      <c r="AB12" s="701">
        <v>1</v>
      </c>
      <c r="AC12" s="701"/>
    </row>
    <row r="13" spans="1:1016" s="224" customFormat="1" ht="13.5" customHeight="1">
      <c r="A13" s="225">
        <v>5</v>
      </c>
      <c r="B13" s="239" t="s">
        <v>936</v>
      </c>
      <c r="C13" s="240"/>
      <c r="D13" s="241"/>
      <c r="E13" s="241"/>
      <c r="F13" s="241"/>
      <c r="G13" s="241"/>
      <c r="H13" s="698" t="s">
        <v>937</v>
      </c>
      <c r="I13" s="699"/>
      <c r="J13" s="699" t="s">
        <v>938</v>
      </c>
      <c r="K13" s="698"/>
      <c r="L13" s="698"/>
      <c r="M13" s="698"/>
      <c r="N13" s="698"/>
      <c r="O13" s="700"/>
      <c r="P13" s="698" t="s">
        <v>820</v>
      </c>
      <c r="Q13" s="698"/>
      <c r="R13" s="698" t="s">
        <v>862</v>
      </c>
      <c r="S13" s="701"/>
      <c r="T13" s="698"/>
      <c r="U13" s="702" t="s">
        <v>863</v>
      </c>
      <c r="V13" s="702" t="s">
        <v>863</v>
      </c>
      <c r="W13" s="232"/>
      <c r="X13" s="703"/>
      <c r="Y13" s="698"/>
      <c r="Z13" s="704"/>
      <c r="AA13" s="698"/>
      <c r="AB13" s="701">
        <v>1</v>
      </c>
      <c r="AC13" s="701"/>
    </row>
    <row r="14" spans="1:1016" s="224" customFormat="1" ht="13.5" customHeight="1">
      <c r="A14" s="225">
        <v>6</v>
      </c>
      <c r="B14" s="239" t="s">
        <v>939</v>
      </c>
      <c r="C14" s="697"/>
      <c r="D14" s="241"/>
      <c r="E14" s="241"/>
      <c r="F14" s="241"/>
      <c r="G14" s="241"/>
      <c r="H14" s="698" t="s">
        <v>940</v>
      </c>
      <c r="I14" s="699"/>
      <c r="J14" s="699" t="s">
        <v>941</v>
      </c>
      <c r="K14" s="698"/>
      <c r="L14" s="698"/>
      <c r="M14" s="698"/>
      <c r="N14" s="698"/>
      <c r="O14" s="700"/>
      <c r="P14" s="698" t="s">
        <v>817</v>
      </c>
      <c r="Q14" s="698"/>
      <c r="R14" s="698" t="s">
        <v>874</v>
      </c>
      <c r="S14" s="701"/>
      <c r="T14" s="698"/>
      <c r="U14" s="702" t="s">
        <v>863</v>
      </c>
      <c r="V14" s="702" t="s">
        <v>863</v>
      </c>
      <c r="W14" s="232"/>
      <c r="X14" s="703"/>
      <c r="Y14" s="698"/>
      <c r="Z14" s="704"/>
      <c r="AA14" s="698"/>
      <c r="AB14" s="701">
        <v>1</v>
      </c>
      <c r="AC14" s="701"/>
    </row>
    <row r="15" spans="1:1016" s="224" customFormat="1" ht="12" customHeight="1">
      <c r="A15" s="225"/>
      <c r="B15" s="225"/>
      <c r="C15" s="225"/>
      <c r="D15" s="225"/>
      <c r="E15" s="225"/>
      <c r="F15" s="225"/>
      <c r="G15" s="225"/>
      <c r="H15" s="225"/>
      <c r="I15" s="225"/>
      <c r="J15" s="239"/>
      <c r="K15" s="225"/>
      <c r="L15" s="225"/>
      <c r="M15" s="225"/>
      <c r="N15" s="225"/>
      <c r="O15" s="234"/>
      <c r="P15" s="225"/>
      <c r="Q15" s="225"/>
      <c r="R15" s="225"/>
      <c r="S15" s="271"/>
      <c r="T15" s="225"/>
      <c r="U15" s="225"/>
      <c r="V15" s="225"/>
      <c r="X15" s="268"/>
      <c r="Y15" s="225"/>
      <c r="Z15" s="239"/>
      <c r="AA15" s="225"/>
      <c r="AB15" s="225"/>
      <c r="AC15" s="225"/>
    </row>
    <row r="16" spans="1:1016" s="128" customFormat="1" ht="12" customHeight="1">
      <c r="A16" s="3"/>
      <c r="B16" s="3"/>
      <c r="C16" s="131"/>
      <c r="D16" s="131"/>
      <c r="E16" s="131"/>
      <c r="F16" s="131"/>
      <c r="G16" s="5"/>
      <c r="H16" s="155"/>
      <c r="I16" s="225"/>
      <c r="J16" s="155"/>
      <c r="K16" s="5"/>
      <c r="L16" s="5"/>
      <c r="M16" s="5"/>
      <c r="N16" s="5"/>
      <c r="O16" s="188"/>
      <c r="P16" s="5"/>
      <c r="Q16" s="5"/>
      <c r="R16" s="5"/>
      <c r="S16" s="56"/>
      <c r="T16" s="56"/>
      <c r="U16" s="56"/>
      <c r="V16" s="56"/>
      <c r="W16"/>
      <c r="X16" s="178"/>
      <c r="Y16" s="5"/>
      <c r="Z16" s="159"/>
      <c r="AA16" s="56"/>
      <c r="AC16" s="56"/>
      <c r="ALZ16"/>
      <c r="AMA16"/>
      <c r="AMB16"/>
    </row>
    <row r="17" spans="1:1016" s="128" customFormat="1" ht="12" customHeight="1">
      <c r="A17" s="129"/>
      <c r="B17" s="129"/>
      <c r="C17" s="129"/>
      <c r="D17" s="129"/>
      <c r="E17" s="129"/>
      <c r="F17" s="129"/>
      <c r="G17" s="96"/>
      <c r="H17" s="96"/>
      <c r="I17" s="225"/>
      <c r="J17" s="159"/>
      <c r="K17" s="96"/>
      <c r="L17" s="96"/>
      <c r="M17" s="96"/>
      <c r="N17" s="96"/>
      <c r="O17" s="173"/>
      <c r="P17" s="96"/>
      <c r="Q17" s="96"/>
      <c r="R17" s="96"/>
      <c r="S17" s="274"/>
      <c r="T17" s="96"/>
      <c r="U17" s="96"/>
      <c r="V17" s="96"/>
      <c r="W17"/>
      <c r="X17" s="179"/>
      <c r="Y17" s="96"/>
      <c r="Z17" s="159"/>
      <c r="AA17" s="96"/>
      <c r="AC17" s="96"/>
      <c r="ALZ17"/>
      <c r="AMA17"/>
      <c r="AMB17"/>
    </row>
    <row r="18" spans="1:1016" s="128" customFormat="1" ht="12" customHeight="1">
      <c r="I18" s="224"/>
      <c r="O18" s="174"/>
      <c r="Q18" s="96"/>
      <c r="R18" s="96"/>
      <c r="S18" s="274"/>
      <c r="T18" s="96"/>
      <c r="U18" s="96"/>
      <c r="V18" s="96"/>
      <c r="W18"/>
      <c r="X18" s="179"/>
      <c r="Y18" s="96"/>
      <c r="Z18" s="159"/>
      <c r="AA18" s="96"/>
      <c r="AC18" s="96"/>
      <c r="ALZ18"/>
      <c r="AMA18"/>
      <c r="AMB18"/>
    </row>
    <row r="19" spans="1:1016" s="128" customFormat="1" ht="12" customHeight="1">
      <c r="I19" s="224"/>
      <c r="O19" s="174"/>
      <c r="Q19" s="96"/>
      <c r="R19" s="96"/>
      <c r="S19" s="274"/>
      <c r="T19" s="96"/>
      <c r="U19" s="96"/>
      <c r="V19" s="96"/>
      <c r="W19"/>
      <c r="X19" s="179"/>
      <c r="Y19" s="96"/>
      <c r="Z19" s="159"/>
      <c r="AA19" s="96"/>
      <c r="AC19" s="96"/>
      <c r="ALZ19"/>
      <c r="AMA19"/>
      <c r="AMB19"/>
    </row>
    <row r="20" spans="1:1016" s="128" customFormat="1" ht="12" customHeight="1">
      <c r="I20" s="224"/>
      <c r="O20" s="174"/>
      <c r="Q20" s="96"/>
      <c r="R20" s="96"/>
      <c r="S20" s="274"/>
      <c r="T20" s="96"/>
      <c r="U20" s="96"/>
      <c r="V20" s="96"/>
      <c r="W20"/>
      <c r="X20" s="179"/>
      <c r="Y20" s="96"/>
      <c r="Z20" s="159"/>
      <c r="AA20" s="96"/>
      <c r="AC20" s="96"/>
      <c r="ALZ20"/>
      <c r="AMA20"/>
      <c r="AMB20"/>
    </row>
    <row r="21" spans="1:1016" s="128" customFormat="1" ht="12" customHeight="1">
      <c r="I21" s="224"/>
      <c r="O21" s="174"/>
      <c r="Q21" s="96"/>
      <c r="R21" s="96"/>
      <c r="S21" s="274"/>
      <c r="T21" s="96"/>
      <c r="U21" s="96"/>
      <c r="V21" s="96"/>
      <c r="W21"/>
      <c r="X21" s="179"/>
      <c r="Y21" s="96"/>
      <c r="Z21" s="159"/>
      <c r="AA21" s="96"/>
      <c r="AC21" s="96"/>
      <c r="ALZ21"/>
      <c r="AMA21"/>
      <c r="AMB21"/>
    </row>
    <row r="22" spans="1:1016" ht="12" customHeight="1">
      <c r="G22" s="128"/>
      <c r="H22" s="128"/>
      <c r="I22" s="224"/>
      <c r="J22" s="128"/>
      <c r="K22" s="128"/>
      <c r="L22" s="128"/>
      <c r="M22" s="128"/>
      <c r="N22" s="128"/>
      <c r="O22" s="174"/>
      <c r="P22" s="128"/>
    </row>
    <row r="23" spans="1:1016" s="117" customFormat="1" ht="12" customHeight="1">
      <c r="A23" s="128"/>
      <c r="B23" s="128"/>
      <c r="C23" s="128"/>
      <c r="D23" s="128"/>
      <c r="E23" s="128"/>
      <c r="F23" s="128"/>
      <c r="G23" s="96"/>
      <c r="H23" s="96"/>
      <c r="I23" s="225"/>
      <c r="J23" s="159"/>
      <c r="K23" s="96"/>
      <c r="L23" s="96"/>
      <c r="M23" s="96"/>
      <c r="N23" s="96"/>
      <c r="O23" s="173"/>
      <c r="P23" s="96"/>
      <c r="Q23" s="96"/>
      <c r="R23" s="96"/>
      <c r="S23" s="274"/>
      <c r="T23" s="96"/>
      <c r="U23" s="96"/>
      <c r="V23" s="96"/>
      <c r="W23"/>
      <c r="X23" s="179"/>
      <c r="Y23" s="96"/>
      <c r="Z23" s="161"/>
      <c r="AA23" s="96"/>
      <c r="AC23" s="96"/>
      <c r="AMA23"/>
    </row>
    <row r="24" spans="1:1016" ht="12" customHeight="1">
      <c r="A24" s="117"/>
      <c r="B24" s="117"/>
      <c r="C24" s="117"/>
      <c r="D24" s="117"/>
      <c r="E24" s="117"/>
      <c r="F24" s="117"/>
      <c r="G24" s="117"/>
      <c r="H24" s="117"/>
      <c r="I24" s="249"/>
      <c r="J24" s="117"/>
      <c r="K24" s="117"/>
      <c r="L24" s="117"/>
      <c r="M24" s="117"/>
      <c r="N24" s="117"/>
      <c r="O24" s="189"/>
      <c r="P24" s="117"/>
    </row>
    <row r="25" spans="1:1016" ht="12" customHeight="1">
      <c r="Q25" s="112"/>
      <c r="R25" s="112"/>
      <c r="S25" s="125"/>
      <c r="T25" s="112"/>
      <c r="U25" s="112"/>
      <c r="V25" s="112"/>
      <c r="X25" s="180"/>
      <c r="Y25" s="112"/>
      <c r="AA25" s="112"/>
      <c r="AC25" s="112"/>
    </row>
    <row r="37" spans="1:1017" s="96" customFormat="1" ht="12" customHeight="1">
      <c r="A37" s="130"/>
      <c r="B37" s="130"/>
      <c r="C37" s="130"/>
      <c r="D37" s="130"/>
      <c r="E37" s="130"/>
      <c r="F37" s="130"/>
      <c r="I37" s="225"/>
      <c r="J37" s="159"/>
      <c r="O37" s="173"/>
      <c r="S37" s="274"/>
      <c r="W37"/>
      <c r="X37" s="179"/>
      <c r="Z37" s="159"/>
      <c r="AB37"/>
      <c r="AD37" s="128"/>
      <c r="AE37"/>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c r="AMA37"/>
      <c r="AMB37"/>
      <c r="AMC37"/>
    </row>
    <row r="38" spans="1:1017" s="96" customFormat="1" ht="12" customHeight="1">
      <c r="A38" s="130"/>
      <c r="B38" s="130"/>
      <c r="C38" s="130"/>
      <c r="D38" s="130"/>
      <c r="E38" s="130"/>
      <c r="F38" s="130"/>
      <c r="I38" s="225"/>
      <c r="J38" s="159"/>
      <c r="O38" s="173"/>
      <c r="S38" s="274"/>
      <c r="W38"/>
      <c r="X38" s="179"/>
      <c r="Z38" s="159"/>
      <c r="AB38"/>
      <c r="AD38" s="128"/>
      <c r="AE3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c r="AMA38"/>
      <c r="AMB38"/>
      <c r="AMC38"/>
    </row>
    <row r="39" spans="1:1017" s="96" customFormat="1" ht="12" customHeight="1">
      <c r="A39" s="130"/>
      <c r="B39" s="130"/>
      <c r="C39" s="130"/>
      <c r="D39" s="130"/>
      <c r="E39" s="130"/>
      <c r="F39" s="130"/>
      <c r="I39" s="225"/>
      <c r="J39" s="159"/>
      <c r="O39" s="173"/>
      <c r="S39" s="274"/>
      <c r="W39"/>
      <c r="X39" s="179"/>
      <c r="Z39" s="159"/>
      <c r="AB39"/>
      <c r="AD39" s="128"/>
      <c r="AE39"/>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c r="AMA39"/>
      <c r="AMB39"/>
      <c r="AMC39"/>
    </row>
    <row r="40" spans="1:1017" s="96" customFormat="1" ht="12" customHeight="1">
      <c r="A40" s="130"/>
      <c r="B40" s="130"/>
      <c r="C40" s="130"/>
      <c r="D40" s="130"/>
      <c r="E40" s="130"/>
      <c r="F40" s="130"/>
      <c r="I40" s="225"/>
      <c r="J40" s="159"/>
      <c r="O40" s="173"/>
      <c r="S40" s="274"/>
      <c r="W40"/>
      <c r="X40" s="179"/>
      <c r="Z40" s="159"/>
      <c r="AB40"/>
      <c r="AD40" s="128"/>
      <c r="AE40"/>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c r="AMA40"/>
      <c r="AMB40"/>
      <c r="AMC40"/>
    </row>
    <row r="41" spans="1:1017" s="96" customFormat="1" ht="12" customHeight="1">
      <c r="A41" s="130"/>
      <c r="B41" s="130"/>
      <c r="C41" s="130"/>
      <c r="D41" s="130"/>
      <c r="E41" s="130"/>
      <c r="F41" s="130"/>
      <c r="I41" s="225"/>
      <c r="J41" s="159"/>
      <c r="O41" s="173"/>
      <c r="S41" s="274"/>
      <c r="W41"/>
      <c r="X41" s="179"/>
      <c r="Z41" s="159"/>
      <c r="AB41"/>
      <c r="AD41" s="128"/>
      <c r="AE41"/>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c r="AMA41"/>
      <c r="AMB41"/>
      <c r="AMC41"/>
    </row>
    <row r="42" spans="1:1017" s="96" customFormat="1" ht="12" customHeight="1">
      <c r="A42" s="130"/>
      <c r="B42" s="130"/>
      <c r="C42" s="130"/>
      <c r="D42" s="130"/>
      <c r="E42" s="130"/>
      <c r="F42" s="130"/>
      <c r="I42" s="225"/>
      <c r="J42" s="159"/>
      <c r="O42" s="173"/>
      <c r="S42" s="274"/>
      <c r="W42"/>
      <c r="X42" s="179"/>
      <c r="Z42" s="159"/>
      <c r="AB42"/>
      <c r="AD42" s="128"/>
      <c r="AE42"/>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c r="AMA42"/>
      <c r="AMB42"/>
      <c r="AMC42"/>
    </row>
    <row r="43" spans="1:1017" s="96" customFormat="1" ht="12" customHeight="1">
      <c r="A43" s="130"/>
      <c r="B43" s="130"/>
      <c r="C43" s="130"/>
      <c r="D43" s="130"/>
      <c r="E43" s="130"/>
      <c r="F43" s="130"/>
      <c r="I43" s="225"/>
      <c r="J43" s="159"/>
      <c r="O43" s="173"/>
      <c r="S43" s="274"/>
      <c r="W43"/>
      <c r="X43" s="179"/>
      <c r="Z43" s="159"/>
      <c r="AB43"/>
      <c r="AD43" s="128"/>
      <c r="AE43"/>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c r="AMA43"/>
      <c r="AMB43"/>
      <c r="AMC43"/>
    </row>
    <row r="44" spans="1:1017" s="96" customFormat="1" ht="12" customHeight="1">
      <c r="A44" s="130"/>
      <c r="B44" s="130"/>
      <c r="C44" s="130"/>
      <c r="D44" s="130"/>
      <c r="E44" s="130"/>
      <c r="F44" s="130"/>
      <c r="I44" s="225"/>
      <c r="J44" s="159"/>
      <c r="O44" s="173"/>
      <c r="S44" s="274"/>
      <c r="W44"/>
      <c r="X44" s="179"/>
      <c r="Z44" s="159"/>
      <c r="AB44"/>
      <c r="AD44" s="128"/>
      <c r="AE44"/>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c r="AMA44"/>
      <c r="AMB44"/>
      <c r="AMC44"/>
    </row>
    <row r="45" spans="1:1017" s="96" customFormat="1" ht="12" customHeight="1">
      <c r="A45" s="129"/>
      <c r="B45" s="129"/>
      <c r="C45" s="129"/>
      <c r="D45" s="129"/>
      <c r="E45" s="129"/>
      <c r="F45" s="129"/>
      <c r="I45" s="225"/>
      <c r="J45" s="159"/>
      <c r="O45" s="173"/>
      <c r="S45" s="274"/>
      <c r="W45"/>
      <c r="X45" s="179"/>
      <c r="Z45" s="159"/>
      <c r="AB45"/>
      <c r="AD45" s="128"/>
      <c r="AE45"/>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c r="AMA45"/>
      <c r="AMB45"/>
      <c r="AMC45"/>
    </row>
    <row r="46" spans="1:1017" s="96" customFormat="1" ht="12" customHeight="1">
      <c r="A46" s="129"/>
      <c r="B46" s="129"/>
      <c r="C46" s="129"/>
      <c r="D46" s="129"/>
      <c r="E46" s="129"/>
      <c r="F46" s="129"/>
      <c r="I46" s="225"/>
      <c r="J46" s="159"/>
      <c r="O46" s="173"/>
      <c r="S46" s="274"/>
      <c r="W46"/>
      <c r="X46" s="179"/>
      <c r="Z46" s="159"/>
      <c r="AB46"/>
      <c r="AD46" s="128"/>
      <c r="AE46"/>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c r="AMA46"/>
      <c r="AMB46"/>
      <c r="AMC46"/>
    </row>
    <row r="47" spans="1:1017" s="96" customFormat="1" ht="12" customHeight="1">
      <c r="A47" s="129"/>
      <c r="B47" s="129"/>
      <c r="C47" s="129"/>
      <c r="D47" s="129"/>
      <c r="E47" s="129"/>
      <c r="F47" s="129"/>
      <c r="I47" s="225"/>
      <c r="J47" s="159"/>
      <c r="O47" s="173"/>
      <c r="S47" s="274"/>
      <c r="W47"/>
      <c r="X47" s="179"/>
      <c r="Z47" s="159"/>
      <c r="AB47"/>
      <c r="AD47" s="128"/>
      <c r="AE47"/>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c r="AMA47"/>
      <c r="AMB47"/>
      <c r="AMC47"/>
    </row>
    <row r="48" spans="1:1017" ht="12" customHeight="1">
      <c r="A48" s="129"/>
      <c r="B48" s="129"/>
      <c r="C48" s="129"/>
      <c r="D48" s="129"/>
      <c r="E48" s="129"/>
      <c r="F48" s="129"/>
    </row>
    <row r="49" spans="1:1017" ht="12" customHeight="1">
      <c r="A49" s="129"/>
      <c r="B49" s="129"/>
      <c r="C49" s="129"/>
      <c r="D49" s="129"/>
      <c r="E49" s="129"/>
      <c r="F49" s="129"/>
    </row>
    <row r="50" spans="1:1017" ht="12" customHeight="1">
      <c r="A50" s="129"/>
      <c r="B50" s="129"/>
      <c r="C50" s="129"/>
      <c r="D50" s="129"/>
      <c r="E50" s="129"/>
      <c r="F50" s="129"/>
    </row>
    <row r="51" spans="1:1017" ht="12" customHeight="1">
      <c r="A51" s="129"/>
      <c r="B51" s="129"/>
      <c r="C51" s="129"/>
      <c r="D51" s="129"/>
      <c r="E51" s="129"/>
      <c r="F51" s="129"/>
    </row>
    <row r="52" spans="1:1017" s="117" customFormat="1" ht="12" customHeight="1">
      <c r="A52" s="129"/>
      <c r="B52" s="129"/>
      <c r="C52" s="129"/>
      <c r="D52" s="129"/>
      <c r="E52" s="129"/>
      <c r="F52" s="129"/>
      <c r="G52" s="96"/>
      <c r="H52" s="96"/>
      <c r="I52" s="225"/>
      <c r="J52" s="159"/>
      <c r="K52" s="96"/>
      <c r="L52" s="96"/>
      <c r="M52" s="96"/>
      <c r="N52" s="96"/>
      <c r="O52" s="173"/>
      <c r="P52" s="96"/>
      <c r="Q52" s="96"/>
      <c r="R52" s="96"/>
      <c r="S52" s="274"/>
      <c r="T52" s="96"/>
      <c r="U52" s="96"/>
      <c r="V52" s="96"/>
      <c r="W52"/>
      <c r="X52" s="179"/>
      <c r="Y52" s="96"/>
      <c r="Z52" s="161"/>
      <c r="AA52" s="96"/>
      <c r="AC52" s="96"/>
      <c r="AMA52"/>
    </row>
    <row r="53" spans="1:1017" s="117" customFormat="1" ht="12" customHeight="1">
      <c r="A53" s="130"/>
      <c r="B53" s="130"/>
      <c r="C53" s="130"/>
      <c r="D53" s="130"/>
      <c r="E53" s="130"/>
      <c r="F53" s="130"/>
      <c r="G53" s="96"/>
      <c r="H53" s="96"/>
      <c r="I53" s="225"/>
      <c r="J53" s="159"/>
      <c r="K53" s="96"/>
      <c r="L53" s="96"/>
      <c r="M53" s="96"/>
      <c r="N53" s="96"/>
      <c r="O53" s="173"/>
      <c r="P53" s="96"/>
      <c r="Q53" s="96"/>
      <c r="R53" s="96"/>
      <c r="S53" s="274"/>
      <c r="T53" s="96"/>
      <c r="U53" s="96"/>
      <c r="V53" s="96"/>
      <c r="W53"/>
      <c r="X53" s="179"/>
      <c r="Y53" s="96"/>
      <c r="Z53" s="161"/>
      <c r="AA53" s="96"/>
      <c r="AC53" s="96"/>
      <c r="AMA53"/>
    </row>
    <row r="54" spans="1:1017" s="117" customFormat="1" ht="12" customHeight="1">
      <c r="A54" s="123"/>
      <c r="B54" s="123"/>
      <c r="C54" s="123"/>
      <c r="D54" s="123"/>
      <c r="E54" s="123"/>
      <c r="F54" s="123"/>
      <c r="G54" s="112"/>
      <c r="H54" s="112"/>
      <c r="I54" s="273"/>
      <c r="J54" s="161"/>
      <c r="K54" s="112"/>
      <c r="L54" s="112"/>
      <c r="M54" s="112"/>
      <c r="N54" s="112"/>
      <c r="O54" s="190"/>
      <c r="P54" s="112"/>
      <c r="Q54" s="112"/>
      <c r="R54" s="112"/>
      <c r="S54" s="125"/>
      <c r="T54" s="112"/>
      <c r="U54" s="112"/>
      <c r="V54" s="112"/>
      <c r="W54"/>
      <c r="X54" s="180"/>
      <c r="Y54" s="112"/>
      <c r="Z54" s="161"/>
      <c r="AA54" s="112"/>
      <c r="AC54" s="112"/>
      <c r="AMA54"/>
    </row>
    <row r="55" spans="1:1017" s="117" customFormat="1" ht="12" customHeight="1">
      <c r="A55" s="123"/>
      <c r="B55" s="123"/>
      <c r="C55" s="123"/>
      <c r="D55" s="123"/>
      <c r="E55" s="123"/>
      <c r="F55" s="123"/>
      <c r="G55" s="112"/>
      <c r="H55" s="112"/>
      <c r="I55" s="273"/>
      <c r="J55" s="161"/>
      <c r="K55" s="112"/>
      <c r="L55" s="112"/>
      <c r="M55" s="112"/>
      <c r="N55" s="112"/>
      <c r="O55" s="190"/>
      <c r="P55" s="112"/>
      <c r="Q55" s="112"/>
      <c r="R55" s="112"/>
      <c r="S55" s="125"/>
      <c r="T55" s="112"/>
      <c r="U55" s="112"/>
      <c r="V55" s="112"/>
      <c r="W55"/>
      <c r="X55" s="180"/>
      <c r="Y55" s="112"/>
      <c r="Z55" s="161"/>
      <c r="AA55" s="112"/>
      <c r="AC55" s="112"/>
      <c r="AMA55"/>
    </row>
    <row r="56" spans="1:1017" s="117" customFormat="1" ht="12" customHeight="1">
      <c r="A56" s="123"/>
      <c r="B56" s="123"/>
      <c r="C56" s="123"/>
      <c r="D56" s="123"/>
      <c r="E56" s="123"/>
      <c r="F56" s="123"/>
      <c r="G56" s="112"/>
      <c r="H56" s="112"/>
      <c r="I56" s="273"/>
      <c r="J56" s="161"/>
      <c r="K56" s="112"/>
      <c r="L56" s="112"/>
      <c r="M56" s="112"/>
      <c r="N56" s="112"/>
      <c r="O56" s="190"/>
      <c r="P56" s="112"/>
      <c r="Q56" s="112"/>
      <c r="R56" s="112"/>
      <c r="S56" s="125"/>
      <c r="T56" s="112"/>
      <c r="U56" s="112"/>
      <c r="V56" s="112"/>
      <c r="W56"/>
      <c r="X56" s="180"/>
      <c r="Y56" s="112"/>
      <c r="Z56" s="161"/>
      <c r="AA56" s="112"/>
      <c r="AC56" s="112"/>
      <c r="AMA56"/>
    </row>
    <row r="57" spans="1:1017" s="117" customFormat="1" ht="12" customHeight="1">
      <c r="A57" s="123"/>
      <c r="B57" s="123"/>
      <c r="C57" s="123"/>
      <c r="D57" s="123"/>
      <c r="E57" s="123"/>
      <c r="F57" s="123"/>
      <c r="G57" s="112"/>
      <c r="H57" s="112"/>
      <c r="I57" s="273"/>
      <c r="J57" s="161"/>
      <c r="K57" s="112"/>
      <c r="L57" s="112"/>
      <c r="M57" s="112"/>
      <c r="N57" s="112"/>
      <c r="O57" s="190"/>
      <c r="P57" s="112"/>
      <c r="Q57" s="112"/>
      <c r="R57" s="112"/>
      <c r="S57" s="125"/>
      <c r="T57" s="112"/>
      <c r="U57" s="112"/>
      <c r="V57" s="112"/>
      <c r="W57"/>
      <c r="X57" s="180"/>
      <c r="Y57" s="112"/>
      <c r="Z57" s="161"/>
      <c r="AA57" s="112"/>
      <c r="AC57" s="112"/>
      <c r="AMA57"/>
    </row>
    <row r="58" spans="1:1017" s="117" customFormat="1" ht="12" customHeight="1">
      <c r="A58" s="123"/>
      <c r="B58" s="123"/>
      <c r="C58" s="123"/>
      <c r="D58" s="123"/>
      <c r="E58" s="123"/>
      <c r="F58" s="123"/>
      <c r="G58" s="112"/>
      <c r="H58" s="112"/>
      <c r="I58" s="273"/>
      <c r="J58" s="161"/>
      <c r="K58" s="112"/>
      <c r="L58" s="112"/>
      <c r="M58" s="112"/>
      <c r="N58" s="112"/>
      <c r="O58" s="190"/>
      <c r="P58" s="112"/>
      <c r="Q58" s="112"/>
      <c r="R58" s="112"/>
      <c r="S58" s="125"/>
      <c r="T58" s="112"/>
      <c r="U58" s="112"/>
      <c r="V58" s="112"/>
      <c r="W58"/>
      <c r="X58" s="180"/>
      <c r="Y58" s="112"/>
      <c r="Z58" s="161"/>
      <c r="AA58" s="112"/>
      <c r="AC58" s="112"/>
      <c r="AMA58"/>
    </row>
    <row r="59" spans="1:1017" ht="12" customHeight="1">
      <c r="A59" s="123"/>
      <c r="B59" s="123"/>
      <c r="C59" s="123"/>
      <c r="D59" s="123"/>
      <c r="E59" s="123"/>
      <c r="F59" s="123"/>
      <c r="G59" s="112"/>
      <c r="H59" s="112"/>
      <c r="I59" s="273"/>
      <c r="J59" s="161"/>
      <c r="K59" s="112"/>
      <c r="L59" s="112"/>
      <c r="M59" s="112"/>
      <c r="N59" s="112"/>
      <c r="O59" s="190"/>
      <c r="P59" s="112"/>
      <c r="Q59" s="112"/>
      <c r="R59" s="112"/>
      <c r="S59" s="125"/>
      <c r="T59" s="112"/>
      <c r="U59" s="112"/>
      <c r="V59" s="112"/>
      <c r="X59" s="180"/>
      <c r="Y59" s="112"/>
      <c r="AA59" s="112"/>
      <c r="AC59" s="112"/>
    </row>
    <row r="60" spans="1:1017" ht="12" customHeight="1">
      <c r="A60" s="123"/>
      <c r="B60" s="123"/>
      <c r="C60" s="123"/>
      <c r="D60" s="123"/>
      <c r="E60" s="123"/>
      <c r="F60" s="123"/>
      <c r="G60" s="112"/>
      <c r="H60" s="112"/>
      <c r="I60" s="273"/>
      <c r="J60" s="161"/>
      <c r="K60" s="112"/>
      <c r="L60" s="112"/>
      <c r="M60" s="112"/>
      <c r="N60" s="112"/>
      <c r="O60" s="190"/>
      <c r="P60" s="112"/>
      <c r="Q60" s="112"/>
      <c r="R60" s="112"/>
      <c r="S60" s="125"/>
      <c r="T60" s="112"/>
      <c r="U60" s="112"/>
      <c r="V60" s="112"/>
      <c r="X60" s="180"/>
      <c r="Y60" s="112"/>
      <c r="AA60" s="112"/>
      <c r="AC60" s="112"/>
    </row>
    <row r="61" spans="1:1017" ht="12" customHeight="1">
      <c r="A61" s="130"/>
      <c r="B61" s="130"/>
      <c r="C61" s="130"/>
      <c r="D61" s="130"/>
      <c r="E61" s="130"/>
      <c r="F61" s="130"/>
    </row>
    <row r="62" spans="1:1017" ht="12" customHeight="1">
      <c r="A62" s="130"/>
      <c r="B62" s="130"/>
      <c r="C62" s="130"/>
      <c r="D62" s="130"/>
      <c r="E62" s="130"/>
      <c r="F62" s="130"/>
    </row>
    <row r="63" spans="1:1017" ht="12" customHeight="1">
      <c r="A63" s="130"/>
      <c r="B63" s="130"/>
      <c r="C63" s="130"/>
      <c r="D63" s="130"/>
      <c r="E63" s="130"/>
      <c r="F63" s="130"/>
    </row>
    <row r="64" spans="1:1017" s="96" customFormat="1" ht="12" customHeight="1">
      <c r="A64" s="136"/>
      <c r="B64" s="136"/>
      <c r="C64" s="136"/>
      <c r="D64" s="136"/>
      <c r="E64" s="136"/>
      <c r="F64" s="136"/>
      <c r="I64" s="225"/>
      <c r="J64" s="159"/>
      <c r="O64" s="173"/>
      <c r="S64" s="274"/>
      <c r="W64"/>
      <c r="X64" s="179"/>
      <c r="Z64" s="159"/>
      <c r="AB64"/>
      <c r="AD64" s="128"/>
      <c r="AE64"/>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c r="AMA64"/>
      <c r="AMB64"/>
      <c r="AMC64"/>
    </row>
    <row r="65" spans="1:1017" s="96" customFormat="1" ht="12" customHeight="1">
      <c r="A65" s="136"/>
      <c r="B65" s="136"/>
      <c r="C65" s="136"/>
      <c r="D65" s="136"/>
      <c r="E65" s="136"/>
      <c r="F65" s="136"/>
      <c r="I65" s="225"/>
      <c r="J65" s="159"/>
      <c r="O65" s="173"/>
      <c r="S65" s="274"/>
      <c r="W65"/>
      <c r="X65" s="179"/>
      <c r="Z65" s="159"/>
      <c r="AB65"/>
      <c r="AD65" s="128"/>
      <c r="AE65"/>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c r="AMA65"/>
      <c r="AMB65"/>
      <c r="AMC65"/>
    </row>
  </sheetData>
  <mergeCells count="5">
    <mergeCell ref="H1:I2"/>
    <mergeCell ref="N1:O1"/>
    <mergeCell ref="K7:N7"/>
    <mergeCell ref="U7:V7"/>
    <mergeCell ref="AB7:AC7"/>
  </mergeCells>
  <conditionalFormatting sqref="A16:F17 A37:F877">
    <cfRule type="expression" dxfId="3696" priority="78">
      <formula>OR($AC16="X",$AA16="X")</formula>
    </cfRule>
    <cfRule type="expression" dxfId="3695" priority="79">
      <formula>AND($AC16=1,$AA16=1)</formula>
    </cfRule>
    <cfRule type="expression" dxfId="3694" priority="80">
      <formula>$AC16=1</formula>
    </cfRule>
    <cfRule type="expression" dxfId="3693" priority="81">
      <formula>$AA16=1</formula>
    </cfRule>
  </conditionalFormatting>
  <conditionalFormatting sqref="A9:G14">
    <cfRule type="expression" dxfId="3692" priority="23">
      <formula>OR($AC9="X",$AB9="X")</formula>
    </cfRule>
    <cfRule type="expression" dxfId="3691" priority="25">
      <formula>AND($AC9=1,$AB9=1)</formula>
    </cfRule>
    <cfRule type="expression" dxfId="3690" priority="26">
      <formula>$AC9=1</formula>
    </cfRule>
    <cfRule type="expression" dxfId="3689" priority="27">
      <formula>$AB9=1</formula>
    </cfRule>
    <cfRule type="expression" dxfId="3688" priority="28">
      <formula>AND(NOT(ISBLANK($V9)),ISBLANK($AB9),ISBLANK($AC9))</formula>
    </cfRule>
  </conditionalFormatting>
  <conditionalFormatting sqref="C9:C14">
    <cfRule type="expression" dxfId="3687" priority="4784">
      <formula>AND($Q9="X",$B9&lt;&gt;"")</formula>
    </cfRule>
  </conditionalFormatting>
  <conditionalFormatting sqref="D9:D14">
    <cfRule type="expression" dxfId="3686" priority="4785">
      <formula>AND($Q9="X",OR($B9&lt;&gt;"",$C9&lt;&gt;""))</formula>
    </cfRule>
  </conditionalFormatting>
  <conditionalFormatting sqref="E9:E14">
    <cfRule type="expression" dxfId="3685" priority="4786">
      <formula>AND($Q9="X",OR($B9&lt;&gt;"",$C9&lt;&gt;"",$D9&lt;&gt;""))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684" priority="4787">
      <formula>AND($Q9="X",OR($B9&lt;&gt;"",$C9&lt;&gt;"",$D9&lt;&gt;"",$E9&lt;&gt;""))</formula>
    </cfRule>
  </conditionalFormatting>
  <conditionalFormatting sqref="G9:G14">
    <cfRule type="expression" dxfId="3683" priority="4788">
      <formula>AND($Q9="X",OR($B9&lt;&gt;"",$C9&lt;&gt;"",$D9&lt;&gt;"",$E9&lt;&gt;"",$F9&lt;&gt;""))</formula>
    </cfRule>
  </conditionalFormatting>
  <conditionalFormatting sqref="H16:H17 H37:H877">
    <cfRule type="expression" dxfId="3682" priority="77">
      <formula>$P16="X"</formula>
    </cfRule>
  </conditionalFormatting>
  <conditionalFormatting sqref="I9:I14">
    <cfRule type="expression" dxfId="3681" priority="18">
      <formula>$Q9="X"</formula>
    </cfRule>
  </conditionalFormatting>
  <conditionalFormatting sqref="P9:P14">
    <cfRule type="cellIs" dxfId="3680" priority="2" operator="equal">
      <formula>"1..1"</formula>
    </cfRule>
    <cfRule type="cellIs" dxfId="3679" priority="3" operator="equal">
      <formula>"0..n"</formula>
    </cfRule>
    <cfRule type="cellIs" dxfId="367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24"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4"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597" t="s">
        <v>942</v>
      </c>
      <c r="E1" s="150"/>
      <c r="F1" s="157" t="e">
        <f>createCase142[[#Totals],[Métier]] / createCase142[[#Totals],[ID]]</f>
        <v>#DIV/0!</v>
      </c>
      <c r="G1" s="128"/>
      <c r="H1" s="785" t="s">
        <v>910</v>
      </c>
      <c r="I1" s="785"/>
      <c r="J1" s="785"/>
      <c r="O1" s="786" t="s">
        <v>816</v>
      </c>
      <c r="P1" s="786"/>
      <c r="AC1" s="96"/>
      <c r="AE1"/>
      <c r="AF1" s="128"/>
      <c r="ALZ1"/>
    </row>
    <row r="2" spans="1:1014" ht="13.5" customHeight="1">
      <c r="C2" s="543" t="s">
        <v>943</v>
      </c>
      <c r="D2" s="281"/>
      <c r="E2" s="152"/>
      <c r="F2" s="157" t="e">
        <f>createCase142[[#Totals],[NexSIS]] / createCase142[[#Totals],[ID]]</f>
        <v>#DIV/0!</v>
      </c>
      <c r="G2" s="128"/>
      <c r="H2" s="785"/>
      <c r="I2" s="785"/>
      <c r="J2" s="785"/>
      <c r="AC2" s="96"/>
      <c r="AE2"/>
      <c r="AF2" s="128"/>
      <c r="ALZ2"/>
    </row>
    <row r="3" spans="1:1014" ht="13.5" customHeight="1">
      <c r="C3" s="580" t="s">
        <v>944</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87"/>
      <c r="F5" s="146"/>
      <c r="G5" s="148"/>
      <c r="H5" s="148"/>
      <c r="I5" s="272"/>
      <c r="J5" s="148"/>
      <c r="K5" s="160"/>
      <c r="L5" s="148"/>
      <c r="M5" s="148"/>
      <c r="N5" s="148"/>
      <c r="O5" s="148"/>
      <c r="P5" s="186"/>
      <c r="Q5" s="148"/>
      <c r="R5" s="148"/>
      <c r="S5" s="148"/>
      <c r="T5" s="276"/>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4"/>
      <c r="E7" s="138"/>
      <c r="F7" s="138"/>
      <c r="L7" s="787" t="s">
        <v>828</v>
      </c>
      <c r="M7" s="787"/>
      <c r="N7" s="787"/>
      <c r="O7" s="787"/>
      <c r="AC7" s="787" t="s">
        <v>830</v>
      </c>
      <c r="AD7" s="787"/>
      <c r="AE7"/>
      <c r="AF7" s="128"/>
      <c r="ALZ7"/>
    </row>
    <row r="8" spans="1:1014" ht="13.5" customHeight="1">
      <c r="A8"/>
      <c r="B8" s="520" t="s">
        <v>945</v>
      </c>
      <c r="C8" s="269"/>
      <c r="D8" s="519"/>
      <c r="E8" s="269"/>
      <c r="F8" s="269"/>
      <c r="L8" s="507"/>
      <c r="M8" s="507"/>
      <c r="N8" s="507"/>
      <c r="O8" s="507"/>
      <c r="AC8" s="507"/>
      <c r="AD8" s="507"/>
      <c r="AE8"/>
      <c r="AF8" s="128"/>
      <c r="ALZ8"/>
    </row>
    <row r="9" spans="1:1014" s="521" customFormat="1" ht="13.5" customHeight="1">
      <c r="B9" s="522" t="s">
        <v>946</v>
      </c>
      <c r="C9" s="523"/>
      <c r="D9" s="524"/>
      <c r="E9" s="523"/>
      <c r="F9" s="523"/>
      <c r="G9" s="525"/>
      <c r="H9" s="525"/>
      <c r="I9" s="526"/>
      <c r="J9" s="525"/>
      <c r="K9" s="527"/>
      <c r="L9" s="528"/>
      <c r="M9" s="528"/>
      <c r="N9" s="528"/>
      <c r="O9" s="528"/>
      <c r="P9" s="529"/>
      <c r="Q9" s="525"/>
      <c r="R9" s="525"/>
      <c r="S9" s="525"/>
      <c r="T9" s="530"/>
      <c r="U9" s="525"/>
      <c r="V9" s="789" t="s">
        <v>829</v>
      </c>
      <c r="W9" s="789"/>
      <c r="Y9" s="531"/>
      <c r="Z9" s="525"/>
      <c r="AA9" s="527"/>
      <c r="AB9" s="525"/>
      <c r="AC9" s="528"/>
      <c r="AD9" s="528"/>
      <c r="AF9" s="524"/>
      <c r="AG9" s="524"/>
      <c r="AH9" s="524"/>
      <c r="AI9" s="524"/>
      <c r="AJ9" s="524"/>
      <c r="AK9" s="524"/>
      <c r="AL9" s="524"/>
      <c r="AM9" s="524"/>
      <c r="AN9" s="524"/>
      <c r="AO9" s="524"/>
      <c r="AP9" s="524"/>
      <c r="AQ9" s="524"/>
      <c r="AR9" s="524"/>
      <c r="AS9" s="524"/>
      <c r="AT9" s="524"/>
      <c r="AU9" s="524"/>
      <c r="AV9" s="524"/>
      <c r="AW9" s="524"/>
      <c r="AX9" s="524"/>
      <c r="AY9" s="524"/>
      <c r="AZ9" s="524"/>
      <c r="BA9" s="524"/>
      <c r="BB9" s="524"/>
      <c r="BC9" s="524"/>
      <c r="BD9" s="524"/>
      <c r="BE9" s="524"/>
      <c r="BF9" s="524"/>
      <c r="BG9" s="524"/>
      <c r="BH9" s="524"/>
      <c r="BI9" s="524"/>
      <c r="BJ9" s="524"/>
      <c r="BK9" s="524"/>
      <c r="BL9" s="524"/>
      <c r="BM9" s="524"/>
      <c r="BN9" s="524"/>
      <c r="BO9" s="524"/>
      <c r="BP9" s="524"/>
      <c r="BQ9" s="524"/>
      <c r="BR9" s="524"/>
      <c r="BS9" s="524"/>
      <c r="BT9" s="524"/>
      <c r="BU9" s="524"/>
      <c r="BV9" s="524"/>
      <c r="BW9" s="524"/>
      <c r="BX9" s="524"/>
      <c r="BY9" s="524"/>
      <c r="BZ9" s="524"/>
      <c r="CA9" s="524"/>
      <c r="CB9" s="524"/>
      <c r="CC9" s="524"/>
      <c r="CD9" s="524"/>
      <c r="CE9" s="524"/>
      <c r="CF9" s="524"/>
      <c r="CG9" s="524"/>
      <c r="CH9" s="524"/>
      <c r="CI9" s="524"/>
      <c r="CJ9" s="524"/>
      <c r="CK9" s="524"/>
      <c r="CL9" s="524"/>
      <c r="CM9" s="524"/>
      <c r="CN9" s="524"/>
      <c r="CO9" s="524"/>
      <c r="CP9" s="524"/>
      <c r="CQ9" s="524"/>
      <c r="CR9" s="524"/>
      <c r="CS9" s="524"/>
      <c r="CT9" s="524"/>
      <c r="CU9" s="524"/>
      <c r="CV9" s="524"/>
      <c r="CW9" s="524"/>
      <c r="CX9" s="524"/>
      <c r="CY9" s="524"/>
      <c r="CZ9" s="524"/>
      <c r="DA9" s="524"/>
      <c r="DB9" s="524"/>
      <c r="DC9" s="524"/>
      <c r="DD9" s="524"/>
      <c r="DE9" s="524"/>
      <c r="DF9" s="524"/>
      <c r="DG9" s="524"/>
      <c r="DH9" s="524"/>
      <c r="DI9" s="524"/>
      <c r="DJ9" s="524"/>
      <c r="DK9" s="524"/>
      <c r="DL9" s="524"/>
      <c r="DM9" s="524"/>
      <c r="DN9" s="524"/>
      <c r="DO9" s="524"/>
      <c r="DP9" s="524"/>
      <c r="DQ9" s="524"/>
      <c r="DR9" s="524"/>
      <c r="DS9" s="524"/>
      <c r="DT9" s="524"/>
      <c r="DU9" s="524"/>
      <c r="DV9" s="524"/>
      <c r="DW9" s="524"/>
      <c r="DX9" s="524"/>
      <c r="DY9" s="524"/>
      <c r="DZ9" s="524"/>
      <c r="EA9" s="524"/>
      <c r="EB9" s="524"/>
      <c r="EC9" s="524"/>
      <c r="ED9" s="524"/>
      <c r="EE9" s="524"/>
      <c r="EF9" s="524"/>
      <c r="EG9" s="524"/>
      <c r="EH9" s="524"/>
      <c r="EI9" s="524"/>
      <c r="EJ9" s="524"/>
      <c r="EK9" s="524"/>
      <c r="EL9" s="524"/>
      <c r="EM9" s="524"/>
      <c r="EN9" s="524"/>
      <c r="EO9" s="524"/>
      <c r="EP9" s="524"/>
      <c r="EQ9" s="524"/>
      <c r="ER9" s="524"/>
      <c r="ES9" s="524"/>
      <c r="ET9" s="524"/>
      <c r="EU9" s="524"/>
      <c r="EV9" s="524"/>
      <c r="EW9" s="524"/>
      <c r="EX9" s="524"/>
      <c r="EY9" s="524"/>
      <c r="EZ9" s="524"/>
      <c r="FA9" s="524"/>
      <c r="FB9" s="524"/>
      <c r="FC9" s="524"/>
      <c r="FD9" s="524"/>
      <c r="FE9" s="524"/>
      <c r="FF9" s="524"/>
      <c r="FG9" s="524"/>
      <c r="FH9" s="524"/>
      <c r="FI9" s="524"/>
      <c r="FJ9" s="524"/>
      <c r="FK9" s="524"/>
      <c r="FL9" s="524"/>
      <c r="FM9" s="524"/>
      <c r="FN9" s="524"/>
      <c r="FO9" s="524"/>
      <c r="FP9" s="524"/>
      <c r="FQ9" s="524"/>
      <c r="FR9" s="524"/>
      <c r="FS9" s="524"/>
      <c r="FT9" s="524"/>
      <c r="FU9" s="524"/>
      <c r="FV9" s="524"/>
      <c r="FW9" s="524"/>
      <c r="FX9" s="524"/>
      <c r="FY9" s="524"/>
      <c r="FZ9" s="524"/>
      <c r="GA9" s="524"/>
      <c r="GB9" s="524"/>
      <c r="GC9" s="524"/>
      <c r="GD9" s="524"/>
      <c r="GE9" s="524"/>
      <c r="GF9" s="524"/>
      <c r="GG9" s="524"/>
      <c r="GH9" s="524"/>
      <c r="GI9" s="524"/>
      <c r="GJ9" s="524"/>
      <c r="GK9" s="524"/>
      <c r="GL9" s="524"/>
      <c r="GM9" s="524"/>
      <c r="GN9" s="524"/>
      <c r="GO9" s="524"/>
      <c r="GP9" s="524"/>
      <c r="GQ9" s="524"/>
      <c r="GR9" s="524"/>
      <c r="GS9" s="524"/>
      <c r="GT9" s="524"/>
      <c r="GU9" s="524"/>
      <c r="GV9" s="524"/>
      <c r="GW9" s="524"/>
      <c r="GX9" s="524"/>
      <c r="GY9" s="524"/>
      <c r="GZ9" s="524"/>
      <c r="HA9" s="524"/>
      <c r="HB9" s="524"/>
      <c r="HC9" s="524"/>
      <c r="HD9" s="524"/>
      <c r="HE9" s="524"/>
      <c r="HF9" s="524"/>
      <c r="HG9" s="524"/>
      <c r="HH9" s="524"/>
      <c r="HI9" s="524"/>
      <c r="HJ9" s="524"/>
      <c r="HK9" s="524"/>
      <c r="HL9" s="524"/>
      <c r="HM9" s="524"/>
      <c r="HN9" s="524"/>
      <c r="HO9" s="524"/>
      <c r="HP9" s="524"/>
      <c r="HQ9" s="524"/>
      <c r="HR9" s="524"/>
      <c r="HS9" s="524"/>
      <c r="HT9" s="524"/>
      <c r="HU9" s="524"/>
      <c r="HV9" s="524"/>
      <c r="HW9" s="524"/>
      <c r="HX9" s="524"/>
      <c r="HY9" s="524"/>
      <c r="HZ9" s="524"/>
      <c r="IA9" s="524"/>
      <c r="IB9" s="524"/>
      <c r="IC9" s="524"/>
      <c r="ID9" s="524"/>
      <c r="IE9" s="524"/>
      <c r="IF9" s="524"/>
      <c r="IG9" s="524"/>
      <c r="IH9" s="524"/>
      <c r="II9" s="524"/>
      <c r="IJ9" s="524"/>
      <c r="IK9" s="524"/>
      <c r="IL9" s="524"/>
      <c r="IM9" s="524"/>
      <c r="IN9" s="524"/>
      <c r="IO9" s="524"/>
      <c r="IP9" s="524"/>
      <c r="IQ9" s="524"/>
      <c r="IR9" s="524"/>
      <c r="IS9" s="524"/>
      <c r="IT9" s="524"/>
      <c r="IU9" s="524"/>
      <c r="IV9" s="524"/>
      <c r="IW9" s="524"/>
      <c r="IX9" s="524"/>
      <c r="IY9" s="524"/>
      <c r="IZ9" s="524"/>
      <c r="JA9" s="524"/>
      <c r="JB9" s="524"/>
      <c r="JC9" s="524"/>
      <c r="JD9" s="524"/>
      <c r="JE9" s="524"/>
      <c r="JF9" s="524"/>
      <c r="JG9" s="524"/>
      <c r="JH9" s="524"/>
      <c r="JI9" s="524"/>
      <c r="JJ9" s="524"/>
      <c r="JK9" s="524"/>
      <c r="JL9" s="524"/>
      <c r="JM9" s="524"/>
      <c r="JN9" s="524"/>
      <c r="JO9" s="524"/>
      <c r="JP9" s="524"/>
      <c r="JQ9" s="524"/>
      <c r="JR9" s="524"/>
      <c r="JS9" s="524"/>
      <c r="JT9" s="524"/>
      <c r="JU9" s="524"/>
      <c r="JV9" s="524"/>
      <c r="JW9" s="524"/>
      <c r="JX9" s="524"/>
      <c r="JY9" s="524"/>
      <c r="JZ9" s="524"/>
      <c r="KA9" s="524"/>
      <c r="KB9" s="524"/>
      <c r="KC9" s="524"/>
      <c r="KD9" s="524"/>
      <c r="KE9" s="524"/>
      <c r="KF9" s="524"/>
      <c r="KG9" s="524"/>
      <c r="KH9" s="524"/>
      <c r="KI9" s="524"/>
      <c r="KJ9" s="524"/>
      <c r="KK9" s="524"/>
      <c r="KL9" s="524"/>
      <c r="KM9" s="524"/>
      <c r="KN9" s="524"/>
      <c r="KO9" s="524"/>
      <c r="KP9" s="524"/>
      <c r="KQ9" s="524"/>
      <c r="KR9" s="524"/>
      <c r="KS9" s="524"/>
      <c r="KT9" s="524"/>
      <c r="KU9" s="524"/>
      <c r="KV9" s="524"/>
      <c r="KW9" s="524"/>
      <c r="KX9" s="524"/>
      <c r="KY9" s="524"/>
      <c r="KZ9" s="524"/>
      <c r="LA9" s="524"/>
      <c r="LB9" s="524"/>
      <c r="LC9" s="524"/>
      <c r="LD9" s="524"/>
      <c r="LE9" s="524"/>
      <c r="LF9" s="524"/>
      <c r="LG9" s="524"/>
      <c r="LH9" s="524"/>
      <c r="LI9" s="524"/>
      <c r="LJ9" s="524"/>
      <c r="LK9" s="524"/>
      <c r="LL9" s="524"/>
      <c r="LM9" s="524"/>
      <c r="LN9" s="524"/>
      <c r="LO9" s="524"/>
      <c r="LP9" s="524"/>
      <c r="LQ9" s="524"/>
      <c r="LR9" s="524"/>
      <c r="LS9" s="524"/>
      <c r="LT9" s="524"/>
      <c r="LU9" s="524"/>
      <c r="LV9" s="524"/>
      <c r="LW9" s="524"/>
      <c r="LX9" s="524"/>
      <c r="LY9" s="524"/>
      <c r="LZ9" s="524"/>
      <c r="MA9" s="524"/>
      <c r="MB9" s="524"/>
      <c r="MC9" s="524"/>
      <c r="MD9" s="524"/>
      <c r="ME9" s="524"/>
      <c r="MF9" s="524"/>
      <c r="MG9" s="524"/>
      <c r="MH9" s="524"/>
      <c r="MI9" s="524"/>
      <c r="MJ9" s="524"/>
      <c r="MK9" s="524"/>
      <c r="ML9" s="524"/>
      <c r="MM9" s="524"/>
      <c r="MN9" s="524"/>
      <c r="MO9" s="524"/>
      <c r="MP9" s="524"/>
      <c r="MQ9" s="524"/>
      <c r="MR9" s="524"/>
      <c r="MS9" s="524"/>
      <c r="MT9" s="524"/>
      <c r="MU9" s="524"/>
      <c r="MV9" s="524"/>
      <c r="MW9" s="524"/>
      <c r="MX9" s="524"/>
      <c r="MY9" s="524"/>
      <c r="MZ9" s="524"/>
      <c r="NA9" s="524"/>
      <c r="NB9" s="524"/>
      <c r="NC9" s="524"/>
      <c r="ND9" s="524"/>
      <c r="NE9" s="524"/>
      <c r="NF9" s="524"/>
      <c r="NG9" s="524"/>
      <c r="NH9" s="524"/>
      <c r="NI9" s="524"/>
      <c r="NJ9" s="524"/>
      <c r="NK9" s="524"/>
      <c r="NL9" s="524"/>
      <c r="NM9" s="524"/>
      <c r="NN9" s="524"/>
      <c r="NO9" s="524"/>
      <c r="NP9" s="524"/>
      <c r="NQ9" s="524"/>
      <c r="NR9" s="524"/>
      <c r="NS9" s="524"/>
      <c r="NT9" s="524"/>
      <c r="NU9" s="524"/>
      <c r="NV9" s="524"/>
      <c r="NW9" s="524"/>
      <c r="NX9" s="524"/>
      <c r="NY9" s="524"/>
      <c r="NZ9" s="524"/>
      <c r="OA9" s="524"/>
      <c r="OB9" s="524"/>
      <c r="OC9" s="524"/>
      <c r="OD9" s="524"/>
      <c r="OE9" s="524"/>
      <c r="OF9" s="524"/>
      <c r="OG9" s="524"/>
      <c r="OH9" s="524"/>
      <c r="OI9" s="524"/>
      <c r="OJ9" s="524"/>
      <c r="OK9" s="524"/>
      <c r="OL9" s="524"/>
      <c r="OM9" s="524"/>
      <c r="ON9" s="524"/>
      <c r="OO9" s="524"/>
      <c r="OP9" s="524"/>
      <c r="OQ9" s="524"/>
      <c r="OR9" s="524"/>
      <c r="OS9" s="524"/>
      <c r="OT9" s="524"/>
      <c r="OU9" s="524"/>
      <c r="OV9" s="524"/>
      <c r="OW9" s="524"/>
      <c r="OX9" s="524"/>
      <c r="OY9" s="524"/>
      <c r="OZ9" s="524"/>
      <c r="PA9" s="524"/>
      <c r="PB9" s="524"/>
      <c r="PC9" s="524"/>
      <c r="PD9" s="524"/>
      <c r="PE9" s="524"/>
      <c r="PF9" s="524"/>
      <c r="PG9" s="524"/>
      <c r="PH9" s="524"/>
      <c r="PI9" s="524"/>
      <c r="PJ9" s="524"/>
      <c r="PK9" s="524"/>
      <c r="PL9" s="524"/>
      <c r="PM9" s="524"/>
      <c r="PN9" s="524"/>
      <c r="PO9" s="524"/>
      <c r="PP9" s="524"/>
      <c r="PQ9" s="524"/>
      <c r="PR9" s="524"/>
      <c r="PS9" s="524"/>
      <c r="PT9" s="524"/>
      <c r="PU9" s="524"/>
      <c r="PV9" s="524"/>
      <c r="PW9" s="524"/>
      <c r="PX9" s="524"/>
      <c r="PY9" s="524"/>
      <c r="PZ9" s="524"/>
      <c r="QA9" s="524"/>
      <c r="QB9" s="524"/>
      <c r="QC9" s="524"/>
      <c r="QD9" s="524"/>
      <c r="QE9" s="524"/>
      <c r="QF9" s="524"/>
      <c r="QG9" s="524"/>
      <c r="QH9" s="524"/>
      <c r="QI9" s="524"/>
      <c r="QJ9" s="524"/>
      <c r="QK9" s="524"/>
      <c r="QL9" s="524"/>
      <c r="QM9" s="524"/>
      <c r="QN9" s="524"/>
      <c r="QO9" s="524"/>
      <c r="QP9" s="524"/>
      <c r="QQ9" s="524"/>
      <c r="QR9" s="524"/>
      <c r="QS9" s="524"/>
      <c r="QT9" s="524"/>
      <c r="QU9" s="524"/>
      <c r="QV9" s="524"/>
      <c r="QW9" s="524"/>
      <c r="QX9" s="524"/>
      <c r="QY9" s="524"/>
      <c r="QZ9" s="524"/>
      <c r="RA9" s="524"/>
      <c r="RB9" s="524"/>
      <c r="RC9" s="524"/>
      <c r="RD9" s="524"/>
      <c r="RE9" s="524"/>
      <c r="RF9" s="524"/>
      <c r="RG9" s="524"/>
      <c r="RH9" s="524"/>
      <c r="RI9" s="524"/>
      <c r="RJ9" s="524"/>
      <c r="RK9" s="524"/>
      <c r="RL9" s="524"/>
      <c r="RM9" s="524"/>
      <c r="RN9" s="524"/>
      <c r="RO9" s="524"/>
      <c r="RP9" s="524"/>
      <c r="RQ9" s="524"/>
      <c r="RR9" s="524"/>
      <c r="RS9" s="524"/>
      <c r="RT9" s="524"/>
      <c r="RU9" s="524"/>
      <c r="RV9" s="524"/>
      <c r="RW9" s="524"/>
      <c r="RX9" s="524"/>
      <c r="RY9" s="524"/>
      <c r="RZ9" s="524"/>
      <c r="SA9" s="524"/>
      <c r="SB9" s="524"/>
      <c r="SC9" s="524"/>
      <c r="SD9" s="524"/>
      <c r="SE9" s="524"/>
      <c r="SF9" s="524"/>
      <c r="SG9" s="524"/>
      <c r="SH9" s="524"/>
      <c r="SI9" s="524"/>
      <c r="SJ9" s="524"/>
      <c r="SK9" s="524"/>
      <c r="SL9" s="524"/>
      <c r="SM9" s="524"/>
      <c r="SN9" s="524"/>
      <c r="SO9" s="524"/>
      <c r="SP9" s="524"/>
      <c r="SQ9" s="524"/>
      <c r="SR9" s="524"/>
      <c r="SS9" s="524"/>
      <c r="ST9" s="524"/>
      <c r="SU9" s="524"/>
      <c r="SV9" s="524"/>
      <c r="SW9" s="524"/>
      <c r="SX9" s="524"/>
      <c r="SY9" s="524"/>
      <c r="SZ9" s="524"/>
      <c r="TA9" s="524"/>
      <c r="TB9" s="524"/>
      <c r="TC9" s="524"/>
      <c r="TD9" s="524"/>
      <c r="TE9" s="524"/>
      <c r="TF9" s="524"/>
      <c r="TG9" s="524"/>
      <c r="TH9" s="524"/>
      <c r="TI9" s="524"/>
      <c r="TJ9" s="524"/>
      <c r="TK9" s="524"/>
      <c r="TL9" s="524"/>
      <c r="TM9" s="524"/>
      <c r="TN9" s="524"/>
      <c r="TO9" s="524"/>
      <c r="TP9" s="524"/>
      <c r="TQ9" s="524"/>
      <c r="TR9" s="524"/>
      <c r="TS9" s="524"/>
      <c r="TT9" s="524"/>
      <c r="TU9" s="524"/>
      <c r="TV9" s="524"/>
      <c r="TW9" s="524"/>
      <c r="TX9" s="524"/>
      <c r="TY9" s="524"/>
      <c r="TZ9" s="524"/>
      <c r="UA9" s="524"/>
      <c r="UB9" s="524"/>
      <c r="UC9" s="524"/>
      <c r="UD9" s="524"/>
      <c r="UE9" s="524"/>
      <c r="UF9" s="524"/>
      <c r="UG9" s="524"/>
      <c r="UH9" s="524"/>
      <c r="UI9" s="524"/>
      <c r="UJ9" s="524"/>
      <c r="UK9" s="524"/>
      <c r="UL9" s="524"/>
      <c r="UM9" s="524"/>
      <c r="UN9" s="524"/>
      <c r="UO9" s="524"/>
      <c r="UP9" s="524"/>
      <c r="UQ9" s="524"/>
      <c r="UR9" s="524"/>
      <c r="US9" s="524"/>
      <c r="UT9" s="524"/>
      <c r="UU9" s="524"/>
      <c r="UV9" s="524"/>
      <c r="UW9" s="524"/>
      <c r="UX9" s="524"/>
      <c r="UY9" s="524"/>
      <c r="UZ9" s="524"/>
      <c r="VA9" s="524"/>
      <c r="VB9" s="524"/>
      <c r="VC9" s="524"/>
      <c r="VD9" s="524"/>
      <c r="VE9" s="524"/>
      <c r="VF9" s="524"/>
      <c r="VG9" s="524"/>
      <c r="VH9" s="524"/>
      <c r="VI9" s="524"/>
      <c r="VJ9" s="524"/>
      <c r="VK9" s="524"/>
      <c r="VL9" s="524"/>
      <c r="VM9" s="524"/>
      <c r="VN9" s="524"/>
      <c r="VO9" s="524"/>
      <c r="VP9" s="524"/>
      <c r="VQ9" s="524"/>
      <c r="VR9" s="524"/>
      <c r="VS9" s="524"/>
      <c r="VT9" s="524"/>
      <c r="VU9" s="524"/>
      <c r="VV9" s="524"/>
      <c r="VW9" s="524"/>
      <c r="VX9" s="524"/>
      <c r="VY9" s="524"/>
      <c r="VZ9" s="524"/>
      <c r="WA9" s="524"/>
      <c r="WB9" s="524"/>
      <c r="WC9" s="524"/>
      <c r="WD9" s="524"/>
      <c r="WE9" s="524"/>
      <c r="WF9" s="524"/>
      <c r="WG9" s="524"/>
      <c r="WH9" s="524"/>
      <c r="WI9" s="524"/>
      <c r="WJ9" s="524"/>
      <c r="WK9" s="524"/>
      <c r="WL9" s="524"/>
      <c r="WM9" s="524"/>
      <c r="WN9" s="524"/>
      <c r="WO9" s="524"/>
      <c r="WP9" s="524"/>
      <c r="WQ9" s="524"/>
      <c r="WR9" s="524"/>
      <c r="WS9" s="524"/>
      <c r="WT9" s="524"/>
      <c r="WU9" s="524"/>
      <c r="WV9" s="524"/>
      <c r="WW9" s="524"/>
      <c r="WX9" s="524"/>
      <c r="WY9" s="524"/>
      <c r="WZ9" s="524"/>
      <c r="XA9" s="524"/>
      <c r="XB9" s="524"/>
      <c r="XC9" s="524"/>
      <c r="XD9" s="524"/>
      <c r="XE9" s="524"/>
      <c r="XF9" s="524"/>
      <c r="XG9" s="524"/>
      <c r="XH9" s="524"/>
      <c r="XI9" s="524"/>
      <c r="XJ9" s="524"/>
      <c r="XK9" s="524"/>
      <c r="XL9" s="524"/>
      <c r="XM9" s="524"/>
      <c r="XN9" s="524"/>
      <c r="XO9" s="524"/>
      <c r="XP9" s="524"/>
      <c r="XQ9" s="524"/>
      <c r="XR9" s="524"/>
      <c r="XS9" s="524"/>
      <c r="XT9" s="524"/>
      <c r="XU9" s="524"/>
      <c r="XV9" s="524"/>
      <c r="XW9" s="524"/>
      <c r="XX9" s="524"/>
      <c r="XY9" s="524"/>
      <c r="XZ9" s="524"/>
      <c r="YA9" s="524"/>
      <c r="YB9" s="524"/>
      <c r="YC9" s="524"/>
      <c r="YD9" s="524"/>
      <c r="YE9" s="524"/>
      <c r="YF9" s="524"/>
      <c r="YG9" s="524"/>
      <c r="YH9" s="524"/>
      <c r="YI9" s="524"/>
      <c r="YJ9" s="524"/>
      <c r="YK9" s="524"/>
      <c r="YL9" s="524"/>
      <c r="YM9" s="524"/>
      <c r="YN9" s="524"/>
      <c r="YO9" s="524"/>
      <c r="YP9" s="524"/>
      <c r="YQ9" s="524"/>
      <c r="YR9" s="524"/>
      <c r="YS9" s="524"/>
      <c r="YT9" s="524"/>
      <c r="YU9" s="524"/>
      <c r="YV9" s="524"/>
      <c r="YW9" s="524"/>
      <c r="YX9" s="524"/>
      <c r="YY9" s="524"/>
      <c r="YZ9" s="524"/>
      <c r="ZA9" s="524"/>
      <c r="ZB9" s="524"/>
      <c r="ZC9" s="524"/>
      <c r="ZD9" s="524"/>
      <c r="ZE9" s="524"/>
      <c r="ZF9" s="524"/>
      <c r="ZG9" s="524"/>
      <c r="ZH9" s="524"/>
      <c r="ZI9" s="524"/>
      <c r="ZJ9" s="524"/>
      <c r="ZK9" s="524"/>
      <c r="ZL9" s="524"/>
      <c r="ZM9" s="524"/>
      <c r="ZN9" s="524"/>
      <c r="ZO9" s="524"/>
      <c r="ZP9" s="524"/>
      <c r="ZQ9" s="524"/>
      <c r="ZR9" s="524"/>
      <c r="ZS9" s="524"/>
      <c r="ZT9" s="524"/>
      <c r="ZU9" s="524"/>
      <c r="ZV9" s="524"/>
      <c r="ZW9" s="524"/>
      <c r="ZX9" s="524"/>
      <c r="ZY9" s="524"/>
      <c r="ZZ9" s="524"/>
      <c r="AAA9" s="524"/>
      <c r="AAB9" s="524"/>
      <c r="AAC9" s="524"/>
      <c r="AAD9" s="524"/>
      <c r="AAE9" s="524"/>
      <c r="AAF9" s="524"/>
      <c r="AAG9" s="524"/>
      <c r="AAH9" s="524"/>
      <c r="AAI9" s="524"/>
      <c r="AAJ9" s="524"/>
      <c r="AAK9" s="524"/>
      <c r="AAL9" s="524"/>
      <c r="AAM9" s="524"/>
      <c r="AAN9" s="524"/>
      <c r="AAO9" s="524"/>
      <c r="AAP9" s="524"/>
      <c r="AAQ9" s="524"/>
      <c r="AAR9" s="524"/>
      <c r="AAS9" s="524"/>
      <c r="AAT9" s="524"/>
      <c r="AAU9" s="524"/>
      <c r="AAV9" s="524"/>
      <c r="AAW9" s="524"/>
      <c r="AAX9" s="524"/>
      <c r="AAY9" s="524"/>
      <c r="AAZ9" s="524"/>
      <c r="ABA9" s="524"/>
      <c r="ABB9" s="524"/>
      <c r="ABC9" s="524"/>
      <c r="ABD9" s="524"/>
      <c r="ABE9" s="524"/>
      <c r="ABF9" s="524"/>
      <c r="ABG9" s="524"/>
      <c r="ABH9" s="524"/>
      <c r="ABI9" s="524"/>
      <c r="ABJ9" s="524"/>
      <c r="ABK9" s="524"/>
      <c r="ABL9" s="524"/>
      <c r="ABM9" s="524"/>
      <c r="ABN9" s="524"/>
      <c r="ABO9" s="524"/>
      <c r="ABP9" s="524"/>
      <c r="ABQ9" s="524"/>
      <c r="ABR9" s="524"/>
      <c r="ABS9" s="524"/>
      <c r="ABT9" s="524"/>
      <c r="ABU9" s="524"/>
      <c r="ABV9" s="524"/>
      <c r="ABW9" s="524"/>
      <c r="ABX9" s="524"/>
      <c r="ABY9" s="524"/>
      <c r="ABZ9" s="524"/>
      <c r="ACA9" s="524"/>
      <c r="ACB9" s="524"/>
      <c r="ACC9" s="524"/>
      <c r="ACD9" s="524"/>
      <c r="ACE9" s="524"/>
      <c r="ACF9" s="524"/>
      <c r="ACG9" s="524"/>
      <c r="ACH9" s="524"/>
      <c r="ACI9" s="524"/>
      <c r="ACJ9" s="524"/>
      <c r="ACK9" s="524"/>
      <c r="ACL9" s="524"/>
      <c r="ACM9" s="524"/>
      <c r="ACN9" s="524"/>
      <c r="ACO9" s="524"/>
      <c r="ACP9" s="524"/>
      <c r="ACQ9" s="524"/>
      <c r="ACR9" s="524"/>
      <c r="ACS9" s="524"/>
      <c r="ACT9" s="524"/>
      <c r="ACU9" s="524"/>
      <c r="ACV9" s="524"/>
      <c r="ACW9" s="524"/>
      <c r="ACX9" s="524"/>
      <c r="ACY9" s="524"/>
      <c r="ACZ9" s="524"/>
      <c r="ADA9" s="524"/>
      <c r="ADB9" s="524"/>
      <c r="ADC9" s="524"/>
      <c r="ADD9" s="524"/>
      <c r="ADE9" s="524"/>
      <c r="ADF9" s="524"/>
      <c r="ADG9" s="524"/>
      <c r="ADH9" s="524"/>
      <c r="ADI9" s="524"/>
      <c r="ADJ9" s="524"/>
      <c r="ADK9" s="524"/>
      <c r="ADL9" s="524"/>
      <c r="ADM9" s="524"/>
      <c r="ADN9" s="524"/>
      <c r="ADO9" s="524"/>
      <c r="ADP9" s="524"/>
      <c r="ADQ9" s="524"/>
      <c r="ADR9" s="524"/>
      <c r="ADS9" s="524"/>
      <c r="ADT9" s="524"/>
      <c r="ADU9" s="524"/>
      <c r="ADV9" s="524"/>
      <c r="ADW9" s="524"/>
      <c r="ADX9" s="524"/>
      <c r="ADY9" s="524"/>
      <c r="ADZ9" s="524"/>
      <c r="AEA9" s="524"/>
      <c r="AEB9" s="524"/>
      <c r="AEC9" s="524"/>
      <c r="AED9" s="524"/>
      <c r="AEE9" s="524"/>
      <c r="AEF9" s="524"/>
      <c r="AEG9" s="524"/>
      <c r="AEH9" s="524"/>
      <c r="AEI9" s="524"/>
      <c r="AEJ9" s="524"/>
      <c r="AEK9" s="524"/>
      <c r="AEL9" s="524"/>
      <c r="AEM9" s="524"/>
      <c r="AEN9" s="524"/>
      <c r="AEO9" s="524"/>
      <c r="AEP9" s="524"/>
      <c r="AEQ9" s="524"/>
      <c r="AER9" s="524"/>
      <c r="AES9" s="524"/>
      <c r="AET9" s="524"/>
      <c r="AEU9" s="524"/>
      <c r="AEV9" s="524"/>
      <c r="AEW9" s="524"/>
      <c r="AEX9" s="524"/>
      <c r="AEY9" s="524"/>
      <c r="AEZ9" s="524"/>
      <c r="AFA9" s="524"/>
      <c r="AFB9" s="524"/>
      <c r="AFC9" s="524"/>
      <c r="AFD9" s="524"/>
      <c r="AFE9" s="524"/>
      <c r="AFF9" s="524"/>
      <c r="AFG9" s="524"/>
      <c r="AFH9" s="524"/>
      <c r="AFI9" s="524"/>
      <c r="AFJ9" s="524"/>
      <c r="AFK9" s="524"/>
      <c r="AFL9" s="524"/>
      <c r="AFM9" s="524"/>
      <c r="AFN9" s="524"/>
      <c r="AFO9" s="524"/>
      <c r="AFP9" s="524"/>
      <c r="AFQ9" s="524"/>
      <c r="AFR9" s="524"/>
      <c r="AFS9" s="524"/>
      <c r="AFT9" s="524"/>
      <c r="AFU9" s="524"/>
      <c r="AFV9" s="524"/>
      <c r="AFW9" s="524"/>
      <c r="AFX9" s="524"/>
      <c r="AFY9" s="524"/>
      <c r="AFZ9" s="524"/>
      <c r="AGA9" s="524"/>
      <c r="AGB9" s="524"/>
      <c r="AGC9" s="524"/>
      <c r="AGD9" s="524"/>
      <c r="AGE9" s="524"/>
      <c r="AGF9" s="524"/>
      <c r="AGG9" s="524"/>
      <c r="AGH9" s="524"/>
      <c r="AGI9" s="524"/>
      <c r="AGJ9" s="524"/>
      <c r="AGK9" s="524"/>
      <c r="AGL9" s="524"/>
      <c r="AGM9" s="524"/>
      <c r="AGN9" s="524"/>
      <c r="AGO9" s="524"/>
      <c r="AGP9" s="524"/>
      <c r="AGQ9" s="524"/>
      <c r="AGR9" s="524"/>
      <c r="AGS9" s="524"/>
      <c r="AGT9" s="524"/>
      <c r="AGU9" s="524"/>
      <c r="AGV9" s="524"/>
      <c r="AGW9" s="524"/>
      <c r="AGX9" s="524"/>
      <c r="AGY9" s="524"/>
      <c r="AGZ9" s="524"/>
      <c r="AHA9" s="524"/>
      <c r="AHB9" s="524"/>
      <c r="AHC9" s="524"/>
      <c r="AHD9" s="524"/>
      <c r="AHE9" s="524"/>
      <c r="AHF9" s="524"/>
      <c r="AHG9" s="524"/>
      <c r="AHH9" s="524"/>
      <c r="AHI9" s="524"/>
      <c r="AHJ9" s="524"/>
      <c r="AHK9" s="524"/>
      <c r="AHL9" s="524"/>
      <c r="AHM9" s="524"/>
      <c r="AHN9" s="524"/>
      <c r="AHO9" s="524"/>
      <c r="AHP9" s="524"/>
      <c r="AHQ9" s="524"/>
      <c r="AHR9" s="524"/>
      <c r="AHS9" s="524"/>
      <c r="AHT9" s="524"/>
      <c r="AHU9" s="524"/>
      <c r="AHV9" s="524"/>
      <c r="AHW9" s="524"/>
      <c r="AHX9" s="524"/>
      <c r="AHY9" s="524"/>
      <c r="AHZ9" s="524"/>
      <c r="AIA9" s="524"/>
      <c r="AIB9" s="524"/>
      <c r="AIC9" s="524"/>
      <c r="AID9" s="524"/>
      <c r="AIE9" s="524"/>
      <c r="AIF9" s="524"/>
      <c r="AIG9" s="524"/>
      <c r="AIH9" s="524"/>
      <c r="AII9" s="524"/>
      <c r="AIJ9" s="524"/>
      <c r="AIK9" s="524"/>
      <c r="AIL9" s="524"/>
      <c r="AIM9" s="524"/>
      <c r="AIN9" s="524"/>
      <c r="AIO9" s="524"/>
      <c r="AIP9" s="524"/>
      <c r="AIQ9" s="524"/>
      <c r="AIR9" s="524"/>
      <c r="AIS9" s="524"/>
      <c r="AIT9" s="524"/>
      <c r="AIU9" s="524"/>
      <c r="AIV9" s="524"/>
      <c r="AIW9" s="524"/>
      <c r="AIX9" s="524"/>
      <c r="AIY9" s="524"/>
      <c r="AIZ9" s="524"/>
      <c r="AJA9" s="524"/>
      <c r="AJB9" s="524"/>
      <c r="AJC9" s="524"/>
      <c r="AJD9" s="524"/>
      <c r="AJE9" s="524"/>
      <c r="AJF9" s="524"/>
      <c r="AJG9" s="524"/>
      <c r="AJH9" s="524"/>
      <c r="AJI9" s="524"/>
      <c r="AJJ9" s="524"/>
      <c r="AJK9" s="524"/>
      <c r="AJL9" s="524"/>
      <c r="AJM9" s="524"/>
      <c r="AJN9" s="524"/>
      <c r="AJO9" s="524"/>
      <c r="AJP9" s="524"/>
      <c r="AJQ9" s="524"/>
      <c r="AJR9" s="524"/>
      <c r="AJS9" s="524"/>
      <c r="AJT9" s="524"/>
      <c r="AJU9" s="524"/>
      <c r="AJV9" s="524"/>
      <c r="AJW9" s="524"/>
      <c r="AJX9" s="524"/>
      <c r="AJY9" s="524"/>
      <c r="AJZ9" s="524"/>
      <c r="AKA9" s="524"/>
      <c r="AKB9" s="524"/>
      <c r="AKC9" s="524"/>
      <c r="AKD9" s="524"/>
      <c r="AKE9" s="524"/>
      <c r="AKF9" s="524"/>
      <c r="AKG9" s="524"/>
      <c r="AKH9" s="524"/>
      <c r="AKI9" s="524"/>
      <c r="AKJ9" s="524"/>
      <c r="AKK9" s="524"/>
      <c r="AKL9" s="524"/>
      <c r="AKM9" s="524"/>
      <c r="AKN9" s="524"/>
      <c r="AKO9" s="524"/>
      <c r="AKP9" s="524"/>
      <c r="AKQ9" s="524"/>
      <c r="AKR9" s="524"/>
      <c r="AKS9" s="524"/>
      <c r="AKT9" s="524"/>
      <c r="AKU9" s="524"/>
      <c r="AKV9" s="524"/>
      <c r="AKW9" s="524"/>
      <c r="AKX9" s="524"/>
      <c r="AKY9" s="524"/>
      <c r="AKZ9" s="524"/>
      <c r="ALA9" s="524"/>
      <c r="ALB9" s="524"/>
      <c r="ALC9" s="524"/>
      <c r="ALD9" s="524"/>
      <c r="ALE9" s="524"/>
      <c r="ALF9" s="524"/>
      <c r="ALG9" s="524"/>
      <c r="ALH9" s="524"/>
      <c r="ALI9" s="524"/>
      <c r="ALJ9" s="524"/>
      <c r="ALK9" s="524"/>
      <c r="ALL9" s="524"/>
      <c r="ALM9" s="524"/>
      <c r="ALN9" s="524"/>
      <c r="ALO9" s="524"/>
      <c r="ALP9" s="524"/>
      <c r="ALQ9" s="524"/>
      <c r="ALR9" s="524"/>
      <c r="ALS9" s="524"/>
      <c r="ALT9" s="524"/>
      <c r="ALU9" s="524"/>
      <c r="ALV9" s="524"/>
      <c r="ALW9" s="524"/>
      <c r="ALX9" s="524"/>
      <c r="ALY9" s="524"/>
    </row>
    <row r="10" spans="1:1014" s="521" customFormat="1" ht="13.5" customHeight="1">
      <c r="B10" s="522" t="s">
        <v>947</v>
      </c>
      <c r="C10" s="523"/>
      <c r="D10" s="524"/>
      <c r="E10" s="523"/>
      <c r="F10" s="523"/>
      <c r="G10" s="525"/>
      <c r="H10" s="525"/>
      <c r="I10" s="526"/>
      <c r="J10" s="525"/>
      <c r="K10" s="527"/>
      <c r="L10" s="528"/>
      <c r="M10" s="528"/>
      <c r="N10" s="528"/>
      <c r="O10" s="528"/>
      <c r="P10" s="529"/>
      <c r="Q10" s="525"/>
      <c r="R10" s="525"/>
      <c r="S10" s="525"/>
      <c r="T10" s="530"/>
      <c r="U10" s="525"/>
      <c r="V10" s="789"/>
      <c r="W10" s="789"/>
      <c r="Y10" s="531"/>
      <c r="Z10" s="525"/>
      <c r="AA10" s="527"/>
      <c r="AB10" s="525"/>
      <c r="AC10" s="528"/>
      <c r="AD10" s="528"/>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24"/>
      <c r="BC10" s="524"/>
      <c r="BD10" s="524"/>
      <c r="BE10" s="524"/>
      <c r="BF10" s="524"/>
      <c r="BG10" s="524"/>
      <c r="BH10" s="524"/>
      <c r="BI10" s="524"/>
      <c r="BJ10" s="524"/>
      <c r="BK10" s="524"/>
      <c r="BL10" s="524"/>
      <c r="BM10" s="524"/>
      <c r="BN10" s="524"/>
      <c r="BO10" s="524"/>
      <c r="BP10" s="524"/>
      <c r="BQ10" s="524"/>
      <c r="BR10" s="524"/>
      <c r="BS10" s="524"/>
      <c r="BT10" s="524"/>
      <c r="BU10" s="524"/>
      <c r="BV10" s="524"/>
      <c r="BW10" s="524"/>
      <c r="BX10" s="524"/>
      <c r="BY10" s="524"/>
      <c r="BZ10" s="524"/>
      <c r="CA10" s="524"/>
      <c r="CB10" s="524"/>
      <c r="CC10" s="524"/>
      <c r="CD10" s="524"/>
      <c r="CE10" s="524"/>
      <c r="CF10" s="524"/>
      <c r="CG10" s="524"/>
      <c r="CH10" s="524"/>
      <c r="CI10" s="524"/>
      <c r="CJ10" s="524"/>
      <c r="CK10" s="524"/>
      <c r="CL10" s="524"/>
      <c r="CM10" s="524"/>
      <c r="CN10" s="524"/>
      <c r="CO10" s="524"/>
      <c r="CP10" s="524"/>
      <c r="CQ10" s="524"/>
      <c r="CR10" s="524"/>
      <c r="CS10" s="524"/>
      <c r="CT10" s="524"/>
      <c r="CU10" s="524"/>
      <c r="CV10" s="524"/>
      <c r="CW10" s="524"/>
      <c r="CX10" s="524"/>
      <c r="CY10" s="524"/>
      <c r="CZ10" s="524"/>
      <c r="DA10" s="524"/>
      <c r="DB10" s="524"/>
      <c r="DC10" s="524"/>
      <c r="DD10" s="524"/>
      <c r="DE10" s="524"/>
      <c r="DF10" s="524"/>
      <c r="DG10" s="524"/>
      <c r="DH10" s="524"/>
      <c r="DI10" s="524"/>
      <c r="DJ10" s="524"/>
      <c r="DK10" s="524"/>
      <c r="DL10" s="524"/>
      <c r="DM10" s="524"/>
      <c r="DN10" s="524"/>
      <c r="DO10" s="524"/>
      <c r="DP10" s="524"/>
      <c r="DQ10" s="524"/>
      <c r="DR10" s="524"/>
      <c r="DS10" s="524"/>
      <c r="DT10" s="524"/>
      <c r="DU10" s="524"/>
      <c r="DV10" s="524"/>
      <c r="DW10" s="524"/>
      <c r="DX10" s="524"/>
      <c r="DY10" s="524"/>
      <c r="DZ10" s="524"/>
      <c r="EA10" s="524"/>
      <c r="EB10" s="524"/>
      <c r="EC10" s="524"/>
      <c r="ED10" s="524"/>
      <c r="EE10" s="524"/>
      <c r="EF10" s="524"/>
      <c r="EG10" s="524"/>
      <c r="EH10" s="524"/>
      <c r="EI10" s="524"/>
      <c r="EJ10" s="524"/>
      <c r="EK10" s="524"/>
      <c r="EL10" s="524"/>
      <c r="EM10" s="524"/>
      <c r="EN10" s="524"/>
      <c r="EO10" s="524"/>
      <c r="EP10" s="524"/>
      <c r="EQ10" s="524"/>
      <c r="ER10" s="524"/>
      <c r="ES10" s="524"/>
      <c r="ET10" s="524"/>
      <c r="EU10" s="524"/>
      <c r="EV10" s="524"/>
      <c r="EW10" s="524"/>
      <c r="EX10" s="524"/>
      <c r="EY10" s="524"/>
      <c r="EZ10" s="524"/>
      <c r="FA10" s="524"/>
      <c r="FB10" s="524"/>
      <c r="FC10" s="524"/>
      <c r="FD10" s="524"/>
      <c r="FE10" s="524"/>
      <c r="FF10" s="524"/>
      <c r="FG10" s="524"/>
      <c r="FH10" s="524"/>
      <c r="FI10" s="524"/>
      <c r="FJ10" s="524"/>
      <c r="FK10" s="524"/>
      <c r="FL10" s="524"/>
      <c r="FM10" s="524"/>
      <c r="FN10" s="524"/>
      <c r="FO10" s="524"/>
      <c r="FP10" s="524"/>
      <c r="FQ10" s="524"/>
      <c r="FR10" s="524"/>
      <c r="FS10" s="524"/>
      <c r="FT10" s="524"/>
      <c r="FU10" s="524"/>
      <c r="FV10" s="524"/>
      <c r="FW10" s="524"/>
      <c r="FX10" s="524"/>
      <c r="FY10" s="524"/>
      <c r="FZ10" s="524"/>
      <c r="GA10" s="524"/>
      <c r="GB10" s="524"/>
      <c r="GC10" s="524"/>
      <c r="GD10" s="524"/>
      <c r="GE10" s="524"/>
      <c r="GF10" s="524"/>
      <c r="GG10" s="524"/>
      <c r="GH10" s="524"/>
      <c r="GI10" s="524"/>
      <c r="GJ10" s="524"/>
      <c r="GK10" s="524"/>
      <c r="GL10" s="524"/>
      <c r="GM10" s="524"/>
      <c r="GN10" s="524"/>
      <c r="GO10" s="524"/>
      <c r="GP10" s="524"/>
      <c r="GQ10" s="524"/>
      <c r="GR10" s="524"/>
      <c r="GS10" s="524"/>
      <c r="GT10" s="524"/>
      <c r="GU10" s="524"/>
      <c r="GV10" s="524"/>
      <c r="GW10" s="524"/>
      <c r="GX10" s="524"/>
      <c r="GY10" s="524"/>
      <c r="GZ10" s="524"/>
      <c r="HA10" s="524"/>
      <c r="HB10" s="524"/>
      <c r="HC10" s="524"/>
      <c r="HD10" s="524"/>
      <c r="HE10" s="524"/>
      <c r="HF10" s="524"/>
      <c r="HG10" s="524"/>
      <c r="HH10" s="524"/>
      <c r="HI10" s="524"/>
      <c r="HJ10" s="524"/>
      <c r="HK10" s="524"/>
      <c r="HL10" s="524"/>
      <c r="HM10" s="524"/>
      <c r="HN10" s="524"/>
      <c r="HO10" s="524"/>
      <c r="HP10" s="524"/>
      <c r="HQ10" s="524"/>
      <c r="HR10" s="524"/>
      <c r="HS10" s="524"/>
      <c r="HT10" s="524"/>
      <c r="HU10" s="524"/>
      <c r="HV10" s="524"/>
      <c r="HW10" s="524"/>
      <c r="HX10" s="524"/>
      <c r="HY10" s="524"/>
      <c r="HZ10" s="524"/>
      <c r="IA10" s="524"/>
      <c r="IB10" s="524"/>
      <c r="IC10" s="524"/>
      <c r="ID10" s="524"/>
      <c r="IE10" s="524"/>
      <c r="IF10" s="524"/>
      <c r="IG10" s="524"/>
      <c r="IH10" s="524"/>
      <c r="II10" s="524"/>
      <c r="IJ10" s="524"/>
      <c r="IK10" s="524"/>
      <c r="IL10" s="524"/>
      <c r="IM10" s="524"/>
      <c r="IN10" s="524"/>
      <c r="IO10" s="524"/>
      <c r="IP10" s="524"/>
      <c r="IQ10" s="524"/>
      <c r="IR10" s="524"/>
      <c r="IS10" s="524"/>
      <c r="IT10" s="524"/>
      <c r="IU10" s="524"/>
      <c r="IV10" s="524"/>
      <c r="IW10" s="524"/>
      <c r="IX10" s="524"/>
      <c r="IY10" s="524"/>
      <c r="IZ10" s="524"/>
      <c r="JA10" s="524"/>
      <c r="JB10" s="524"/>
      <c r="JC10" s="524"/>
      <c r="JD10" s="524"/>
      <c r="JE10" s="524"/>
      <c r="JF10" s="524"/>
      <c r="JG10" s="524"/>
      <c r="JH10" s="524"/>
      <c r="JI10" s="524"/>
      <c r="JJ10" s="524"/>
      <c r="JK10" s="524"/>
      <c r="JL10" s="524"/>
      <c r="JM10" s="524"/>
      <c r="JN10" s="524"/>
      <c r="JO10" s="524"/>
      <c r="JP10" s="524"/>
      <c r="JQ10" s="524"/>
      <c r="JR10" s="524"/>
      <c r="JS10" s="524"/>
      <c r="JT10" s="524"/>
      <c r="JU10" s="524"/>
      <c r="JV10" s="524"/>
      <c r="JW10" s="524"/>
      <c r="JX10" s="524"/>
      <c r="JY10" s="524"/>
      <c r="JZ10" s="524"/>
      <c r="KA10" s="524"/>
      <c r="KB10" s="524"/>
      <c r="KC10" s="524"/>
      <c r="KD10" s="524"/>
      <c r="KE10" s="524"/>
      <c r="KF10" s="524"/>
      <c r="KG10" s="524"/>
      <c r="KH10" s="524"/>
      <c r="KI10" s="524"/>
      <c r="KJ10" s="524"/>
      <c r="KK10" s="524"/>
      <c r="KL10" s="524"/>
      <c r="KM10" s="524"/>
      <c r="KN10" s="524"/>
      <c r="KO10" s="524"/>
      <c r="KP10" s="524"/>
      <c r="KQ10" s="524"/>
      <c r="KR10" s="524"/>
      <c r="KS10" s="524"/>
      <c r="KT10" s="524"/>
      <c r="KU10" s="524"/>
      <c r="KV10" s="524"/>
      <c r="KW10" s="524"/>
      <c r="KX10" s="524"/>
      <c r="KY10" s="524"/>
      <c r="KZ10" s="524"/>
      <c r="LA10" s="524"/>
      <c r="LB10" s="524"/>
      <c r="LC10" s="524"/>
      <c r="LD10" s="524"/>
      <c r="LE10" s="524"/>
      <c r="LF10" s="524"/>
      <c r="LG10" s="524"/>
      <c r="LH10" s="524"/>
      <c r="LI10" s="524"/>
      <c r="LJ10" s="524"/>
      <c r="LK10" s="524"/>
      <c r="LL10" s="524"/>
      <c r="LM10" s="524"/>
      <c r="LN10" s="524"/>
      <c r="LO10" s="524"/>
      <c r="LP10" s="524"/>
      <c r="LQ10" s="524"/>
      <c r="LR10" s="524"/>
      <c r="LS10" s="524"/>
      <c r="LT10" s="524"/>
      <c r="LU10" s="524"/>
      <c r="LV10" s="524"/>
      <c r="LW10" s="524"/>
      <c r="LX10" s="524"/>
      <c r="LY10" s="524"/>
      <c r="LZ10" s="524"/>
      <c r="MA10" s="524"/>
      <c r="MB10" s="524"/>
      <c r="MC10" s="524"/>
      <c r="MD10" s="524"/>
      <c r="ME10" s="524"/>
      <c r="MF10" s="524"/>
      <c r="MG10" s="524"/>
      <c r="MH10" s="524"/>
      <c r="MI10" s="524"/>
      <c r="MJ10" s="524"/>
      <c r="MK10" s="524"/>
      <c r="ML10" s="524"/>
      <c r="MM10" s="524"/>
      <c r="MN10" s="524"/>
      <c r="MO10" s="524"/>
      <c r="MP10" s="524"/>
      <c r="MQ10" s="524"/>
      <c r="MR10" s="524"/>
      <c r="MS10" s="524"/>
      <c r="MT10" s="524"/>
      <c r="MU10" s="524"/>
      <c r="MV10" s="524"/>
      <c r="MW10" s="524"/>
      <c r="MX10" s="524"/>
      <c r="MY10" s="524"/>
      <c r="MZ10" s="524"/>
      <c r="NA10" s="524"/>
      <c r="NB10" s="524"/>
      <c r="NC10" s="524"/>
      <c r="ND10" s="524"/>
      <c r="NE10" s="524"/>
      <c r="NF10" s="524"/>
      <c r="NG10" s="524"/>
      <c r="NH10" s="524"/>
      <c r="NI10" s="524"/>
      <c r="NJ10" s="524"/>
      <c r="NK10" s="524"/>
      <c r="NL10" s="524"/>
      <c r="NM10" s="524"/>
      <c r="NN10" s="524"/>
      <c r="NO10" s="524"/>
      <c r="NP10" s="524"/>
      <c r="NQ10" s="524"/>
      <c r="NR10" s="524"/>
      <c r="NS10" s="524"/>
      <c r="NT10" s="524"/>
      <c r="NU10" s="524"/>
      <c r="NV10" s="524"/>
      <c r="NW10" s="524"/>
      <c r="NX10" s="524"/>
      <c r="NY10" s="524"/>
      <c r="NZ10" s="524"/>
      <c r="OA10" s="524"/>
      <c r="OB10" s="524"/>
      <c r="OC10" s="524"/>
      <c r="OD10" s="524"/>
      <c r="OE10" s="524"/>
      <c r="OF10" s="524"/>
      <c r="OG10" s="524"/>
      <c r="OH10" s="524"/>
      <c r="OI10" s="524"/>
      <c r="OJ10" s="524"/>
      <c r="OK10" s="524"/>
      <c r="OL10" s="524"/>
      <c r="OM10" s="524"/>
      <c r="ON10" s="524"/>
      <c r="OO10" s="524"/>
      <c r="OP10" s="524"/>
      <c r="OQ10" s="524"/>
      <c r="OR10" s="524"/>
      <c r="OS10" s="524"/>
      <c r="OT10" s="524"/>
      <c r="OU10" s="524"/>
      <c r="OV10" s="524"/>
      <c r="OW10" s="524"/>
      <c r="OX10" s="524"/>
      <c r="OY10" s="524"/>
      <c r="OZ10" s="524"/>
      <c r="PA10" s="524"/>
      <c r="PB10" s="524"/>
      <c r="PC10" s="524"/>
      <c r="PD10" s="524"/>
      <c r="PE10" s="524"/>
      <c r="PF10" s="524"/>
      <c r="PG10" s="524"/>
      <c r="PH10" s="524"/>
      <c r="PI10" s="524"/>
      <c r="PJ10" s="524"/>
      <c r="PK10" s="524"/>
      <c r="PL10" s="524"/>
      <c r="PM10" s="524"/>
      <c r="PN10" s="524"/>
      <c r="PO10" s="524"/>
      <c r="PP10" s="524"/>
      <c r="PQ10" s="524"/>
      <c r="PR10" s="524"/>
      <c r="PS10" s="524"/>
      <c r="PT10" s="524"/>
      <c r="PU10" s="524"/>
      <c r="PV10" s="524"/>
      <c r="PW10" s="524"/>
      <c r="PX10" s="524"/>
      <c r="PY10" s="524"/>
      <c r="PZ10" s="524"/>
      <c r="QA10" s="524"/>
      <c r="QB10" s="524"/>
      <c r="QC10" s="524"/>
      <c r="QD10" s="524"/>
      <c r="QE10" s="524"/>
      <c r="QF10" s="524"/>
      <c r="QG10" s="524"/>
      <c r="QH10" s="524"/>
      <c r="QI10" s="524"/>
      <c r="QJ10" s="524"/>
      <c r="QK10" s="524"/>
      <c r="QL10" s="524"/>
      <c r="QM10" s="524"/>
      <c r="QN10" s="524"/>
      <c r="QO10" s="524"/>
      <c r="QP10" s="524"/>
      <c r="QQ10" s="524"/>
      <c r="QR10" s="524"/>
      <c r="QS10" s="524"/>
      <c r="QT10" s="524"/>
      <c r="QU10" s="524"/>
      <c r="QV10" s="524"/>
      <c r="QW10" s="524"/>
      <c r="QX10" s="524"/>
      <c r="QY10" s="524"/>
      <c r="QZ10" s="524"/>
      <c r="RA10" s="524"/>
      <c r="RB10" s="524"/>
      <c r="RC10" s="524"/>
      <c r="RD10" s="524"/>
      <c r="RE10" s="524"/>
      <c r="RF10" s="524"/>
      <c r="RG10" s="524"/>
      <c r="RH10" s="524"/>
      <c r="RI10" s="524"/>
      <c r="RJ10" s="524"/>
      <c r="RK10" s="524"/>
      <c r="RL10" s="524"/>
      <c r="RM10" s="524"/>
      <c r="RN10" s="524"/>
      <c r="RO10" s="524"/>
      <c r="RP10" s="524"/>
      <c r="RQ10" s="524"/>
      <c r="RR10" s="524"/>
      <c r="RS10" s="524"/>
      <c r="RT10" s="524"/>
      <c r="RU10" s="524"/>
      <c r="RV10" s="524"/>
      <c r="RW10" s="524"/>
      <c r="RX10" s="524"/>
      <c r="RY10" s="524"/>
      <c r="RZ10" s="524"/>
      <c r="SA10" s="524"/>
      <c r="SB10" s="524"/>
      <c r="SC10" s="524"/>
      <c r="SD10" s="524"/>
      <c r="SE10" s="524"/>
      <c r="SF10" s="524"/>
      <c r="SG10" s="524"/>
      <c r="SH10" s="524"/>
      <c r="SI10" s="524"/>
      <c r="SJ10" s="524"/>
      <c r="SK10" s="524"/>
      <c r="SL10" s="524"/>
      <c r="SM10" s="524"/>
      <c r="SN10" s="524"/>
      <c r="SO10" s="524"/>
      <c r="SP10" s="524"/>
      <c r="SQ10" s="524"/>
      <c r="SR10" s="524"/>
      <c r="SS10" s="524"/>
      <c r="ST10" s="524"/>
      <c r="SU10" s="524"/>
      <c r="SV10" s="524"/>
      <c r="SW10" s="524"/>
      <c r="SX10" s="524"/>
      <c r="SY10" s="524"/>
      <c r="SZ10" s="524"/>
      <c r="TA10" s="524"/>
      <c r="TB10" s="524"/>
      <c r="TC10" s="524"/>
      <c r="TD10" s="524"/>
      <c r="TE10" s="524"/>
      <c r="TF10" s="524"/>
      <c r="TG10" s="524"/>
      <c r="TH10" s="524"/>
      <c r="TI10" s="524"/>
      <c r="TJ10" s="524"/>
      <c r="TK10" s="524"/>
      <c r="TL10" s="524"/>
      <c r="TM10" s="524"/>
      <c r="TN10" s="524"/>
      <c r="TO10" s="524"/>
      <c r="TP10" s="524"/>
      <c r="TQ10" s="524"/>
      <c r="TR10" s="524"/>
      <c r="TS10" s="524"/>
      <c r="TT10" s="524"/>
      <c r="TU10" s="524"/>
      <c r="TV10" s="524"/>
      <c r="TW10" s="524"/>
      <c r="TX10" s="524"/>
      <c r="TY10" s="524"/>
      <c r="TZ10" s="524"/>
      <c r="UA10" s="524"/>
      <c r="UB10" s="524"/>
      <c r="UC10" s="524"/>
      <c r="UD10" s="524"/>
      <c r="UE10" s="524"/>
      <c r="UF10" s="524"/>
      <c r="UG10" s="524"/>
      <c r="UH10" s="524"/>
      <c r="UI10" s="524"/>
      <c r="UJ10" s="524"/>
      <c r="UK10" s="524"/>
      <c r="UL10" s="524"/>
      <c r="UM10" s="524"/>
      <c r="UN10" s="524"/>
      <c r="UO10" s="524"/>
      <c r="UP10" s="524"/>
      <c r="UQ10" s="524"/>
      <c r="UR10" s="524"/>
      <c r="US10" s="524"/>
      <c r="UT10" s="524"/>
      <c r="UU10" s="524"/>
      <c r="UV10" s="524"/>
      <c r="UW10" s="524"/>
      <c r="UX10" s="524"/>
      <c r="UY10" s="524"/>
      <c r="UZ10" s="524"/>
      <c r="VA10" s="524"/>
      <c r="VB10" s="524"/>
      <c r="VC10" s="524"/>
      <c r="VD10" s="524"/>
      <c r="VE10" s="524"/>
      <c r="VF10" s="524"/>
      <c r="VG10" s="524"/>
      <c r="VH10" s="524"/>
      <c r="VI10" s="524"/>
      <c r="VJ10" s="524"/>
      <c r="VK10" s="524"/>
      <c r="VL10" s="524"/>
      <c r="VM10" s="524"/>
      <c r="VN10" s="524"/>
      <c r="VO10" s="524"/>
      <c r="VP10" s="524"/>
      <c r="VQ10" s="524"/>
      <c r="VR10" s="524"/>
      <c r="VS10" s="524"/>
      <c r="VT10" s="524"/>
      <c r="VU10" s="524"/>
      <c r="VV10" s="524"/>
      <c r="VW10" s="524"/>
      <c r="VX10" s="524"/>
      <c r="VY10" s="524"/>
      <c r="VZ10" s="524"/>
      <c r="WA10" s="524"/>
      <c r="WB10" s="524"/>
      <c r="WC10" s="524"/>
      <c r="WD10" s="524"/>
      <c r="WE10" s="524"/>
      <c r="WF10" s="524"/>
      <c r="WG10" s="524"/>
      <c r="WH10" s="524"/>
      <c r="WI10" s="524"/>
      <c r="WJ10" s="524"/>
      <c r="WK10" s="524"/>
      <c r="WL10" s="524"/>
      <c r="WM10" s="524"/>
      <c r="WN10" s="524"/>
      <c r="WO10" s="524"/>
      <c r="WP10" s="524"/>
      <c r="WQ10" s="524"/>
      <c r="WR10" s="524"/>
      <c r="WS10" s="524"/>
      <c r="WT10" s="524"/>
      <c r="WU10" s="524"/>
      <c r="WV10" s="524"/>
      <c r="WW10" s="524"/>
      <c r="WX10" s="524"/>
      <c r="WY10" s="524"/>
      <c r="WZ10" s="524"/>
      <c r="XA10" s="524"/>
      <c r="XB10" s="524"/>
      <c r="XC10" s="524"/>
      <c r="XD10" s="524"/>
      <c r="XE10" s="524"/>
      <c r="XF10" s="524"/>
      <c r="XG10" s="524"/>
      <c r="XH10" s="524"/>
      <c r="XI10" s="524"/>
      <c r="XJ10" s="524"/>
      <c r="XK10" s="524"/>
      <c r="XL10" s="524"/>
      <c r="XM10" s="524"/>
      <c r="XN10" s="524"/>
      <c r="XO10" s="524"/>
      <c r="XP10" s="524"/>
      <c r="XQ10" s="524"/>
      <c r="XR10" s="524"/>
      <c r="XS10" s="524"/>
      <c r="XT10" s="524"/>
      <c r="XU10" s="524"/>
      <c r="XV10" s="524"/>
      <c r="XW10" s="524"/>
      <c r="XX10" s="524"/>
      <c r="XY10" s="524"/>
      <c r="XZ10" s="524"/>
      <c r="YA10" s="524"/>
      <c r="YB10" s="524"/>
      <c r="YC10" s="524"/>
      <c r="YD10" s="524"/>
      <c r="YE10" s="524"/>
      <c r="YF10" s="524"/>
      <c r="YG10" s="524"/>
      <c r="YH10" s="524"/>
      <c r="YI10" s="524"/>
      <c r="YJ10" s="524"/>
      <c r="YK10" s="524"/>
      <c r="YL10" s="524"/>
      <c r="YM10" s="524"/>
      <c r="YN10" s="524"/>
      <c r="YO10" s="524"/>
      <c r="YP10" s="524"/>
      <c r="YQ10" s="524"/>
      <c r="YR10" s="524"/>
      <c r="YS10" s="524"/>
      <c r="YT10" s="524"/>
      <c r="YU10" s="524"/>
      <c r="YV10" s="524"/>
      <c r="YW10" s="524"/>
      <c r="YX10" s="524"/>
      <c r="YY10" s="524"/>
      <c r="YZ10" s="524"/>
      <c r="ZA10" s="524"/>
      <c r="ZB10" s="524"/>
      <c r="ZC10" s="524"/>
      <c r="ZD10" s="524"/>
      <c r="ZE10" s="524"/>
      <c r="ZF10" s="524"/>
      <c r="ZG10" s="524"/>
      <c r="ZH10" s="524"/>
      <c r="ZI10" s="524"/>
      <c r="ZJ10" s="524"/>
      <c r="ZK10" s="524"/>
      <c r="ZL10" s="524"/>
      <c r="ZM10" s="524"/>
      <c r="ZN10" s="524"/>
      <c r="ZO10" s="524"/>
      <c r="ZP10" s="524"/>
      <c r="ZQ10" s="524"/>
      <c r="ZR10" s="524"/>
      <c r="ZS10" s="524"/>
      <c r="ZT10" s="524"/>
      <c r="ZU10" s="524"/>
      <c r="ZV10" s="524"/>
      <c r="ZW10" s="524"/>
      <c r="ZX10" s="524"/>
      <c r="ZY10" s="524"/>
      <c r="ZZ10" s="524"/>
      <c r="AAA10" s="524"/>
      <c r="AAB10" s="524"/>
      <c r="AAC10" s="524"/>
      <c r="AAD10" s="524"/>
      <c r="AAE10" s="524"/>
      <c r="AAF10" s="524"/>
      <c r="AAG10" s="524"/>
      <c r="AAH10" s="524"/>
      <c r="AAI10" s="524"/>
      <c r="AAJ10" s="524"/>
      <c r="AAK10" s="524"/>
      <c r="AAL10" s="524"/>
      <c r="AAM10" s="524"/>
      <c r="AAN10" s="524"/>
      <c r="AAO10" s="524"/>
      <c r="AAP10" s="524"/>
      <c r="AAQ10" s="524"/>
      <c r="AAR10" s="524"/>
      <c r="AAS10" s="524"/>
      <c r="AAT10" s="524"/>
      <c r="AAU10" s="524"/>
      <c r="AAV10" s="524"/>
      <c r="AAW10" s="524"/>
      <c r="AAX10" s="524"/>
      <c r="AAY10" s="524"/>
      <c r="AAZ10" s="524"/>
      <c r="ABA10" s="524"/>
      <c r="ABB10" s="524"/>
      <c r="ABC10" s="524"/>
      <c r="ABD10" s="524"/>
      <c r="ABE10" s="524"/>
      <c r="ABF10" s="524"/>
      <c r="ABG10" s="524"/>
      <c r="ABH10" s="524"/>
      <c r="ABI10" s="524"/>
      <c r="ABJ10" s="524"/>
      <c r="ABK10" s="524"/>
      <c r="ABL10" s="524"/>
      <c r="ABM10" s="524"/>
      <c r="ABN10" s="524"/>
      <c r="ABO10" s="524"/>
      <c r="ABP10" s="524"/>
      <c r="ABQ10" s="524"/>
      <c r="ABR10" s="524"/>
      <c r="ABS10" s="524"/>
      <c r="ABT10" s="524"/>
      <c r="ABU10" s="524"/>
      <c r="ABV10" s="524"/>
      <c r="ABW10" s="524"/>
      <c r="ABX10" s="524"/>
      <c r="ABY10" s="524"/>
      <c r="ABZ10" s="524"/>
      <c r="ACA10" s="524"/>
      <c r="ACB10" s="524"/>
      <c r="ACC10" s="524"/>
      <c r="ACD10" s="524"/>
      <c r="ACE10" s="524"/>
      <c r="ACF10" s="524"/>
      <c r="ACG10" s="524"/>
      <c r="ACH10" s="524"/>
      <c r="ACI10" s="524"/>
      <c r="ACJ10" s="524"/>
      <c r="ACK10" s="524"/>
      <c r="ACL10" s="524"/>
      <c r="ACM10" s="524"/>
      <c r="ACN10" s="524"/>
      <c r="ACO10" s="524"/>
      <c r="ACP10" s="524"/>
      <c r="ACQ10" s="524"/>
      <c r="ACR10" s="524"/>
      <c r="ACS10" s="524"/>
      <c r="ACT10" s="524"/>
      <c r="ACU10" s="524"/>
      <c r="ACV10" s="524"/>
      <c r="ACW10" s="524"/>
      <c r="ACX10" s="524"/>
      <c r="ACY10" s="524"/>
      <c r="ACZ10" s="524"/>
      <c r="ADA10" s="524"/>
      <c r="ADB10" s="524"/>
      <c r="ADC10" s="524"/>
      <c r="ADD10" s="524"/>
      <c r="ADE10" s="524"/>
      <c r="ADF10" s="524"/>
      <c r="ADG10" s="524"/>
      <c r="ADH10" s="524"/>
      <c r="ADI10" s="524"/>
      <c r="ADJ10" s="524"/>
      <c r="ADK10" s="524"/>
      <c r="ADL10" s="524"/>
      <c r="ADM10" s="524"/>
      <c r="ADN10" s="524"/>
      <c r="ADO10" s="524"/>
      <c r="ADP10" s="524"/>
      <c r="ADQ10" s="524"/>
      <c r="ADR10" s="524"/>
      <c r="ADS10" s="524"/>
      <c r="ADT10" s="524"/>
      <c r="ADU10" s="524"/>
      <c r="ADV10" s="524"/>
      <c r="ADW10" s="524"/>
      <c r="ADX10" s="524"/>
      <c r="ADY10" s="524"/>
      <c r="ADZ10" s="524"/>
      <c r="AEA10" s="524"/>
      <c r="AEB10" s="524"/>
      <c r="AEC10" s="524"/>
      <c r="AED10" s="524"/>
      <c r="AEE10" s="524"/>
      <c r="AEF10" s="524"/>
      <c r="AEG10" s="524"/>
      <c r="AEH10" s="524"/>
      <c r="AEI10" s="524"/>
      <c r="AEJ10" s="524"/>
      <c r="AEK10" s="524"/>
      <c r="AEL10" s="524"/>
      <c r="AEM10" s="524"/>
      <c r="AEN10" s="524"/>
      <c r="AEO10" s="524"/>
      <c r="AEP10" s="524"/>
      <c r="AEQ10" s="524"/>
      <c r="AER10" s="524"/>
      <c r="AES10" s="524"/>
      <c r="AET10" s="524"/>
      <c r="AEU10" s="524"/>
      <c r="AEV10" s="524"/>
      <c r="AEW10" s="524"/>
      <c r="AEX10" s="524"/>
      <c r="AEY10" s="524"/>
      <c r="AEZ10" s="524"/>
      <c r="AFA10" s="524"/>
      <c r="AFB10" s="524"/>
      <c r="AFC10" s="524"/>
      <c r="AFD10" s="524"/>
      <c r="AFE10" s="524"/>
      <c r="AFF10" s="524"/>
      <c r="AFG10" s="524"/>
      <c r="AFH10" s="524"/>
      <c r="AFI10" s="524"/>
      <c r="AFJ10" s="524"/>
      <c r="AFK10" s="524"/>
      <c r="AFL10" s="524"/>
      <c r="AFM10" s="524"/>
      <c r="AFN10" s="524"/>
      <c r="AFO10" s="524"/>
      <c r="AFP10" s="524"/>
      <c r="AFQ10" s="524"/>
      <c r="AFR10" s="524"/>
      <c r="AFS10" s="524"/>
      <c r="AFT10" s="524"/>
      <c r="AFU10" s="524"/>
      <c r="AFV10" s="524"/>
      <c r="AFW10" s="524"/>
      <c r="AFX10" s="524"/>
      <c r="AFY10" s="524"/>
      <c r="AFZ10" s="524"/>
      <c r="AGA10" s="524"/>
      <c r="AGB10" s="524"/>
      <c r="AGC10" s="524"/>
      <c r="AGD10" s="524"/>
      <c r="AGE10" s="524"/>
      <c r="AGF10" s="524"/>
      <c r="AGG10" s="524"/>
      <c r="AGH10" s="524"/>
      <c r="AGI10" s="524"/>
      <c r="AGJ10" s="524"/>
      <c r="AGK10" s="524"/>
      <c r="AGL10" s="524"/>
      <c r="AGM10" s="524"/>
      <c r="AGN10" s="524"/>
      <c r="AGO10" s="524"/>
      <c r="AGP10" s="524"/>
      <c r="AGQ10" s="524"/>
      <c r="AGR10" s="524"/>
      <c r="AGS10" s="524"/>
      <c r="AGT10" s="524"/>
      <c r="AGU10" s="524"/>
      <c r="AGV10" s="524"/>
      <c r="AGW10" s="524"/>
      <c r="AGX10" s="524"/>
      <c r="AGY10" s="524"/>
      <c r="AGZ10" s="524"/>
      <c r="AHA10" s="524"/>
      <c r="AHB10" s="524"/>
      <c r="AHC10" s="524"/>
      <c r="AHD10" s="524"/>
      <c r="AHE10" s="524"/>
      <c r="AHF10" s="524"/>
      <c r="AHG10" s="524"/>
      <c r="AHH10" s="524"/>
      <c r="AHI10" s="524"/>
      <c r="AHJ10" s="524"/>
      <c r="AHK10" s="524"/>
      <c r="AHL10" s="524"/>
      <c r="AHM10" s="524"/>
      <c r="AHN10" s="524"/>
      <c r="AHO10" s="524"/>
      <c r="AHP10" s="524"/>
      <c r="AHQ10" s="524"/>
      <c r="AHR10" s="524"/>
      <c r="AHS10" s="524"/>
      <c r="AHT10" s="524"/>
      <c r="AHU10" s="524"/>
      <c r="AHV10" s="524"/>
      <c r="AHW10" s="524"/>
      <c r="AHX10" s="524"/>
      <c r="AHY10" s="524"/>
      <c r="AHZ10" s="524"/>
      <c r="AIA10" s="524"/>
      <c r="AIB10" s="524"/>
      <c r="AIC10" s="524"/>
      <c r="AID10" s="524"/>
      <c r="AIE10" s="524"/>
      <c r="AIF10" s="524"/>
      <c r="AIG10" s="524"/>
      <c r="AIH10" s="524"/>
      <c r="AII10" s="524"/>
      <c r="AIJ10" s="524"/>
      <c r="AIK10" s="524"/>
      <c r="AIL10" s="524"/>
      <c r="AIM10" s="524"/>
      <c r="AIN10" s="524"/>
      <c r="AIO10" s="524"/>
      <c r="AIP10" s="524"/>
      <c r="AIQ10" s="524"/>
      <c r="AIR10" s="524"/>
      <c r="AIS10" s="524"/>
      <c r="AIT10" s="524"/>
      <c r="AIU10" s="524"/>
      <c r="AIV10" s="524"/>
      <c r="AIW10" s="524"/>
      <c r="AIX10" s="524"/>
      <c r="AIY10" s="524"/>
      <c r="AIZ10" s="524"/>
      <c r="AJA10" s="524"/>
      <c r="AJB10" s="524"/>
      <c r="AJC10" s="524"/>
      <c r="AJD10" s="524"/>
      <c r="AJE10" s="524"/>
      <c r="AJF10" s="524"/>
      <c r="AJG10" s="524"/>
      <c r="AJH10" s="524"/>
      <c r="AJI10" s="524"/>
      <c r="AJJ10" s="524"/>
      <c r="AJK10" s="524"/>
      <c r="AJL10" s="524"/>
      <c r="AJM10" s="524"/>
      <c r="AJN10" s="524"/>
      <c r="AJO10" s="524"/>
      <c r="AJP10" s="524"/>
      <c r="AJQ10" s="524"/>
      <c r="AJR10" s="524"/>
      <c r="AJS10" s="524"/>
      <c r="AJT10" s="524"/>
      <c r="AJU10" s="524"/>
      <c r="AJV10" s="524"/>
      <c r="AJW10" s="524"/>
      <c r="AJX10" s="524"/>
      <c r="AJY10" s="524"/>
      <c r="AJZ10" s="524"/>
      <c r="AKA10" s="524"/>
      <c r="AKB10" s="524"/>
      <c r="AKC10" s="524"/>
      <c r="AKD10" s="524"/>
      <c r="AKE10" s="524"/>
      <c r="AKF10" s="524"/>
      <c r="AKG10" s="524"/>
      <c r="AKH10" s="524"/>
      <c r="AKI10" s="524"/>
      <c r="AKJ10" s="524"/>
      <c r="AKK10" s="524"/>
      <c r="AKL10" s="524"/>
      <c r="AKM10" s="524"/>
      <c r="AKN10" s="524"/>
      <c r="AKO10" s="524"/>
      <c r="AKP10" s="524"/>
      <c r="AKQ10" s="524"/>
      <c r="AKR10" s="524"/>
      <c r="AKS10" s="524"/>
      <c r="AKT10" s="524"/>
      <c r="AKU10" s="524"/>
      <c r="AKV10" s="524"/>
      <c r="AKW10" s="524"/>
      <c r="AKX10" s="524"/>
      <c r="AKY10" s="524"/>
      <c r="AKZ10" s="524"/>
      <c r="ALA10" s="524"/>
      <c r="ALB10" s="524"/>
      <c r="ALC10" s="524"/>
      <c r="ALD10" s="524"/>
      <c r="ALE10" s="524"/>
      <c r="ALF10" s="524"/>
      <c r="ALG10" s="524"/>
      <c r="ALH10" s="524"/>
      <c r="ALI10" s="524"/>
      <c r="ALJ10" s="524"/>
      <c r="ALK10" s="524"/>
      <c r="ALL10" s="524"/>
      <c r="ALM10" s="524"/>
      <c r="ALN10" s="524"/>
      <c r="ALO10" s="524"/>
      <c r="ALP10" s="524"/>
      <c r="ALQ10" s="524"/>
      <c r="ALR10" s="524"/>
      <c r="ALS10" s="524"/>
      <c r="ALT10" s="524"/>
      <c r="ALU10" s="524"/>
      <c r="ALV10" s="524"/>
      <c r="ALW10" s="524"/>
      <c r="ALX10" s="524"/>
      <c r="ALY10" s="524"/>
    </row>
    <row r="11" spans="1:1014" s="238" customFormat="1" ht="55.5" customHeight="1">
      <c r="A11" s="233" t="s">
        <v>831</v>
      </c>
      <c r="B11" s="378" t="s">
        <v>832</v>
      </c>
      <c r="C11" s="275" t="s">
        <v>833</v>
      </c>
      <c r="D11" s="275" t="s">
        <v>834</v>
      </c>
      <c r="E11" s="275" t="s">
        <v>835</v>
      </c>
      <c r="F11" s="275" t="s">
        <v>836</v>
      </c>
      <c r="G11" s="275" t="s">
        <v>837</v>
      </c>
      <c r="H11" s="234" t="s">
        <v>9</v>
      </c>
      <c r="I11" s="234" t="s">
        <v>838</v>
      </c>
      <c r="J11" s="234" t="s">
        <v>948</v>
      </c>
      <c r="K11" s="234" t="s">
        <v>949</v>
      </c>
      <c r="L11" s="235" t="s">
        <v>842</v>
      </c>
      <c r="M11" s="235" t="s">
        <v>843</v>
      </c>
      <c r="N11" s="235" t="s">
        <v>844</v>
      </c>
      <c r="O11" s="235" t="s">
        <v>845</v>
      </c>
      <c r="P11" s="235" t="s">
        <v>846</v>
      </c>
      <c r="Q11" s="234" t="s">
        <v>677</v>
      </c>
      <c r="R11" s="234" t="s">
        <v>3</v>
      </c>
      <c r="S11" s="234" t="s">
        <v>912</v>
      </c>
      <c r="T11" s="280" t="s">
        <v>913</v>
      </c>
      <c r="U11" s="234" t="s">
        <v>848</v>
      </c>
      <c r="V11" s="229" t="s">
        <v>950</v>
      </c>
      <c r="W11" s="229" t="s">
        <v>850</v>
      </c>
      <c r="X11" s="230" t="s">
        <v>851</v>
      </c>
      <c r="Y11" s="235" t="s">
        <v>852</v>
      </c>
      <c r="Z11" s="235" t="s">
        <v>853</v>
      </c>
      <c r="AA11" s="236" t="s">
        <v>854</v>
      </c>
      <c r="AB11" s="235" t="s">
        <v>855</v>
      </c>
      <c r="AC11" s="235" t="s">
        <v>856</v>
      </c>
      <c r="AD11" s="237" t="s">
        <v>914</v>
      </c>
    </row>
    <row r="12" spans="1:1014" s="566" customFormat="1" ht="13.5" customHeight="1">
      <c r="A12" s="555">
        <v>1</v>
      </c>
      <c r="B12" s="556" t="s">
        <v>915</v>
      </c>
      <c r="C12" s="557"/>
      <c r="D12" s="556"/>
      <c r="E12" s="556"/>
      <c r="F12" s="556"/>
      <c r="G12" s="556"/>
      <c r="H12" s="555" t="s">
        <v>951</v>
      </c>
      <c r="I12" s="558" t="s">
        <v>952</v>
      </c>
      <c r="J12" s="555" t="s">
        <v>953</v>
      </c>
      <c r="K12" s="559" t="s">
        <v>918</v>
      </c>
      <c r="L12" s="555" t="s">
        <v>954</v>
      </c>
      <c r="M12" s="555" t="s">
        <v>955</v>
      </c>
      <c r="N12" s="555"/>
      <c r="O12" s="555"/>
      <c r="P12" s="560">
        <v>1</v>
      </c>
      <c r="Q12" s="555" t="s">
        <v>820</v>
      </c>
      <c r="R12" s="555"/>
      <c r="S12" s="555" t="s">
        <v>862</v>
      </c>
      <c r="T12" s="561"/>
      <c r="U12" s="555"/>
      <c r="V12" s="562"/>
      <c r="W12" s="562" t="s">
        <v>863</v>
      </c>
      <c r="X12" s="563"/>
      <c r="Y12" s="564"/>
      <c r="Z12" s="555" t="s">
        <v>919</v>
      </c>
      <c r="AA12" s="565" t="s">
        <v>920</v>
      </c>
      <c r="AB12" s="555"/>
      <c r="AC12" s="561">
        <v>1</v>
      </c>
      <c r="AD12" s="561">
        <v>1</v>
      </c>
      <c r="AE12" s="562" t="s">
        <v>863</v>
      </c>
    </row>
    <row r="13" spans="1:1014" s="224" customFormat="1" ht="13.5" customHeight="1">
      <c r="A13" s="225">
        <v>2</v>
      </c>
      <c r="B13" s="251" t="s">
        <v>956</v>
      </c>
      <c r="C13" s="221"/>
      <c r="D13" s="221"/>
      <c r="E13" s="221"/>
      <c r="F13" s="221"/>
      <c r="G13" s="221"/>
      <c r="H13" s="698" t="s">
        <v>957</v>
      </c>
      <c r="I13" s="131" t="s">
        <v>958</v>
      </c>
      <c r="J13" s="698"/>
      <c r="K13" s="699" t="s">
        <v>924</v>
      </c>
      <c r="L13" s="698" t="s">
        <v>925</v>
      </c>
      <c r="M13" s="698" t="s">
        <v>926</v>
      </c>
      <c r="N13" s="698"/>
      <c r="O13" s="698"/>
      <c r="P13" s="700"/>
      <c r="Q13" s="698" t="s">
        <v>817</v>
      </c>
      <c r="R13" s="698"/>
      <c r="S13" s="698" t="s">
        <v>862</v>
      </c>
      <c r="T13" s="701"/>
      <c r="U13" s="698"/>
      <c r="V13" s="702" t="s">
        <v>863</v>
      </c>
      <c r="W13" s="702" t="s">
        <v>863</v>
      </c>
      <c r="X13" s="232"/>
      <c r="Y13" s="703"/>
      <c r="Z13" s="698"/>
      <c r="AA13" s="704"/>
      <c r="AB13" s="698"/>
      <c r="AC13" s="701">
        <v>1</v>
      </c>
      <c r="AD13" s="701">
        <v>1</v>
      </c>
    </row>
    <row r="14" spans="1:1014" s="518" customFormat="1" ht="13.5" customHeight="1">
      <c r="A14" s="508">
        <v>3</v>
      </c>
      <c r="B14" s="509" t="s">
        <v>959</v>
      </c>
      <c r="C14" s="510"/>
      <c r="D14" s="509"/>
      <c r="E14" s="509"/>
      <c r="F14" s="509"/>
      <c r="G14" s="509"/>
      <c r="H14" s="508" t="s">
        <v>960</v>
      </c>
      <c r="I14" s="511" t="s">
        <v>929</v>
      </c>
      <c r="J14" s="508" t="s">
        <v>961</v>
      </c>
      <c r="K14" s="511" t="s">
        <v>930</v>
      </c>
      <c r="L14" s="508"/>
      <c r="M14" s="508"/>
      <c r="N14" s="508"/>
      <c r="O14" s="508"/>
      <c r="P14" s="512">
        <v>1</v>
      </c>
      <c r="Q14" s="508" t="s">
        <v>817</v>
      </c>
      <c r="R14" s="508"/>
      <c r="S14" s="508" t="s">
        <v>878</v>
      </c>
      <c r="T14" s="513"/>
      <c r="U14" s="508"/>
      <c r="V14" s="514"/>
      <c r="W14" s="514" t="s">
        <v>863</v>
      </c>
      <c r="X14" s="515"/>
      <c r="Y14" s="516"/>
      <c r="Z14" s="508"/>
      <c r="AA14" s="517"/>
      <c r="AB14" s="508"/>
      <c r="AC14" s="513">
        <v>1</v>
      </c>
      <c r="AD14" s="513">
        <v>1</v>
      </c>
    </row>
    <row r="15" spans="1:1014" s="541" customFormat="1" ht="13.5" customHeight="1">
      <c r="A15" s="533">
        <v>4</v>
      </c>
      <c r="B15" s="532" t="s">
        <v>962</v>
      </c>
      <c r="C15" s="532"/>
      <c r="D15" s="532"/>
      <c r="E15" s="532"/>
      <c r="F15" s="532"/>
      <c r="G15" s="532"/>
      <c r="H15" s="533" t="s">
        <v>963</v>
      </c>
      <c r="I15" s="534" t="s">
        <v>964</v>
      </c>
      <c r="J15" s="533"/>
      <c r="K15" s="534" t="s">
        <v>965</v>
      </c>
      <c r="L15" s="533"/>
      <c r="M15" s="533"/>
      <c r="N15" s="533"/>
      <c r="O15" s="533"/>
      <c r="P15" s="535"/>
      <c r="Q15" s="533" t="s">
        <v>817</v>
      </c>
      <c r="R15" s="533"/>
      <c r="S15" s="533" t="s">
        <v>862</v>
      </c>
      <c r="T15" s="536"/>
      <c r="U15" s="533" t="s">
        <v>966</v>
      </c>
      <c r="V15" s="537" t="s">
        <v>863</v>
      </c>
      <c r="W15" s="537"/>
      <c r="X15" s="538"/>
      <c r="Y15" s="542" t="s">
        <v>967</v>
      </c>
      <c r="Z15" s="533"/>
      <c r="AA15" s="540"/>
      <c r="AB15" s="533"/>
      <c r="AC15" s="536">
        <v>1</v>
      </c>
      <c r="AD15" s="536">
        <v>1</v>
      </c>
    </row>
    <row r="16" spans="1:1014" s="541" customFormat="1" ht="13.5" customHeight="1">
      <c r="A16" s="533"/>
      <c r="B16" s="532" t="s">
        <v>968</v>
      </c>
      <c r="C16" s="532"/>
      <c r="D16" s="532"/>
      <c r="E16" s="532"/>
      <c r="F16" s="532"/>
      <c r="G16" s="532"/>
      <c r="H16" s="533" t="s">
        <v>969</v>
      </c>
      <c r="I16" s="534" t="s">
        <v>970</v>
      </c>
      <c r="J16" s="533"/>
      <c r="K16" s="534" t="s">
        <v>971</v>
      </c>
      <c r="L16" s="533"/>
      <c r="M16" s="533"/>
      <c r="N16" s="533"/>
      <c r="O16" s="533"/>
      <c r="P16" s="535"/>
      <c r="Q16" s="533" t="s">
        <v>817</v>
      </c>
      <c r="R16" s="533"/>
      <c r="S16" s="533" t="s">
        <v>862</v>
      </c>
      <c r="T16" s="536"/>
      <c r="U16" s="533" t="s">
        <v>972</v>
      </c>
      <c r="V16" s="537" t="s">
        <v>863</v>
      </c>
      <c r="W16" s="537"/>
      <c r="X16" s="538"/>
      <c r="Y16" s="539"/>
      <c r="Z16" s="533"/>
      <c r="AA16" s="540"/>
      <c r="AB16" s="533"/>
      <c r="AC16" s="536"/>
      <c r="AD16" s="536"/>
    </row>
    <row r="17" spans="1:30" s="224" customFormat="1" ht="13.5" customHeight="1">
      <c r="A17" s="225">
        <v>5</v>
      </c>
      <c r="B17" s="579" t="s">
        <v>973</v>
      </c>
      <c r="C17" s="697"/>
      <c r="D17" s="241"/>
      <c r="E17" s="241"/>
      <c r="F17" s="241"/>
      <c r="G17" s="241"/>
      <c r="H17" s="698" t="s">
        <v>974</v>
      </c>
      <c r="I17" s="699"/>
      <c r="J17" s="698" t="s">
        <v>975</v>
      </c>
      <c r="K17" s="699" t="s">
        <v>976</v>
      </c>
      <c r="L17" s="698"/>
      <c r="M17" s="698"/>
      <c r="N17" s="698"/>
      <c r="O17" s="698"/>
      <c r="P17" s="700"/>
      <c r="Q17" s="698" t="s">
        <v>820</v>
      </c>
      <c r="R17" s="698"/>
      <c r="S17" s="243" t="s">
        <v>976</v>
      </c>
      <c r="T17" s="701"/>
      <c r="U17" s="698"/>
      <c r="V17" s="702" t="s">
        <v>863</v>
      </c>
      <c r="W17" s="702" t="s">
        <v>863</v>
      </c>
      <c r="X17" s="232"/>
      <c r="Y17" s="703"/>
      <c r="Z17" s="698"/>
      <c r="AA17" s="704"/>
      <c r="AB17" s="698"/>
      <c r="AC17" s="701">
        <v>1</v>
      </c>
      <c r="AD17" s="701">
        <v>1</v>
      </c>
    </row>
    <row r="18" spans="1:30" s="541" customFormat="1" ht="13.5" customHeight="1">
      <c r="A18" s="533"/>
      <c r="B18" s="532"/>
      <c r="C18" s="532" t="s">
        <v>977</v>
      </c>
      <c r="D18" s="532"/>
      <c r="E18" s="532"/>
      <c r="F18" s="532"/>
      <c r="G18" s="532"/>
      <c r="H18" s="533" t="s">
        <v>978</v>
      </c>
      <c r="I18" s="534"/>
      <c r="J18" s="533"/>
      <c r="K18" s="534" t="s">
        <v>938</v>
      </c>
      <c r="L18" s="533"/>
      <c r="M18" s="533"/>
      <c r="N18" s="533"/>
      <c r="O18" s="533"/>
      <c r="P18" s="535"/>
      <c r="Q18" s="533" t="s">
        <v>823</v>
      </c>
      <c r="R18" s="533"/>
      <c r="S18" s="533" t="s">
        <v>862</v>
      </c>
      <c r="T18" s="536"/>
      <c r="U18" s="533"/>
      <c r="V18" s="537" t="s">
        <v>863</v>
      </c>
      <c r="W18" s="537"/>
      <c r="X18" s="538"/>
      <c r="Y18" s="539" t="s">
        <v>979</v>
      </c>
      <c r="Z18" s="533"/>
      <c r="AA18" s="540"/>
      <c r="AB18" s="533"/>
      <c r="AC18" s="536"/>
      <c r="AD18" s="536"/>
    </row>
    <row r="19" spans="1:30" s="554" customFormat="1" ht="13.5" customHeight="1">
      <c r="A19" s="544">
        <v>17</v>
      </c>
      <c r="B19" s="545"/>
      <c r="C19" s="546" t="s">
        <v>980</v>
      </c>
      <c r="D19" s="545"/>
      <c r="E19" s="545"/>
      <c r="F19" s="545"/>
      <c r="G19" s="545"/>
      <c r="H19" s="544" t="s">
        <v>981</v>
      </c>
      <c r="I19" s="547" t="s">
        <v>982</v>
      </c>
      <c r="J19" s="544"/>
      <c r="K19" s="547" t="s">
        <v>983</v>
      </c>
      <c r="L19" s="544"/>
      <c r="M19" s="544"/>
      <c r="N19" s="544"/>
      <c r="O19" s="544"/>
      <c r="P19" s="548"/>
      <c r="Q19" s="544" t="s">
        <v>817</v>
      </c>
      <c r="R19" s="544"/>
      <c r="S19" s="544" t="s">
        <v>862</v>
      </c>
      <c r="T19" s="549"/>
      <c r="U19" s="544"/>
      <c r="V19" s="550" t="s">
        <v>863</v>
      </c>
      <c r="W19" s="550"/>
      <c r="X19" s="551"/>
      <c r="Y19" s="552" t="s">
        <v>984</v>
      </c>
      <c r="Z19" s="544" t="s">
        <v>985</v>
      </c>
      <c r="AA19" s="553"/>
      <c r="AB19" s="544"/>
      <c r="AC19" s="549"/>
      <c r="AD19" s="549">
        <v>1</v>
      </c>
    </row>
    <row r="20" spans="1:30" s="518" customFormat="1" ht="13.5" customHeight="1">
      <c r="A20" s="508">
        <v>10</v>
      </c>
      <c r="B20" s="509"/>
      <c r="C20" s="509" t="s">
        <v>986</v>
      </c>
      <c r="D20" s="509" t="s">
        <v>987</v>
      </c>
      <c r="E20" s="509"/>
      <c r="F20" s="509"/>
      <c r="G20" s="509"/>
      <c r="H20" s="508" t="s">
        <v>988</v>
      </c>
      <c r="I20" s="511"/>
      <c r="J20" s="508" t="s">
        <v>989</v>
      </c>
      <c r="K20" s="511"/>
      <c r="L20" s="508" t="s">
        <v>990</v>
      </c>
      <c r="M20" s="508" t="s">
        <v>991</v>
      </c>
      <c r="N20" s="508"/>
      <c r="O20" s="508"/>
      <c r="P20" s="512">
        <v>1</v>
      </c>
      <c r="Q20" s="508" t="s">
        <v>817</v>
      </c>
      <c r="R20" s="508" t="s">
        <v>863</v>
      </c>
      <c r="S20" s="508" t="s">
        <v>992</v>
      </c>
      <c r="T20" s="513"/>
      <c r="U20" s="508"/>
      <c r="V20" s="514"/>
      <c r="W20" s="514" t="s">
        <v>863</v>
      </c>
      <c r="X20" s="515"/>
      <c r="Y20" s="516"/>
      <c r="Z20" s="508" t="s">
        <v>993</v>
      </c>
      <c r="AA20" s="517"/>
      <c r="AB20" s="508"/>
      <c r="AC20" s="513">
        <v>1</v>
      </c>
      <c r="AD20" s="513">
        <v>1</v>
      </c>
    </row>
    <row r="21" spans="1:30" s="224" customFormat="1" ht="13.5" customHeight="1">
      <c r="A21" s="225">
        <v>6</v>
      </c>
      <c r="B21" s="217"/>
      <c r="C21" s="697" t="s">
        <v>994</v>
      </c>
      <c r="D21" s="241"/>
      <c r="E21" s="241"/>
      <c r="F21" s="241"/>
      <c r="G21" s="241"/>
      <c r="H21" s="698" t="s">
        <v>995</v>
      </c>
      <c r="I21" s="699"/>
      <c r="J21" s="698" t="s">
        <v>996</v>
      </c>
      <c r="K21" s="699"/>
      <c r="L21" s="698" t="s">
        <v>997</v>
      </c>
      <c r="M21" s="698" t="s">
        <v>998</v>
      </c>
      <c r="N21" s="698"/>
      <c r="O21" s="698"/>
      <c r="P21" s="700">
        <v>1</v>
      </c>
      <c r="Q21" s="698" t="s">
        <v>820</v>
      </c>
      <c r="R21" s="698" t="s">
        <v>863</v>
      </c>
      <c r="S21" s="698" t="s">
        <v>992</v>
      </c>
      <c r="T21" s="701"/>
      <c r="U21" s="698"/>
      <c r="V21" s="702" t="s">
        <v>863</v>
      </c>
      <c r="W21" s="702" t="s">
        <v>863</v>
      </c>
      <c r="X21" s="232"/>
      <c r="Y21" s="703"/>
      <c r="Z21" s="698" t="s">
        <v>993</v>
      </c>
      <c r="AA21" s="704"/>
      <c r="AB21" s="698"/>
      <c r="AC21" s="701">
        <v>1</v>
      </c>
      <c r="AD21" s="701">
        <v>1</v>
      </c>
    </row>
    <row r="22" spans="1:30" s="224" customFormat="1" ht="13.5" customHeight="1">
      <c r="A22" s="225">
        <v>7</v>
      </c>
      <c r="B22" s="217"/>
      <c r="C22" s="697"/>
      <c r="D22" s="241" t="s">
        <v>667</v>
      </c>
      <c r="E22" s="241"/>
      <c r="F22" s="241"/>
      <c r="G22" s="241"/>
      <c r="H22" s="698" t="s">
        <v>999</v>
      </c>
      <c r="I22" s="699" t="s">
        <v>1000</v>
      </c>
      <c r="J22" s="698" t="s">
        <v>1001</v>
      </c>
      <c r="K22" s="699"/>
      <c r="L22" s="698"/>
      <c r="M22" s="698"/>
      <c r="N22" s="698"/>
      <c r="O22" s="698"/>
      <c r="P22" s="700">
        <v>1</v>
      </c>
      <c r="Q22" s="698" t="s">
        <v>820</v>
      </c>
      <c r="R22" s="698"/>
      <c r="S22" s="698" t="s">
        <v>862</v>
      </c>
      <c r="T22" s="701"/>
      <c r="U22" s="698"/>
      <c r="V22" s="702" t="s">
        <v>863</v>
      </c>
      <c r="W22" s="702" t="s">
        <v>863</v>
      </c>
      <c r="X22" s="232"/>
      <c r="Y22" s="703"/>
      <c r="Z22" s="698" t="s">
        <v>993</v>
      </c>
      <c r="AA22" s="704"/>
      <c r="AB22" s="698"/>
      <c r="AC22" s="701">
        <v>1</v>
      </c>
      <c r="AD22" s="701">
        <v>1</v>
      </c>
    </row>
    <row r="23" spans="1:30" s="224" customFormat="1" ht="13.5" customHeight="1">
      <c r="A23" s="225">
        <v>8</v>
      </c>
      <c r="B23" s="217"/>
      <c r="C23" s="697"/>
      <c r="D23" s="241" t="s">
        <v>1002</v>
      </c>
      <c r="E23" s="241"/>
      <c r="F23" s="241"/>
      <c r="G23" s="241"/>
      <c r="H23" s="698" t="s">
        <v>1003</v>
      </c>
      <c r="I23" s="699" t="s">
        <v>1004</v>
      </c>
      <c r="J23" s="698" t="s">
        <v>1005</v>
      </c>
      <c r="K23" s="699"/>
      <c r="L23" s="698"/>
      <c r="M23" s="698"/>
      <c r="N23" s="698"/>
      <c r="O23" s="698"/>
      <c r="P23" s="700">
        <v>1</v>
      </c>
      <c r="Q23" s="698" t="s">
        <v>820</v>
      </c>
      <c r="R23" s="698"/>
      <c r="S23" s="698" t="s">
        <v>862</v>
      </c>
      <c r="T23" s="701"/>
      <c r="U23" s="698"/>
      <c r="V23" s="702" t="s">
        <v>863</v>
      </c>
      <c r="W23" s="702" t="s">
        <v>863</v>
      </c>
      <c r="X23" s="232"/>
      <c r="Y23" s="703"/>
      <c r="Z23" s="698" t="s">
        <v>993</v>
      </c>
      <c r="AA23" s="704"/>
      <c r="AB23" s="698"/>
      <c r="AC23" s="701">
        <v>1</v>
      </c>
      <c r="AD23" s="701">
        <v>1</v>
      </c>
    </row>
    <row r="24" spans="1:30" s="224" customFormat="1" ht="13.5" customHeight="1">
      <c r="A24" s="225">
        <v>9</v>
      </c>
      <c r="B24" s="217"/>
      <c r="C24" s="697"/>
      <c r="D24" s="241" t="s">
        <v>767</v>
      </c>
      <c r="E24" s="241"/>
      <c r="F24" s="241"/>
      <c r="G24" s="241"/>
      <c r="H24" s="698" t="s">
        <v>1006</v>
      </c>
      <c r="I24" s="699"/>
      <c r="J24" s="698" t="s">
        <v>938</v>
      </c>
      <c r="K24" s="699"/>
      <c r="L24" s="698"/>
      <c r="M24" s="698"/>
      <c r="N24" s="698"/>
      <c r="O24" s="698"/>
      <c r="P24" s="700"/>
      <c r="Q24" s="698" t="s">
        <v>817</v>
      </c>
      <c r="R24" s="698"/>
      <c r="S24" s="698" t="s">
        <v>862</v>
      </c>
      <c r="T24" s="701"/>
      <c r="U24" s="698"/>
      <c r="V24" s="702" t="s">
        <v>863</v>
      </c>
      <c r="W24" s="702" t="s">
        <v>863</v>
      </c>
      <c r="X24" s="232"/>
      <c r="Y24" s="703"/>
      <c r="Z24" s="698" t="s">
        <v>993</v>
      </c>
      <c r="AA24" s="704"/>
      <c r="AB24" s="698"/>
      <c r="AC24" s="701">
        <v>1</v>
      </c>
      <c r="AD24" s="701">
        <v>1</v>
      </c>
    </row>
    <row r="25" spans="1:30" s="518" customFormat="1" ht="13.5" customHeight="1">
      <c r="A25" s="508">
        <v>11</v>
      </c>
      <c r="B25" s="509"/>
      <c r="C25" s="509" t="s">
        <v>1007</v>
      </c>
      <c r="D25" s="509" t="s">
        <v>987</v>
      </c>
      <c r="E25" s="509"/>
      <c r="F25" s="509"/>
      <c r="G25" s="509"/>
      <c r="H25" s="508" t="s">
        <v>1008</v>
      </c>
      <c r="I25" s="511"/>
      <c r="J25" s="508" t="s">
        <v>1009</v>
      </c>
      <c r="K25" s="511"/>
      <c r="L25" s="508"/>
      <c r="M25" s="508"/>
      <c r="N25" s="508"/>
      <c r="O25" s="508"/>
      <c r="P25" s="512">
        <v>1</v>
      </c>
      <c r="Q25" s="508" t="s">
        <v>823</v>
      </c>
      <c r="R25" s="508" t="s">
        <v>863</v>
      </c>
      <c r="S25" s="508" t="s">
        <v>992</v>
      </c>
      <c r="T25" s="513"/>
      <c r="U25" s="508"/>
      <c r="V25" s="514"/>
      <c r="W25" s="514" t="s">
        <v>863</v>
      </c>
      <c r="X25" s="515"/>
      <c r="Y25" s="516"/>
      <c r="Z25" s="508" t="s">
        <v>993</v>
      </c>
      <c r="AA25" s="517"/>
      <c r="AB25" s="508"/>
      <c r="AC25" s="513">
        <v>1</v>
      </c>
      <c r="AD25" s="513">
        <v>1</v>
      </c>
    </row>
    <row r="26" spans="1:30" s="518" customFormat="1" ht="13.5" customHeight="1">
      <c r="A26" s="508">
        <v>12</v>
      </c>
      <c r="B26" s="509"/>
      <c r="C26" s="509" t="s">
        <v>1010</v>
      </c>
      <c r="D26" s="509" t="s">
        <v>987</v>
      </c>
      <c r="E26" s="509"/>
      <c r="F26" s="509"/>
      <c r="G26" s="509"/>
      <c r="H26" s="508" t="s">
        <v>1011</v>
      </c>
      <c r="I26" s="511"/>
      <c r="J26" s="508" t="s">
        <v>1012</v>
      </c>
      <c r="K26" s="511"/>
      <c r="L26" s="508"/>
      <c r="M26" s="508"/>
      <c r="N26" s="508"/>
      <c r="O26" s="508"/>
      <c r="P26" s="512">
        <v>1</v>
      </c>
      <c r="Q26" s="508" t="s">
        <v>817</v>
      </c>
      <c r="R26" s="508" t="s">
        <v>863</v>
      </c>
      <c r="S26" s="508" t="s">
        <v>992</v>
      </c>
      <c r="T26" s="513"/>
      <c r="U26" s="508"/>
      <c r="V26" s="514"/>
      <c r="W26" s="514" t="s">
        <v>863</v>
      </c>
      <c r="X26" s="515"/>
      <c r="Y26" s="516"/>
      <c r="Z26" s="508" t="s">
        <v>993</v>
      </c>
      <c r="AA26" s="517"/>
      <c r="AB26" s="508"/>
      <c r="AC26" s="513">
        <v>1</v>
      </c>
      <c r="AD26" s="513"/>
    </row>
    <row r="27" spans="1:30" s="566" customFormat="1" ht="13.5" customHeight="1">
      <c r="A27" s="555">
        <v>13</v>
      </c>
      <c r="B27" s="556"/>
      <c r="C27" s="556" t="s">
        <v>1013</v>
      </c>
      <c r="D27" s="556"/>
      <c r="E27" s="556"/>
      <c r="F27" s="556"/>
      <c r="G27" s="556"/>
      <c r="H27" s="555"/>
      <c r="I27" s="559"/>
      <c r="J27" s="555"/>
      <c r="K27" s="555" t="s">
        <v>1014</v>
      </c>
      <c r="L27" s="555"/>
      <c r="M27" s="555"/>
      <c r="N27" s="555"/>
      <c r="O27" s="555"/>
      <c r="P27" s="560"/>
      <c r="Q27" s="555" t="s">
        <v>817</v>
      </c>
      <c r="R27" s="555" t="s">
        <v>863</v>
      </c>
      <c r="S27" s="567" t="s">
        <v>1015</v>
      </c>
      <c r="T27" s="561"/>
      <c r="U27" s="555"/>
      <c r="V27" s="562"/>
      <c r="W27" s="562" t="s">
        <v>863</v>
      </c>
      <c r="X27" s="563"/>
      <c r="Y27" s="564"/>
      <c r="Z27" s="555" t="s">
        <v>1016</v>
      </c>
      <c r="AA27" s="565"/>
      <c r="AB27" s="555"/>
      <c r="AC27" s="561"/>
      <c r="AD27" s="561">
        <v>1</v>
      </c>
    </row>
    <row r="28" spans="1:30" s="566" customFormat="1" ht="13.5" customHeight="1">
      <c r="A28" s="555">
        <v>14</v>
      </c>
      <c r="B28" s="556"/>
      <c r="C28" s="556"/>
      <c r="D28" s="556" t="s">
        <v>495</v>
      </c>
      <c r="E28" s="556"/>
      <c r="F28" s="556"/>
      <c r="G28" s="556"/>
      <c r="H28" s="555" t="s">
        <v>1017</v>
      </c>
      <c r="I28" s="559"/>
      <c r="J28" s="555"/>
      <c r="K28" s="555" t="s">
        <v>887</v>
      </c>
      <c r="L28" s="555"/>
      <c r="M28" s="555"/>
      <c r="N28" s="555"/>
      <c r="O28" s="555"/>
      <c r="P28" s="560"/>
      <c r="Q28" s="555" t="s">
        <v>817</v>
      </c>
      <c r="R28" s="555"/>
      <c r="S28" s="555" t="s">
        <v>862</v>
      </c>
      <c r="T28" s="561"/>
      <c r="U28" s="555" t="s">
        <v>1018</v>
      </c>
      <c r="V28" s="562"/>
      <c r="W28" s="562" t="s">
        <v>863</v>
      </c>
      <c r="X28" s="563"/>
      <c r="Y28" s="564"/>
      <c r="Z28" s="564" t="s">
        <v>1019</v>
      </c>
      <c r="AA28" s="565"/>
      <c r="AB28" s="555"/>
      <c r="AC28" s="561"/>
      <c r="AD28" s="561">
        <v>1</v>
      </c>
    </row>
    <row r="29" spans="1:30" s="566" customFormat="1" ht="13.5" customHeight="1">
      <c r="A29" s="555">
        <v>15</v>
      </c>
      <c r="B29" s="556"/>
      <c r="C29" s="556"/>
      <c r="D29" s="556" t="s">
        <v>968</v>
      </c>
      <c r="E29" s="556"/>
      <c r="F29" s="556"/>
      <c r="G29" s="556"/>
      <c r="H29" s="555" t="s">
        <v>1020</v>
      </c>
      <c r="I29" s="559" t="s">
        <v>1021</v>
      </c>
      <c r="J29" s="555"/>
      <c r="K29" s="555" t="s">
        <v>971</v>
      </c>
      <c r="L29" s="555"/>
      <c r="M29" s="555"/>
      <c r="N29" s="555"/>
      <c r="O29" s="555"/>
      <c r="P29" s="560"/>
      <c r="Q29" s="555" t="s">
        <v>817</v>
      </c>
      <c r="R29" s="555"/>
      <c r="S29" s="555" t="s">
        <v>862</v>
      </c>
      <c r="T29" s="561"/>
      <c r="U29" s="555" t="s">
        <v>1022</v>
      </c>
      <c r="V29" s="562"/>
      <c r="W29" s="562" t="s">
        <v>863</v>
      </c>
      <c r="X29" s="563"/>
      <c r="Y29" s="564"/>
      <c r="Z29" s="564" t="s">
        <v>1023</v>
      </c>
      <c r="AA29" s="565"/>
      <c r="AB29" s="555"/>
      <c r="AC29" s="561"/>
      <c r="AD29" s="561">
        <v>1</v>
      </c>
    </row>
    <row r="30" spans="1:30" s="570" customFormat="1" ht="13.5" customHeight="1">
      <c r="A30" s="568">
        <v>16</v>
      </c>
      <c r="B30" s="569"/>
      <c r="C30" s="569"/>
      <c r="D30" s="569" t="s">
        <v>1024</v>
      </c>
      <c r="E30" s="569"/>
      <c r="F30" s="569"/>
      <c r="G30" s="569"/>
      <c r="H30" s="568" t="s">
        <v>1025</v>
      </c>
      <c r="I30" s="570" t="s">
        <v>1026</v>
      </c>
      <c r="J30" s="568"/>
      <c r="K30" s="571" t="s">
        <v>1027</v>
      </c>
      <c r="L30" s="568"/>
      <c r="M30" s="568"/>
      <c r="N30" s="568"/>
      <c r="O30" s="568"/>
      <c r="P30" s="572"/>
      <c r="Q30" s="568" t="s">
        <v>817</v>
      </c>
      <c r="R30" s="568"/>
      <c r="S30" s="568" t="s">
        <v>862</v>
      </c>
      <c r="T30" s="573"/>
      <c r="U30" s="573"/>
      <c r="V30" s="574"/>
      <c r="W30" s="574" t="s">
        <v>863</v>
      </c>
      <c r="X30" s="575"/>
      <c r="Y30" s="576" t="s">
        <v>1028</v>
      </c>
      <c r="Z30" s="568" t="s">
        <v>1029</v>
      </c>
      <c r="AA30" s="577"/>
      <c r="AB30" s="568"/>
      <c r="AC30" s="573"/>
      <c r="AD30" s="573">
        <v>1</v>
      </c>
    </row>
    <row r="31" spans="1:30" s="566" customFormat="1" ht="13.5" customHeight="1">
      <c r="A31" s="555">
        <v>17</v>
      </c>
      <c r="B31" s="556"/>
      <c r="C31" s="556"/>
      <c r="D31" s="556" t="s">
        <v>1030</v>
      </c>
      <c r="E31" s="556"/>
      <c r="F31" s="556"/>
      <c r="G31" s="556"/>
      <c r="H31" s="555" t="s">
        <v>981</v>
      </c>
      <c r="I31" s="559" t="s">
        <v>982</v>
      </c>
      <c r="J31" s="555"/>
      <c r="K31" s="559" t="s">
        <v>983</v>
      </c>
      <c r="L31" s="555"/>
      <c r="M31" s="555"/>
      <c r="N31" s="555"/>
      <c r="O31" s="555"/>
      <c r="P31" s="560"/>
      <c r="Q31" s="555" t="s">
        <v>817</v>
      </c>
      <c r="R31" s="555"/>
      <c r="S31" s="555" t="s">
        <v>862</v>
      </c>
      <c r="T31" s="561"/>
      <c r="U31" s="555"/>
      <c r="V31" s="562"/>
      <c r="W31" s="562" t="s">
        <v>863</v>
      </c>
      <c r="X31" s="563"/>
      <c r="Y31" s="578" t="s">
        <v>984</v>
      </c>
      <c r="Z31" s="555" t="s">
        <v>985</v>
      </c>
      <c r="AA31" s="565"/>
      <c r="AB31" s="555"/>
      <c r="AC31" s="561"/>
      <c r="AD31" s="561">
        <v>1</v>
      </c>
    </row>
    <row r="32" spans="1:30" s="566" customFormat="1" ht="13.5" customHeight="1">
      <c r="A32" s="555">
        <v>18</v>
      </c>
      <c r="B32" s="556"/>
      <c r="C32" s="556" t="s">
        <v>1031</v>
      </c>
      <c r="D32" s="556"/>
      <c r="E32" s="556"/>
      <c r="F32" s="556"/>
      <c r="G32" s="556"/>
      <c r="H32" s="555"/>
      <c r="I32" s="559"/>
      <c r="J32" s="555" t="s">
        <v>1032</v>
      </c>
      <c r="K32" s="559"/>
      <c r="L32" s="555"/>
      <c r="M32" s="555"/>
      <c r="N32" s="555"/>
      <c r="O32" s="555"/>
      <c r="P32" s="560"/>
      <c r="Q32" s="555" t="s">
        <v>817</v>
      </c>
      <c r="R32" s="555" t="s">
        <v>863</v>
      </c>
      <c r="S32" s="567" t="s">
        <v>1032</v>
      </c>
      <c r="T32" s="561"/>
      <c r="U32" s="555"/>
      <c r="V32" s="562"/>
      <c r="W32" s="562" t="s">
        <v>863</v>
      </c>
      <c r="X32" s="563"/>
      <c r="Y32" s="564"/>
      <c r="Z32" s="555"/>
      <c r="AA32" s="565"/>
      <c r="AB32" s="555"/>
      <c r="AC32" s="561">
        <v>1</v>
      </c>
      <c r="AD32" s="561">
        <v>1</v>
      </c>
    </row>
    <row r="33" spans="1:30" s="566" customFormat="1" ht="13.5" customHeight="1">
      <c r="A33" s="555">
        <v>19</v>
      </c>
      <c r="B33" s="556"/>
      <c r="C33" s="556"/>
      <c r="D33" s="556" t="s">
        <v>1033</v>
      </c>
      <c r="E33" s="556"/>
      <c r="F33" s="556"/>
      <c r="G33" s="556"/>
      <c r="H33" s="555" t="s">
        <v>1034</v>
      </c>
      <c r="I33" s="559" t="s">
        <v>1035</v>
      </c>
      <c r="J33" s="555" t="s">
        <v>1036</v>
      </c>
      <c r="K33" s="559"/>
      <c r="L33" s="555" t="s">
        <v>1037</v>
      </c>
      <c r="M33" s="555" t="s">
        <v>1038</v>
      </c>
      <c r="N33" s="555"/>
      <c r="O33" s="555"/>
      <c r="P33" s="560"/>
      <c r="Q33" s="555" t="s">
        <v>817</v>
      </c>
      <c r="R33" s="555"/>
      <c r="S33" s="555" t="s">
        <v>862</v>
      </c>
      <c r="T33" s="561"/>
      <c r="U33" s="555" t="s">
        <v>1039</v>
      </c>
      <c r="V33" s="562"/>
      <c r="W33" s="562" t="s">
        <v>863</v>
      </c>
      <c r="X33" s="563"/>
      <c r="Y33" s="564"/>
      <c r="Z33" s="555"/>
      <c r="AA33" s="565"/>
      <c r="AB33" s="555"/>
      <c r="AC33" s="561">
        <v>1</v>
      </c>
      <c r="AD33" s="561">
        <v>1</v>
      </c>
    </row>
    <row r="34" spans="1:30" s="566" customFormat="1" ht="13.5" customHeight="1">
      <c r="A34" s="555">
        <v>20</v>
      </c>
      <c r="B34" s="556"/>
      <c r="C34" s="556"/>
      <c r="D34" s="556" t="s">
        <v>1040</v>
      </c>
      <c r="E34" s="556"/>
      <c r="F34" s="556"/>
      <c r="G34" s="556"/>
      <c r="H34" s="555" t="s">
        <v>1041</v>
      </c>
      <c r="I34" s="559" t="s">
        <v>1042</v>
      </c>
      <c r="J34" s="555" t="s">
        <v>1043</v>
      </c>
      <c r="K34" s="559"/>
      <c r="L34" s="555"/>
      <c r="M34" s="555"/>
      <c r="N34" s="555"/>
      <c r="O34" s="555"/>
      <c r="P34" s="560"/>
      <c r="Q34" s="555" t="s">
        <v>817</v>
      </c>
      <c r="R34" s="555"/>
      <c r="S34" s="555" t="s">
        <v>862</v>
      </c>
      <c r="T34" s="561"/>
      <c r="U34" s="555" t="s">
        <v>1044</v>
      </c>
      <c r="V34" s="562"/>
      <c r="W34" s="562" t="s">
        <v>863</v>
      </c>
      <c r="X34" s="563"/>
      <c r="Y34" s="564"/>
      <c r="Z34" s="555"/>
      <c r="AA34" s="565" t="s">
        <v>1045</v>
      </c>
      <c r="AB34" s="555"/>
      <c r="AC34" s="561">
        <v>1</v>
      </c>
      <c r="AD34" s="561">
        <v>1</v>
      </c>
    </row>
    <row r="35" spans="1:30" s="566" customFormat="1" ht="13.5" customHeight="1">
      <c r="A35" s="555">
        <v>21</v>
      </c>
      <c r="B35" s="556"/>
      <c r="C35" s="556"/>
      <c r="D35" s="556" t="s">
        <v>1046</v>
      </c>
      <c r="E35" s="556"/>
      <c r="F35" s="556"/>
      <c r="G35" s="556"/>
      <c r="H35" s="555" t="s">
        <v>1047</v>
      </c>
      <c r="I35" s="559" t="s">
        <v>1048</v>
      </c>
      <c r="J35" s="555" t="s">
        <v>938</v>
      </c>
      <c r="K35" s="559"/>
      <c r="L35" s="555"/>
      <c r="M35" s="555"/>
      <c r="N35" s="555"/>
      <c r="O35" s="555"/>
      <c r="P35" s="560"/>
      <c r="Q35" s="555" t="s">
        <v>817</v>
      </c>
      <c r="R35" s="555"/>
      <c r="S35" s="555" t="s">
        <v>862</v>
      </c>
      <c r="T35" s="561"/>
      <c r="U35" s="555"/>
      <c r="V35" s="562"/>
      <c r="W35" s="562" t="s">
        <v>863</v>
      </c>
      <c r="X35" s="563"/>
      <c r="Y35" s="564"/>
      <c r="Z35" s="555"/>
      <c r="AA35" s="565"/>
      <c r="AB35" s="555"/>
      <c r="AC35" s="561">
        <v>1</v>
      </c>
      <c r="AD35" s="561">
        <v>1</v>
      </c>
    </row>
    <row r="36" spans="1:30" s="541" customFormat="1" ht="13.5" customHeight="1">
      <c r="A36" s="533"/>
      <c r="B36" s="532"/>
      <c r="C36" s="532" t="s">
        <v>1049</v>
      </c>
      <c r="D36" s="532"/>
      <c r="E36" s="532"/>
      <c r="F36" s="532"/>
      <c r="G36" s="532"/>
      <c r="H36" s="384" t="s">
        <v>1050</v>
      </c>
      <c r="I36" s="534"/>
      <c r="J36" s="533"/>
      <c r="K36" s="534" t="s">
        <v>907</v>
      </c>
      <c r="L36" s="533"/>
      <c r="M36" s="533"/>
      <c r="N36" s="533"/>
      <c r="O36" s="533"/>
      <c r="P36" s="535"/>
      <c r="Q36" s="533" t="s">
        <v>817</v>
      </c>
      <c r="R36" s="533"/>
      <c r="S36" s="533" t="s">
        <v>862</v>
      </c>
      <c r="T36" s="536"/>
      <c r="U36" s="533" t="s">
        <v>1051</v>
      </c>
      <c r="V36" s="537" t="s">
        <v>863</v>
      </c>
      <c r="W36" s="537"/>
      <c r="X36" s="538"/>
      <c r="Y36" s="539"/>
      <c r="Z36" s="533"/>
      <c r="AA36" s="540"/>
      <c r="AB36" s="533"/>
      <c r="AC36" s="536"/>
      <c r="AD36" s="536"/>
    </row>
    <row r="37" spans="1:30" s="224" customFormat="1" ht="13.5" customHeight="1">
      <c r="A37" s="225">
        <v>22</v>
      </c>
      <c r="B37" s="579" t="s">
        <v>1052</v>
      </c>
      <c r="C37" s="216"/>
      <c r="D37" s="217"/>
      <c r="E37" s="217"/>
      <c r="F37" s="217"/>
      <c r="G37" s="217"/>
      <c r="H37" s="698" t="s">
        <v>1053</v>
      </c>
      <c r="I37" s="699"/>
      <c r="J37" s="698" t="s">
        <v>1054</v>
      </c>
      <c r="K37" s="699" t="s">
        <v>1055</v>
      </c>
      <c r="L37" s="698"/>
      <c r="M37" s="698"/>
      <c r="N37" s="698"/>
      <c r="O37" s="698"/>
      <c r="P37" s="700"/>
      <c r="Q37" s="698" t="s">
        <v>820</v>
      </c>
      <c r="R37" s="698" t="s">
        <v>863</v>
      </c>
      <c r="S37" s="243" t="s">
        <v>1055</v>
      </c>
      <c r="T37" s="277"/>
      <c r="U37" s="698"/>
      <c r="V37" s="702"/>
      <c r="W37" s="702" t="s">
        <v>863</v>
      </c>
      <c r="X37" s="232"/>
      <c r="Y37" s="703"/>
      <c r="Z37" s="698"/>
      <c r="AA37" s="704"/>
      <c r="AB37" s="698"/>
      <c r="AC37" s="701">
        <v>1</v>
      </c>
      <c r="AD37" s="701">
        <v>1</v>
      </c>
    </row>
    <row r="38" spans="1:30" s="566" customFormat="1" ht="13.5" customHeight="1">
      <c r="A38" s="555">
        <v>23</v>
      </c>
      <c r="B38" s="556"/>
      <c r="C38" s="556" t="s">
        <v>1056</v>
      </c>
      <c r="D38" s="556"/>
      <c r="E38" s="556"/>
      <c r="F38" s="556"/>
      <c r="G38" s="556"/>
      <c r="H38" s="555" t="s">
        <v>1057</v>
      </c>
      <c r="I38" s="559" t="s">
        <v>1058</v>
      </c>
      <c r="J38" s="555" t="s">
        <v>1059</v>
      </c>
      <c r="K38" s="559"/>
      <c r="L38" s="555"/>
      <c r="M38" s="555"/>
      <c r="N38" s="555"/>
      <c r="O38" s="555"/>
      <c r="P38" s="560"/>
      <c r="Q38" s="555" t="s">
        <v>820</v>
      </c>
      <c r="R38" s="555"/>
      <c r="S38" s="555" t="s">
        <v>862</v>
      </c>
      <c r="T38" s="561"/>
      <c r="U38" s="555"/>
      <c r="V38" s="562"/>
      <c r="W38" s="562" t="s">
        <v>863</v>
      </c>
      <c r="X38" s="563"/>
      <c r="Y38" s="564"/>
      <c r="Z38" s="555"/>
      <c r="AA38" s="565"/>
      <c r="AB38" s="555"/>
      <c r="AC38" s="561">
        <v>1</v>
      </c>
      <c r="AD38" s="561">
        <v>1</v>
      </c>
    </row>
    <row r="39" spans="1:30" s="566" customFormat="1" ht="13.5" customHeight="1">
      <c r="A39" s="555">
        <v>24</v>
      </c>
      <c r="B39" s="556"/>
      <c r="C39" s="556" t="s">
        <v>1060</v>
      </c>
      <c r="D39" s="556"/>
      <c r="E39" s="557"/>
      <c r="F39" s="557"/>
      <c r="G39" s="557"/>
      <c r="H39" s="555" t="s">
        <v>1061</v>
      </c>
      <c r="I39" s="559" t="s">
        <v>1062</v>
      </c>
      <c r="J39" s="555" t="s">
        <v>1063</v>
      </c>
      <c r="K39" s="559"/>
      <c r="L39" s="555"/>
      <c r="M39" s="555"/>
      <c r="N39" s="555"/>
      <c r="O39" s="555"/>
      <c r="P39" s="581"/>
      <c r="Q39" s="555" t="s">
        <v>817</v>
      </c>
      <c r="R39" s="555"/>
      <c r="S39" s="555" t="s">
        <v>862</v>
      </c>
      <c r="T39" s="561"/>
      <c r="U39" s="555"/>
      <c r="V39" s="562"/>
      <c r="W39" s="562" t="s">
        <v>863</v>
      </c>
      <c r="X39" s="563"/>
      <c r="Y39" s="564"/>
      <c r="Z39" s="555"/>
      <c r="AA39" s="565"/>
      <c r="AB39" s="555"/>
      <c r="AC39" s="561">
        <v>1</v>
      </c>
      <c r="AD39" s="561"/>
    </row>
    <row r="40" spans="1:30" s="224" customFormat="1" ht="13.5" customHeight="1">
      <c r="A40" s="225">
        <v>25</v>
      </c>
      <c r="B40" s="217"/>
      <c r="C40" s="217" t="s">
        <v>1064</v>
      </c>
      <c r="D40" s="217"/>
      <c r="E40" s="217"/>
      <c r="F40" s="217"/>
      <c r="G40" s="217"/>
      <c r="H40" s="261" t="s">
        <v>1065</v>
      </c>
      <c r="I40" s="699" t="s">
        <v>1066</v>
      </c>
      <c r="J40" s="698" t="s">
        <v>870</v>
      </c>
      <c r="K40" s="699"/>
      <c r="L40" s="698" t="s">
        <v>1067</v>
      </c>
      <c r="M40" s="698" t="s">
        <v>1068</v>
      </c>
      <c r="N40" s="698"/>
      <c r="O40" s="698"/>
      <c r="P40" s="250"/>
      <c r="Q40" s="698" t="s">
        <v>817</v>
      </c>
      <c r="R40" s="698"/>
      <c r="S40" s="698" t="s">
        <v>862</v>
      </c>
      <c r="T40" s="701"/>
      <c r="U40" s="698"/>
      <c r="V40" s="702" t="s">
        <v>863</v>
      </c>
      <c r="W40" s="702" t="s">
        <v>863</v>
      </c>
      <c r="X40" s="232"/>
      <c r="Y40" s="703"/>
      <c r="Z40" s="698"/>
      <c r="AA40" s="704"/>
      <c r="AB40" s="698"/>
      <c r="AC40" s="701">
        <v>1</v>
      </c>
      <c r="AD40" s="701">
        <v>1</v>
      </c>
    </row>
    <row r="41" spans="1:30" s="566" customFormat="1" ht="13.5" customHeight="1">
      <c r="A41" s="555">
        <v>110</v>
      </c>
      <c r="B41" s="556"/>
      <c r="C41" s="556" t="s">
        <v>1069</v>
      </c>
      <c r="D41" s="557"/>
      <c r="E41" s="557"/>
      <c r="F41" s="557"/>
      <c r="G41" s="557"/>
      <c r="H41" s="555" t="s">
        <v>1070</v>
      </c>
      <c r="I41" s="582"/>
      <c r="J41" s="555"/>
      <c r="K41" s="559" t="s">
        <v>1071</v>
      </c>
      <c r="L41" s="555"/>
      <c r="M41" s="555"/>
      <c r="N41" s="555"/>
      <c r="O41" s="555"/>
      <c r="P41" s="560"/>
      <c r="Q41" s="555" t="s">
        <v>823</v>
      </c>
      <c r="R41" s="555" t="s">
        <v>863</v>
      </c>
      <c r="S41" s="583" t="s">
        <v>1071</v>
      </c>
      <c r="T41" s="561"/>
      <c r="U41" s="561"/>
      <c r="V41" s="562"/>
      <c r="W41" s="562" t="s">
        <v>863</v>
      </c>
      <c r="X41" s="563"/>
      <c r="Y41" s="564"/>
      <c r="Z41" s="555"/>
      <c r="AA41" s="565"/>
      <c r="AB41" s="555"/>
      <c r="AC41" s="561"/>
      <c r="AD41" s="561">
        <v>1</v>
      </c>
    </row>
    <row r="42" spans="1:30" s="566" customFormat="1" ht="13.5" customHeight="1">
      <c r="A42" s="555">
        <v>111</v>
      </c>
      <c r="B42" s="556"/>
      <c r="C42" s="556"/>
      <c r="D42" s="556" t="s">
        <v>1072</v>
      </c>
      <c r="E42" s="556"/>
      <c r="F42" s="556"/>
      <c r="G42" s="556"/>
      <c r="H42" s="555" t="s">
        <v>1073</v>
      </c>
      <c r="I42" s="582" t="s">
        <v>1074</v>
      </c>
      <c r="J42" s="555"/>
      <c r="K42" s="559" t="s">
        <v>907</v>
      </c>
      <c r="L42" s="555"/>
      <c r="M42" s="555"/>
      <c r="N42" s="555"/>
      <c r="O42" s="555"/>
      <c r="P42" s="560"/>
      <c r="Q42" s="555" t="s">
        <v>820</v>
      </c>
      <c r="R42" s="555"/>
      <c r="S42" s="555" t="s">
        <v>862</v>
      </c>
      <c r="T42" s="561"/>
      <c r="U42" s="559" t="s">
        <v>1075</v>
      </c>
      <c r="V42" s="562"/>
      <c r="W42" s="562" t="s">
        <v>863</v>
      </c>
      <c r="X42" s="563"/>
      <c r="Y42" s="564" t="s">
        <v>1076</v>
      </c>
      <c r="Z42" s="555" t="s">
        <v>1077</v>
      </c>
      <c r="AA42" s="565"/>
      <c r="AB42" s="555"/>
      <c r="AC42" s="561"/>
      <c r="AD42" s="561">
        <v>1</v>
      </c>
    </row>
    <row r="43" spans="1:30" s="566" customFormat="1" ht="13.5" customHeight="1">
      <c r="A43" s="555">
        <v>112</v>
      </c>
      <c r="B43" s="556"/>
      <c r="C43" s="556"/>
      <c r="D43" s="556" t="s">
        <v>1078</v>
      </c>
      <c r="E43" s="556"/>
      <c r="F43" s="556"/>
      <c r="G43" s="556"/>
      <c r="H43" s="555" t="s">
        <v>1079</v>
      </c>
      <c r="I43" s="582" t="s">
        <v>1080</v>
      </c>
      <c r="J43" s="555"/>
      <c r="K43" s="559" t="s">
        <v>1081</v>
      </c>
      <c r="L43" s="555"/>
      <c r="M43" s="555"/>
      <c r="N43" s="555"/>
      <c r="O43" s="555"/>
      <c r="P43" s="560"/>
      <c r="Q43" s="555" t="s">
        <v>820</v>
      </c>
      <c r="R43" s="555"/>
      <c r="S43" s="555" t="s">
        <v>862</v>
      </c>
      <c r="T43" s="561"/>
      <c r="U43" s="561"/>
      <c r="V43" s="562"/>
      <c r="W43" s="562" t="s">
        <v>863</v>
      </c>
      <c r="X43" s="563"/>
      <c r="Y43" s="564"/>
      <c r="Z43" s="555"/>
      <c r="AA43" s="565"/>
      <c r="AB43" s="555"/>
      <c r="AC43" s="561"/>
      <c r="AD43" s="561">
        <v>1</v>
      </c>
    </row>
    <row r="44" spans="1:30" s="566" customFormat="1" ht="13.5" customHeight="1">
      <c r="A44" s="555">
        <v>26</v>
      </c>
      <c r="B44" s="556"/>
      <c r="C44" s="556" t="s">
        <v>1082</v>
      </c>
      <c r="D44" s="557"/>
      <c r="E44" s="557"/>
      <c r="F44" s="557"/>
      <c r="G44" s="557"/>
      <c r="H44" s="555"/>
      <c r="I44" s="559"/>
      <c r="J44" s="555"/>
      <c r="K44" s="559" t="s">
        <v>1083</v>
      </c>
      <c r="L44" s="555"/>
      <c r="M44" s="555"/>
      <c r="N44" s="555"/>
      <c r="O44" s="555"/>
      <c r="P44" s="560"/>
      <c r="Q44" s="555" t="s">
        <v>817</v>
      </c>
      <c r="R44" s="555" t="s">
        <v>863</v>
      </c>
      <c r="S44" s="567" t="s">
        <v>1083</v>
      </c>
      <c r="T44" s="561"/>
      <c r="U44" s="555"/>
      <c r="V44" s="562"/>
      <c r="W44" s="562" t="s">
        <v>863</v>
      </c>
      <c r="X44" s="563"/>
      <c r="Y44" s="564"/>
      <c r="Z44" s="555"/>
      <c r="AA44" s="565"/>
      <c r="AB44" s="555"/>
      <c r="AC44" s="561">
        <v>1</v>
      </c>
      <c r="AD44" s="561">
        <v>1</v>
      </c>
    </row>
    <row r="45" spans="1:30" s="554" customFormat="1" ht="13.5" customHeight="1">
      <c r="A45" s="544">
        <v>27</v>
      </c>
      <c r="B45" s="545"/>
      <c r="C45" s="546" t="s">
        <v>1084</v>
      </c>
      <c r="D45" s="545"/>
      <c r="E45" s="584"/>
      <c r="F45" s="547"/>
      <c r="G45" s="547"/>
      <c r="H45" s="544" t="s">
        <v>1085</v>
      </c>
      <c r="I45" s="547" t="s">
        <v>1086</v>
      </c>
      <c r="J45" s="544" t="s">
        <v>1087</v>
      </c>
      <c r="K45" s="547" t="s">
        <v>1088</v>
      </c>
      <c r="L45" s="544"/>
      <c r="M45" s="544"/>
      <c r="N45" s="544"/>
      <c r="O45" s="544"/>
      <c r="P45" s="548"/>
      <c r="Q45" s="544" t="s">
        <v>820</v>
      </c>
      <c r="R45" s="544"/>
      <c r="S45" s="544" t="s">
        <v>862</v>
      </c>
      <c r="T45" s="549"/>
      <c r="U45" s="544" t="s">
        <v>1089</v>
      </c>
      <c r="V45" s="550" t="s">
        <v>863</v>
      </c>
      <c r="W45" s="550" t="s">
        <v>863</v>
      </c>
      <c r="X45" s="551"/>
      <c r="Y45" s="585"/>
      <c r="Z45" s="544"/>
      <c r="AA45" s="553"/>
      <c r="AB45" s="544"/>
      <c r="AC45" s="549">
        <v>1</v>
      </c>
      <c r="AD45" s="549">
        <v>1</v>
      </c>
    </row>
    <row r="46" spans="1:30" s="566" customFormat="1" ht="13.5" customHeight="1">
      <c r="A46" s="555">
        <v>28</v>
      </c>
      <c r="B46" s="556"/>
      <c r="C46" s="556"/>
      <c r="D46" s="556" t="s">
        <v>1090</v>
      </c>
      <c r="E46" s="557"/>
      <c r="F46" s="557"/>
      <c r="G46" s="557"/>
      <c r="H46" s="555" t="s">
        <v>1091</v>
      </c>
      <c r="I46" s="559" t="s">
        <v>1092</v>
      </c>
      <c r="J46" s="555"/>
      <c r="K46" s="559" t="s">
        <v>1093</v>
      </c>
      <c r="L46" s="555" t="s">
        <v>1094</v>
      </c>
      <c r="M46" s="555" t="s">
        <v>254</v>
      </c>
      <c r="N46" s="555"/>
      <c r="O46" s="555"/>
      <c r="P46" s="560"/>
      <c r="Q46" s="555" t="s">
        <v>817</v>
      </c>
      <c r="R46" s="555"/>
      <c r="S46" s="555" t="s">
        <v>862</v>
      </c>
      <c r="T46" s="561"/>
      <c r="U46" s="555"/>
      <c r="V46" s="562"/>
      <c r="W46" s="562" t="s">
        <v>863</v>
      </c>
      <c r="X46" s="563"/>
      <c r="Y46" s="564"/>
      <c r="Z46" s="555"/>
      <c r="AA46" s="565"/>
      <c r="AB46" s="555"/>
      <c r="AC46" s="561">
        <v>1</v>
      </c>
      <c r="AD46" s="561">
        <v>1</v>
      </c>
    </row>
    <row r="47" spans="1:30" s="566" customFormat="1" ht="13.5" customHeight="1">
      <c r="A47" s="555">
        <v>29</v>
      </c>
      <c r="B47" s="556"/>
      <c r="C47" s="556"/>
      <c r="D47" s="556" t="s">
        <v>1095</v>
      </c>
      <c r="E47" s="557"/>
      <c r="F47" s="557"/>
      <c r="G47" s="557"/>
      <c r="H47" s="555"/>
      <c r="I47" s="559"/>
      <c r="J47" s="555"/>
      <c r="K47" s="559" t="s">
        <v>1096</v>
      </c>
      <c r="L47" s="555" t="s">
        <v>1097</v>
      </c>
      <c r="M47" s="555" t="s">
        <v>1098</v>
      </c>
      <c r="N47" s="555"/>
      <c r="O47" s="555"/>
      <c r="P47" s="560"/>
      <c r="Q47" s="555" t="s">
        <v>817</v>
      </c>
      <c r="R47" s="555" t="s">
        <v>863</v>
      </c>
      <c r="S47" s="567" t="s">
        <v>1096</v>
      </c>
      <c r="T47" s="561"/>
      <c r="U47" s="555"/>
      <c r="V47" s="562"/>
      <c r="W47" s="562" t="s">
        <v>863</v>
      </c>
      <c r="X47" s="563"/>
      <c r="Y47" s="564"/>
      <c r="Z47" s="555"/>
      <c r="AA47" s="565"/>
      <c r="AB47" s="555"/>
      <c r="AC47" s="561">
        <v>1</v>
      </c>
      <c r="AD47" s="561">
        <v>1</v>
      </c>
    </row>
    <row r="48" spans="1:30" s="566" customFormat="1" ht="13.5" customHeight="1">
      <c r="A48" s="555">
        <v>30</v>
      </c>
      <c r="B48" s="556"/>
      <c r="C48" s="556"/>
      <c r="D48" s="556"/>
      <c r="E48" s="556" t="s">
        <v>1099</v>
      </c>
      <c r="F48" s="556"/>
      <c r="G48" s="556"/>
      <c r="H48" s="555" t="s">
        <v>1100</v>
      </c>
      <c r="I48" s="559" t="s">
        <v>1101</v>
      </c>
      <c r="J48" s="555"/>
      <c r="K48" s="559" t="s">
        <v>1088</v>
      </c>
      <c r="L48" s="555"/>
      <c r="M48" s="555"/>
      <c r="N48" s="555"/>
      <c r="O48" s="555"/>
      <c r="P48" s="560"/>
      <c r="Q48" s="555" t="s">
        <v>820</v>
      </c>
      <c r="R48" s="555"/>
      <c r="S48" s="555" t="s">
        <v>862</v>
      </c>
      <c r="T48" s="561"/>
      <c r="U48" s="555" t="s">
        <v>1102</v>
      </c>
      <c r="V48" s="562"/>
      <c r="W48" s="562" t="s">
        <v>863</v>
      </c>
      <c r="X48" s="563"/>
      <c r="Y48" s="564"/>
      <c r="Z48" s="555"/>
      <c r="AA48" s="565"/>
      <c r="AB48" s="555"/>
      <c r="AC48" s="561">
        <v>1</v>
      </c>
      <c r="AD48" s="561">
        <v>1</v>
      </c>
    </row>
    <row r="49" spans="1:30" s="566" customFormat="1" ht="13.5" customHeight="1">
      <c r="A49" s="555">
        <v>31</v>
      </c>
      <c r="B49" s="556"/>
      <c r="C49" s="556"/>
      <c r="D49" s="556"/>
      <c r="E49" s="556" t="s">
        <v>1103</v>
      </c>
      <c r="F49" s="556"/>
      <c r="G49" s="556"/>
      <c r="H49" s="555"/>
      <c r="I49" s="559" t="s">
        <v>1104</v>
      </c>
      <c r="J49" s="555"/>
      <c r="K49" s="559" t="s">
        <v>971</v>
      </c>
      <c r="L49" s="555"/>
      <c r="M49" s="555"/>
      <c r="N49" s="555"/>
      <c r="O49" s="555"/>
      <c r="P49" s="560"/>
      <c r="Q49" s="555" t="s">
        <v>817</v>
      </c>
      <c r="R49" s="555"/>
      <c r="S49" s="555" t="s">
        <v>862</v>
      </c>
      <c r="T49" s="561"/>
      <c r="U49" s="555"/>
      <c r="V49" s="562"/>
      <c r="W49" s="562" t="s">
        <v>863</v>
      </c>
      <c r="X49" s="563"/>
      <c r="Y49" s="564"/>
      <c r="Z49" s="555"/>
      <c r="AA49" s="565"/>
      <c r="AB49" s="555"/>
      <c r="AC49" s="561">
        <v>1</v>
      </c>
      <c r="AD49" s="561">
        <v>1</v>
      </c>
    </row>
    <row r="50" spans="1:30" s="566" customFormat="1" ht="13.5" customHeight="1">
      <c r="A50" s="555">
        <v>32</v>
      </c>
      <c r="B50" s="556"/>
      <c r="C50" s="556"/>
      <c r="D50" s="556"/>
      <c r="E50" s="556" t="s">
        <v>1105</v>
      </c>
      <c r="F50" s="556"/>
      <c r="G50" s="556"/>
      <c r="H50" s="555"/>
      <c r="I50" s="559" t="s">
        <v>1106</v>
      </c>
      <c r="J50" s="555"/>
      <c r="K50" s="559" t="s">
        <v>870</v>
      </c>
      <c r="L50" s="555"/>
      <c r="M50" s="555"/>
      <c r="N50" s="555"/>
      <c r="O50" s="555"/>
      <c r="P50" s="560"/>
      <c r="Q50" s="555" t="s">
        <v>817</v>
      </c>
      <c r="R50" s="555"/>
      <c r="S50" s="555" t="s">
        <v>862</v>
      </c>
      <c r="T50" s="561"/>
      <c r="U50" s="555"/>
      <c r="V50" s="562"/>
      <c r="W50" s="562" t="s">
        <v>863</v>
      </c>
      <c r="X50" s="563"/>
      <c r="Y50" s="564"/>
      <c r="Z50" s="555"/>
      <c r="AA50" s="565"/>
      <c r="AB50" s="555"/>
      <c r="AC50" s="561">
        <v>1</v>
      </c>
      <c r="AD50" s="561">
        <v>1</v>
      </c>
    </row>
    <row r="51" spans="1:30" s="566" customFormat="1" ht="13.5" customHeight="1">
      <c r="A51" s="555">
        <v>33</v>
      </c>
      <c r="B51" s="556"/>
      <c r="C51" s="556" t="s">
        <v>1107</v>
      </c>
      <c r="D51" s="557"/>
      <c r="E51" s="557"/>
      <c r="F51" s="557"/>
      <c r="G51" s="557"/>
      <c r="H51" s="555"/>
      <c r="I51" s="559"/>
      <c r="J51" s="555"/>
      <c r="K51" s="559" t="s">
        <v>1108</v>
      </c>
      <c r="L51" s="555"/>
      <c r="M51" s="555"/>
      <c r="N51" s="555"/>
      <c r="O51" s="555"/>
      <c r="P51" s="560"/>
      <c r="Q51" s="555" t="s">
        <v>817</v>
      </c>
      <c r="R51" s="555" t="s">
        <v>863</v>
      </c>
      <c r="S51" s="567" t="s">
        <v>1108</v>
      </c>
      <c r="T51" s="561"/>
      <c r="U51" s="555"/>
      <c r="V51" s="562"/>
      <c r="W51" s="562" t="s">
        <v>863</v>
      </c>
      <c r="X51" s="563"/>
      <c r="Y51" s="564"/>
      <c r="Z51" s="555"/>
      <c r="AA51" s="565"/>
      <c r="AB51" s="555"/>
      <c r="AC51" s="561"/>
      <c r="AD51" s="561">
        <v>1</v>
      </c>
    </row>
    <row r="52" spans="1:30" s="595" customFormat="1" ht="13.5" customHeight="1">
      <c r="A52" s="587">
        <v>34</v>
      </c>
      <c r="B52" s="546"/>
      <c r="C52" s="546" t="s">
        <v>388</v>
      </c>
      <c r="D52" s="546"/>
      <c r="E52" s="546"/>
      <c r="F52" s="546"/>
      <c r="G52" s="546"/>
      <c r="H52" s="587" t="s">
        <v>1109</v>
      </c>
      <c r="I52" s="588" t="s">
        <v>1110</v>
      </c>
      <c r="J52" s="587" t="s">
        <v>1108</v>
      </c>
      <c r="K52" s="588" t="s">
        <v>870</v>
      </c>
      <c r="L52" s="587" t="s">
        <v>1111</v>
      </c>
      <c r="M52" s="587" t="s">
        <v>388</v>
      </c>
      <c r="N52" s="587"/>
      <c r="O52" s="587"/>
      <c r="P52" s="589"/>
      <c r="Q52" s="587" t="s">
        <v>817</v>
      </c>
      <c r="R52" s="587"/>
      <c r="S52" s="587" t="s">
        <v>862</v>
      </c>
      <c r="T52" s="590"/>
      <c r="U52" s="587"/>
      <c r="V52" s="591" t="s">
        <v>863</v>
      </c>
      <c r="W52" s="591" t="s">
        <v>863</v>
      </c>
      <c r="X52" s="592"/>
      <c r="Y52" s="593"/>
      <c r="Z52" s="587"/>
      <c r="AA52" s="594" t="s">
        <v>1112</v>
      </c>
      <c r="AB52" s="587"/>
      <c r="AC52" s="590">
        <v>1</v>
      </c>
      <c r="AD52" s="590">
        <v>1</v>
      </c>
    </row>
    <row r="53" spans="1:30" s="595" customFormat="1" ht="13.5" customHeight="1">
      <c r="A53" s="587">
        <v>35</v>
      </c>
      <c r="B53" s="546"/>
      <c r="C53" s="546" t="s">
        <v>392</v>
      </c>
      <c r="D53" s="546"/>
      <c r="E53" s="546"/>
      <c r="F53" s="546"/>
      <c r="G53" s="546"/>
      <c r="H53" s="587" t="s">
        <v>1113</v>
      </c>
      <c r="I53" s="588">
        <v>59350</v>
      </c>
      <c r="J53" s="587" t="s">
        <v>1114</v>
      </c>
      <c r="K53" s="588" t="s">
        <v>1115</v>
      </c>
      <c r="L53" s="587" t="s">
        <v>1116</v>
      </c>
      <c r="M53" s="587" t="s">
        <v>392</v>
      </c>
      <c r="N53" s="587"/>
      <c r="O53" s="587"/>
      <c r="P53" s="589"/>
      <c r="Q53" s="587" t="s">
        <v>817</v>
      </c>
      <c r="R53" s="587"/>
      <c r="S53" s="587" t="s">
        <v>862</v>
      </c>
      <c r="T53" s="590"/>
      <c r="U53" s="587" t="s">
        <v>1117</v>
      </c>
      <c r="V53" s="591" t="s">
        <v>863</v>
      </c>
      <c r="W53" s="591" t="s">
        <v>863</v>
      </c>
      <c r="X53" s="592"/>
      <c r="Y53" s="593"/>
      <c r="Z53" s="587"/>
      <c r="AA53" s="594"/>
      <c r="AB53" s="587"/>
      <c r="AC53" s="590">
        <v>1</v>
      </c>
      <c r="AD53" s="590">
        <v>1</v>
      </c>
    </row>
    <row r="54" spans="1:30" s="566" customFormat="1" ht="13.5" customHeight="1">
      <c r="A54" s="555">
        <v>36</v>
      </c>
      <c r="B54" s="556"/>
      <c r="C54" s="556"/>
      <c r="D54" s="556" t="s">
        <v>1118</v>
      </c>
      <c r="E54" s="556"/>
      <c r="F54" s="556"/>
      <c r="G54" s="556"/>
      <c r="H54" s="555" t="s">
        <v>1119</v>
      </c>
      <c r="I54" s="559" t="s">
        <v>1120</v>
      </c>
      <c r="J54" s="555"/>
      <c r="K54" s="559" t="s">
        <v>1121</v>
      </c>
      <c r="L54" s="555"/>
      <c r="M54" s="555"/>
      <c r="N54" s="555"/>
      <c r="O54" s="555"/>
      <c r="P54" s="560"/>
      <c r="Q54" s="555" t="s">
        <v>817</v>
      </c>
      <c r="R54" s="555"/>
      <c r="S54" s="586" t="s">
        <v>862</v>
      </c>
      <c r="T54" s="561"/>
      <c r="U54" s="555"/>
      <c r="V54" s="562"/>
      <c r="W54" s="562" t="s">
        <v>863</v>
      </c>
      <c r="X54" s="563"/>
      <c r="Y54" s="564"/>
      <c r="Z54" s="555"/>
      <c r="AA54" s="565"/>
      <c r="AB54" s="555"/>
      <c r="AC54" s="561"/>
      <c r="AD54" s="561">
        <v>1</v>
      </c>
    </row>
    <row r="55" spans="1:30" s="254" customFormat="1" ht="12.75" customHeight="1">
      <c r="A55" s="225">
        <v>37</v>
      </c>
      <c r="B55" s="217"/>
      <c r="C55" s="217" t="s">
        <v>1122</v>
      </c>
      <c r="D55" s="221"/>
      <c r="E55" s="221"/>
      <c r="F55" s="221"/>
      <c r="G55" s="221"/>
      <c r="H55" s="698" t="s">
        <v>1123</v>
      </c>
      <c r="I55" s="699"/>
      <c r="J55" s="698"/>
      <c r="K55" s="699" t="s">
        <v>1124</v>
      </c>
      <c r="L55" s="698"/>
      <c r="M55" s="698"/>
      <c r="N55" s="698"/>
      <c r="O55" s="698"/>
      <c r="P55" s="700"/>
      <c r="Q55" s="698" t="s">
        <v>817</v>
      </c>
      <c r="R55" s="698" t="s">
        <v>863</v>
      </c>
      <c r="S55" s="243" t="s">
        <v>1124</v>
      </c>
      <c r="T55" s="701"/>
      <c r="U55" s="698"/>
      <c r="V55" s="702" t="s">
        <v>863</v>
      </c>
      <c r="W55" s="702" t="s">
        <v>863</v>
      </c>
      <c r="X55" s="232"/>
      <c r="Y55" s="703"/>
      <c r="Z55" s="698"/>
      <c r="AA55" s="704"/>
      <c r="AB55" s="698"/>
      <c r="AC55" s="701">
        <v>1</v>
      </c>
      <c r="AD55" s="701">
        <v>1</v>
      </c>
    </row>
    <row r="56" spans="1:30" s="254" customFormat="1" ht="12.75" customHeight="1">
      <c r="A56" s="225">
        <v>38</v>
      </c>
      <c r="B56" s="217"/>
      <c r="C56" s="217"/>
      <c r="D56" s="697" t="s">
        <v>415</v>
      </c>
      <c r="E56" s="221"/>
      <c r="F56" s="221"/>
      <c r="G56" s="221"/>
      <c r="H56" s="698" t="s">
        <v>1125</v>
      </c>
      <c r="I56" s="699" t="s">
        <v>1126</v>
      </c>
      <c r="J56" s="698"/>
      <c r="K56" s="699" t="s">
        <v>1127</v>
      </c>
      <c r="L56" s="698" t="s">
        <v>1128</v>
      </c>
      <c r="M56" s="698" t="s">
        <v>415</v>
      </c>
      <c r="N56" s="698"/>
      <c r="O56" s="698"/>
      <c r="P56" s="700"/>
      <c r="Q56" s="698" t="s">
        <v>817</v>
      </c>
      <c r="R56" s="698"/>
      <c r="S56" s="705" t="s">
        <v>862</v>
      </c>
      <c r="T56" s="278"/>
      <c r="U56" s="698"/>
      <c r="V56" s="702" t="s">
        <v>863</v>
      </c>
      <c r="W56" s="702" t="s">
        <v>863</v>
      </c>
      <c r="X56" s="232"/>
      <c r="Y56" s="703"/>
      <c r="Z56" s="698"/>
      <c r="AA56" s="704"/>
      <c r="AB56" s="698"/>
      <c r="AC56" s="701">
        <v>1</v>
      </c>
      <c r="AD56" s="701">
        <v>1</v>
      </c>
    </row>
    <row r="57" spans="1:30" s="254" customFormat="1" ht="12.75" customHeight="1">
      <c r="A57" s="225">
        <v>39</v>
      </c>
      <c r="B57" s="217"/>
      <c r="C57" s="217"/>
      <c r="D57" s="697" t="s">
        <v>1129</v>
      </c>
      <c r="E57" s="221"/>
      <c r="F57" s="221"/>
      <c r="G57" s="221"/>
      <c r="H57" s="698" t="s">
        <v>1130</v>
      </c>
      <c r="I57" s="699" t="s">
        <v>1131</v>
      </c>
      <c r="J57" s="698"/>
      <c r="K57" s="699" t="s">
        <v>1132</v>
      </c>
      <c r="L57" s="698" t="s">
        <v>1133</v>
      </c>
      <c r="M57" s="698" t="s">
        <v>424</v>
      </c>
      <c r="N57" s="698"/>
      <c r="O57" s="698"/>
      <c r="P57" s="700"/>
      <c r="Q57" s="698" t="s">
        <v>817</v>
      </c>
      <c r="R57" s="698"/>
      <c r="S57" s="705" t="s">
        <v>862</v>
      </c>
      <c r="T57" s="278"/>
      <c r="U57" s="698"/>
      <c r="V57" s="702" t="s">
        <v>863</v>
      </c>
      <c r="W57" s="702" t="s">
        <v>863</v>
      </c>
      <c r="X57" s="232"/>
      <c r="Y57" s="703"/>
      <c r="Z57" s="698"/>
      <c r="AA57" s="704"/>
      <c r="AB57" s="698"/>
      <c r="AC57" s="701">
        <v>1</v>
      </c>
      <c r="AD57" s="701">
        <v>1</v>
      </c>
    </row>
    <row r="58" spans="1:30" s="244" customFormat="1" ht="12.75" customHeight="1">
      <c r="A58" s="225">
        <v>40</v>
      </c>
      <c r="B58" s="217"/>
      <c r="C58" s="222"/>
      <c r="D58" s="697" t="s">
        <v>429</v>
      </c>
      <c r="E58" s="221"/>
      <c r="F58" s="221"/>
      <c r="G58" s="221"/>
      <c r="H58" s="698" t="s">
        <v>1134</v>
      </c>
      <c r="I58" s="699" t="s">
        <v>1135</v>
      </c>
      <c r="J58" s="698"/>
      <c r="K58" s="699" t="s">
        <v>1136</v>
      </c>
      <c r="L58" s="698"/>
      <c r="M58" s="698"/>
      <c r="N58" s="698"/>
      <c r="O58" s="698"/>
      <c r="P58" s="700"/>
      <c r="Q58" s="698" t="s">
        <v>817</v>
      </c>
      <c r="R58" s="698"/>
      <c r="S58" s="705" t="s">
        <v>862</v>
      </c>
      <c r="T58" s="278"/>
      <c r="U58" s="698"/>
      <c r="V58" s="702" t="s">
        <v>863</v>
      </c>
      <c r="W58" s="702" t="s">
        <v>863</v>
      </c>
      <c r="X58" s="232"/>
      <c r="Y58" s="703"/>
      <c r="Z58" s="698"/>
      <c r="AA58" s="704"/>
      <c r="AB58" s="698"/>
      <c r="AC58" s="701">
        <v>1</v>
      </c>
      <c r="AD58" s="701">
        <v>1</v>
      </c>
    </row>
    <row r="59" spans="1:30" s="244" customFormat="1" ht="12.75" customHeight="1">
      <c r="A59" s="225">
        <v>41</v>
      </c>
      <c r="B59" s="217"/>
      <c r="C59" s="222"/>
      <c r="D59" s="697" t="s">
        <v>426</v>
      </c>
      <c r="E59" s="221"/>
      <c r="F59" s="221"/>
      <c r="G59" s="221"/>
      <c r="H59" s="698" t="s">
        <v>1137</v>
      </c>
      <c r="I59" s="699" t="s">
        <v>1138</v>
      </c>
      <c r="J59" s="698"/>
      <c r="K59" s="699" t="s">
        <v>1139</v>
      </c>
      <c r="L59" s="698" t="s">
        <v>1140</v>
      </c>
      <c r="M59" s="698" t="s">
        <v>426</v>
      </c>
      <c r="N59" s="698"/>
      <c r="O59" s="698"/>
      <c r="P59" s="700"/>
      <c r="Q59" s="698" t="s">
        <v>823</v>
      </c>
      <c r="R59" s="698"/>
      <c r="S59" s="705" t="s">
        <v>862</v>
      </c>
      <c r="T59" s="278"/>
      <c r="U59" s="698"/>
      <c r="V59" s="702" t="s">
        <v>863</v>
      </c>
      <c r="W59" s="702" t="s">
        <v>863</v>
      </c>
      <c r="X59" s="232"/>
      <c r="Y59" s="703"/>
      <c r="Z59" s="698"/>
      <c r="AA59" s="704"/>
      <c r="AB59" s="698"/>
      <c r="AC59" s="701">
        <v>1</v>
      </c>
      <c r="AD59" s="701">
        <v>1</v>
      </c>
    </row>
    <row r="60" spans="1:30" s="244" customFormat="1" ht="12.75" customHeight="1">
      <c r="A60" s="225">
        <v>42</v>
      </c>
      <c r="B60" s="217"/>
      <c r="C60" s="222"/>
      <c r="D60" s="697" t="s">
        <v>1141</v>
      </c>
      <c r="E60" s="221"/>
      <c r="F60" s="221"/>
      <c r="G60" s="221"/>
      <c r="H60" s="698" t="s">
        <v>1142</v>
      </c>
      <c r="I60" s="699" t="s">
        <v>1143</v>
      </c>
      <c r="J60" s="698"/>
      <c r="K60" s="699" t="s">
        <v>1144</v>
      </c>
      <c r="L60" s="698"/>
      <c r="M60" s="698"/>
      <c r="N60" s="698"/>
      <c r="O60" s="698"/>
      <c r="P60" s="700"/>
      <c r="Q60" s="698" t="s">
        <v>817</v>
      </c>
      <c r="R60" s="698"/>
      <c r="S60" s="705" t="s">
        <v>862</v>
      </c>
      <c r="T60" s="278"/>
      <c r="U60" s="698"/>
      <c r="V60" s="702" t="s">
        <v>863</v>
      </c>
      <c r="W60" s="702" t="s">
        <v>863</v>
      </c>
      <c r="X60" s="232"/>
      <c r="Y60" s="703"/>
      <c r="Z60" s="698"/>
      <c r="AA60" s="704"/>
      <c r="AB60" s="698"/>
      <c r="AC60" s="701">
        <v>1</v>
      </c>
      <c r="AD60" s="701">
        <v>1</v>
      </c>
    </row>
    <row r="61" spans="1:30" s="255" customFormat="1" ht="12.75" customHeight="1">
      <c r="A61" s="225">
        <v>43</v>
      </c>
      <c r="B61" s="217"/>
      <c r="C61" s="222"/>
      <c r="D61" s="697" t="s">
        <v>1145</v>
      </c>
      <c r="E61" s="221"/>
      <c r="F61" s="221"/>
      <c r="G61" s="221"/>
      <c r="H61" s="698" t="s">
        <v>410</v>
      </c>
      <c r="I61" s="699" t="s">
        <v>1146</v>
      </c>
      <c r="J61" s="698"/>
      <c r="K61" s="699" t="s">
        <v>1147</v>
      </c>
      <c r="L61" s="698"/>
      <c r="M61" s="698"/>
      <c r="N61" s="698"/>
      <c r="O61" s="698"/>
      <c r="P61" s="700"/>
      <c r="Q61" s="698" t="s">
        <v>817</v>
      </c>
      <c r="R61" s="698"/>
      <c r="S61" s="705" t="s">
        <v>862</v>
      </c>
      <c r="T61" s="278"/>
      <c r="U61" s="698"/>
      <c r="V61" s="702" t="s">
        <v>863</v>
      </c>
      <c r="W61" s="702" t="s">
        <v>863</v>
      </c>
      <c r="X61" s="232"/>
      <c r="Y61" s="703"/>
      <c r="Z61" s="698"/>
      <c r="AA61" s="704"/>
      <c r="AB61" s="698"/>
      <c r="AC61" s="701">
        <v>1</v>
      </c>
      <c r="AD61" s="701">
        <v>1</v>
      </c>
    </row>
    <row r="62" spans="1:30" s="256" customFormat="1" ht="12.75" customHeight="1">
      <c r="A62" s="225">
        <v>44</v>
      </c>
      <c r="B62" s="217"/>
      <c r="C62" s="218"/>
      <c r="D62" s="697" t="s">
        <v>1148</v>
      </c>
      <c r="E62" s="221"/>
      <c r="F62" s="221"/>
      <c r="G62" s="221"/>
      <c r="H62" s="698"/>
      <c r="I62" s="699" t="s">
        <v>1149</v>
      </c>
      <c r="J62" s="698"/>
      <c r="K62" s="699" t="s">
        <v>1150</v>
      </c>
      <c r="L62" s="698"/>
      <c r="M62" s="698"/>
      <c r="N62" s="698"/>
      <c r="O62" s="698"/>
      <c r="P62" s="700"/>
      <c r="Q62" s="698" t="s">
        <v>817</v>
      </c>
      <c r="R62" s="698"/>
      <c r="S62" s="705" t="s">
        <v>862</v>
      </c>
      <c r="T62" s="278"/>
      <c r="U62" s="698"/>
      <c r="V62" s="702" t="s">
        <v>863</v>
      </c>
      <c r="W62" s="702" t="s">
        <v>863</v>
      </c>
      <c r="X62" s="232"/>
      <c r="Y62" s="703"/>
      <c r="Z62" s="698"/>
      <c r="AA62" s="704"/>
      <c r="AB62" s="698"/>
      <c r="AC62" s="701">
        <v>1</v>
      </c>
      <c r="AD62" s="701">
        <v>1</v>
      </c>
    </row>
    <row r="63" spans="1:30" s="254" customFormat="1" ht="12.95" customHeight="1">
      <c r="A63" s="225">
        <v>45</v>
      </c>
      <c r="B63" s="217"/>
      <c r="C63" s="218"/>
      <c r="D63" s="697" t="s">
        <v>178</v>
      </c>
      <c r="E63" s="221"/>
      <c r="F63" s="221"/>
      <c r="G63" s="221"/>
      <c r="H63" s="698" t="s">
        <v>1151</v>
      </c>
      <c r="I63" s="699" t="s">
        <v>1152</v>
      </c>
      <c r="J63" s="698"/>
      <c r="K63" s="699" t="s">
        <v>1153</v>
      </c>
      <c r="L63" s="698"/>
      <c r="M63" s="698"/>
      <c r="N63" s="698"/>
      <c r="O63" s="698"/>
      <c r="P63" s="700"/>
      <c r="Q63" s="698" t="s">
        <v>817</v>
      </c>
      <c r="R63" s="698"/>
      <c r="S63" s="705" t="s">
        <v>862</v>
      </c>
      <c r="T63" s="278"/>
      <c r="U63" s="698"/>
      <c r="V63" s="702" t="s">
        <v>863</v>
      </c>
      <c r="W63" s="702" t="s">
        <v>863</v>
      </c>
      <c r="X63" s="232"/>
      <c r="Y63" s="703"/>
      <c r="Z63" s="698"/>
      <c r="AA63" s="704"/>
      <c r="AB63" s="698"/>
      <c r="AC63" s="701">
        <v>1</v>
      </c>
      <c r="AD63" s="701">
        <v>1</v>
      </c>
    </row>
    <row r="64" spans="1:30" s="254" customFormat="1" ht="12.95" customHeight="1">
      <c r="A64" s="225">
        <v>46</v>
      </c>
      <c r="B64" s="217"/>
      <c r="C64" s="218"/>
      <c r="D64" s="241" t="s">
        <v>1154</v>
      </c>
      <c r="E64" s="241"/>
      <c r="F64" s="241"/>
      <c r="G64" s="241"/>
      <c r="H64" s="698" t="s">
        <v>1155</v>
      </c>
      <c r="I64" s="699">
        <v>33123452323</v>
      </c>
      <c r="J64" s="698"/>
      <c r="K64" s="699" t="s">
        <v>1156</v>
      </c>
      <c r="L64" s="698"/>
      <c r="M64" s="698"/>
      <c r="N64" s="698"/>
      <c r="O64" s="698"/>
      <c r="P64" s="700"/>
      <c r="Q64" s="698" t="s">
        <v>817</v>
      </c>
      <c r="R64" s="698"/>
      <c r="S64" s="698" t="s">
        <v>1093</v>
      </c>
      <c r="T64" s="701"/>
      <c r="U64" s="698"/>
      <c r="V64" s="702" t="s">
        <v>863</v>
      </c>
      <c r="W64" s="702" t="s">
        <v>863</v>
      </c>
      <c r="X64" s="232"/>
      <c r="Y64" s="703"/>
      <c r="Z64" s="698" t="s">
        <v>1157</v>
      </c>
      <c r="AA64" s="704"/>
      <c r="AB64" s="698"/>
      <c r="AC64" s="701"/>
      <c r="AD64" s="701">
        <v>1</v>
      </c>
    </row>
    <row r="65" spans="1:30" s="566" customFormat="1" ht="13.5" customHeight="1">
      <c r="A65" s="555">
        <v>47</v>
      </c>
      <c r="B65" s="556"/>
      <c r="C65" s="556" t="s">
        <v>1158</v>
      </c>
      <c r="D65" s="556"/>
      <c r="E65" s="556"/>
      <c r="F65" s="556"/>
      <c r="G65" s="556"/>
      <c r="H65" s="555"/>
      <c r="I65" s="559"/>
      <c r="J65" s="555" t="s">
        <v>1159</v>
      </c>
      <c r="K65" s="559" t="s">
        <v>1160</v>
      </c>
      <c r="L65" s="555"/>
      <c r="M65" s="555"/>
      <c r="N65" s="555"/>
      <c r="O65" s="555"/>
      <c r="P65" s="581"/>
      <c r="Q65" s="555" t="s">
        <v>817</v>
      </c>
      <c r="R65" s="555" t="s">
        <v>863</v>
      </c>
      <c r="S65" s="567" t="s">
        <v>1160</v>
      </c>
      <c r="T65" s="561"/>
      <c r="U65" s="555"/>
      <c r="V65" s="562"/>
      <c r="W65" s="562" t="s">
        <v>863</v>
      </c>
      <c r="X65" s="563"/>
      <c r="Y65" s="564"/>
      <c r="Z65" s="555"/>
      <c r="AA65" s="565"/>
      <c r="AB65" s="555"/>
      <c r="AC65" s="561">
        <v>1</v>
      </c>
      <c r="AD65" s="561"/>
    </row>
    <row r="66" spans="1:30" s="566" customFormat="1" ht="13.5" customHeight="1">
      <c r="A66" s="555">
        <v>48</v>
      </c>
      <c r="B66" s="556"/>
      <c r="C66" s="556"/>
      <c r="D66" s="556" t="s">
        <v>1161</v>
      </c>
      <c r="E66" s="556"/>
      <c r="F66" s="556"/>
      <c r="G66" s="556"/>
      <c r="H66" s="555" t="s">
        <v>1162</v>
      </c>
      <c r="I66" s="559" t="s">
        <v>929</v>
      </c>
      <c r="J66" s="555"/>
      <c r="K66" s="559" t="s">
        <v>1163</v>
      </c>
      <c r="L66" s="555"/>
      <c r="M66" s="555"/>
      <c r="N66" s="555"/>
      <c r="O66" s="555"/>
      <c r="P66" s="560"/>
      <c r="Q66" s="555" t="s">
        <v>820</v>
      </c>
      <c r="R66" s="555"/>
      <c r="S66" s="555" t="s">
        <v>878</v>
      </c>
      <c r="T66" s="561"/>
      <c r="U66" s="555"/>
      <c r="V66" s="562"/>
      <c r="W66" s="562" t="s">
        <v>863</v>
      </c>
      <c r="X66" s="563"/>
      <c r="Y66" s="564"/>
      <c r="Z66" s="555" t="s">
        <v>1164</v>
      </c>
      <c r="AA66" s="565"/>
      <c r="AB66" s="555"/>
      <c r="AC66" s="561"/>
      <c r="AD66" s="561">
        <v>1</v>
      </c>
    </row>
    <row r="67" spans="1:30" s="566" customFormat="1" ht="13.5" customHeight="1">
      <c r="A67" s="555">
        <v>49</v>
      </c>
      <c r="B67" s="556"/>
      <c r="C67" s="556"/>
      <c r="D67" s="556" t="s">
        <v>1165</v>
      </c>
      <c r="E67" s="556"/>
      <c r="F67" s="556"/>
      <c r="G67" s="556"/>
      <c r="H67" s="555" t="s">
        <v>1166</v>
      </c>
      <c r="I67" s="559"/>
      <c r="J67" s="555" t="s">
        <v>1167</v>
      </c>
      <c r="K67" s="559" t="s">
        <v>1167</v>
      </c>
      <c r="L67" s="555"/>
      <c r="M67" s="555"/>
      <c r="N67" s="555"/>
      <c r="O67" s="555"/>
      <c r="P67" s="581"/>
      <c r="Q67" s="555" t="s">
        <v>817</v>
      </c>
      <c r="R67" s="555" t="s">
        <v>863</v>
      </c>
      <c r="S67" s="567" t="s">
        <v>1167</v>
      </c>
      <c r="T67" s="561"/>
      <c r="U67" s="555"/>
      <c r="V67" s="562"/>
      <c r="W67" s="562" t="s">
        <v>863</v>
      </c>
      <c r="X67" s="563"/>
      <c r="Y67" s="564"/>
      <c r="Z67" s="555"/>
      <c r="AA67" s="565"/>
      <c r="AB67" s="555"/>
      <c r="AC67" s="561">
        <v>1</v>
      </c>
      <c r="AD67" s="561">
        <v>1</v>
      </c>
    </row>
    <row r="68" spans="1:30" s="595" customFormat="1" ht="13.5" customHeight="1">
      <c r="A68" s="587">
        <v>50</v>
      </c>
      <c r="B68" s="546"/>
      <c r="C68" s="217" t="s">
        <v>1168</v>
      </c>
      <c r="D68" s="546"/>
      <c r="E68" s="546"/>
      <c r="F68" s="546"/>
      <c r="G68" s="546"/>
      <c r="H68" s="587" t="s">
        <v>1169</v>
      </c>
      <c r="I68" s="588"/>
      <c r="J68" s="587" t="s">
        <v>1170</v>
      </c>
      <c r="K68" s="588" t="s">
        <v>1170</v>
      </c>
      <c r="L68" s="587"/>
      <c r="M68" s="587"/>
      <c r="N68" s="587"/>
      <c r="O68" s="587"/>
      <c r="P68" s="589"/>
      <c r="Q68" s="587" t="s">
        <v>820</v>
      </c>
      <c r="R68" s="587" t="s">
        <v>863</v>
      </c>
      <c r="S68" s="598" t="s">
        <v>1170</v>
      </c>
      <c r="T68" s="590"/>
      <c r="U68" s="587"/>
      <c r="V68" s="591" t="s">
        <v>863</v>
      </c>
      <c r="W68" s="591" t="s">
        <v>863</v>
      </c>
      <c r="X68" s="592"/>
      <c r="Y68" s="593"/>
      <c r="Z68" s="587"/>
      <c r="AA68" s="594"/>
      <c r="AB68" s="587"/>
      <c r="AC68" s="590">
        <v>1</v>
      </c>
      <c r="AD68" s="590">
        <v>1</v>
      </c>
    </row>
    <row r="69" spans="1:30" s="595" customFormat="1" ht="13.5" customHeight="1">
      <c r="A69" s="587">
        <v>51</v>
      </c>
      <c r="B69" s="546"/>
      <c r="C69" s="546"/>
      <c r="D69" s="546" t="s">
        <v>1171</v>
      </c>
      <c r="E69" s="546"/>
      <c r="F69" s="546"/>
      <c r="G69" s="546"/>
      <c r="H69" s="587" t="s">
        <v>1172</v>
      </c>
      <c r="I69" s="588" t="s">
        <v>1173</v>
      </c>
      <c r="J69" s="587" t="s">
        <v>1174</v>
      </c>
      <c r="K69" s="588" t="s">
        <v>1174</v>
      </c>
      <c r="L69" s="587"/>
      <c r="M69" s="587"/>
      <c r="N69" s="587"/>
      <c r="O69" s="587"/>
      <c r="P69" s="589"/>
      <c r="Q69" s="587" t="s">
        <v>820</v>
      </c>
      <c r="R69" s="587"/>
      <c r="S69" s="587" t="s">
        <v>1093</v>
      </c>
      <c r="T69" s="590"/>
      <c r="U69" s="587"/>
      <c r="V69" s="591" t="s">
        <v>863</v>
      </c>
      <c r="W69" s="591" t="s">
        <v>863</v>
      </c>
      <c r="X69" s="592"/>
      <c r="Y69" s="587" t="s">
        <v>1175</v>
      </c>
      <c r="Z69" s="587"/>
      <c r="AA69" s="594" t="s">
        <v>1176</v>
      </c>
      <c r="AB69" s="587"/>
      <c r="AC69" s="590">
        <v>1</v>
      </c>
      <c r="AD69" s="590">
        <v>1</v>
      </c>
    </row>
    <row r="70" spans="1:30" s="595" customFormat="1" ht="13.5" customHeight="1">
      <c r="A70" s="587">
        <v>52</v>
      </c>
      <c r="B70" s="546"/>
      <c r="C70" s="546"/>
      <c r="D70" s="546" t="s">
        <v>1177</v>
      </c>
      <c r="E70" s="546"/>
      <c r="F70" s="546"/>
      <c r="G70" s="546"/>
      <c r="H70" s="587" t="s">
        <v>1178</v>
      </c>
      <c r="I70" s="588" t="s">
        <v>1179</v>
      </c>
      <c r="J70" s="587" t="s">
        <v>1180</v>
      </c>
      <c r="K70" s="588" t="s">
        <v>1180</v>
      </c>
      <c r="L70" s="587"/>
      <c r="M70" s="587"/>
      <c r="N70" s="587"/>
      <c r="O70" s="587"/>
      <c r="P70" s="589"/>
      <c r="Q70" s="587" t="s">
        <v>820</v>
      </c>
      <c r="R70" s="587"/>
      <c r="S70" s="587" t="s">
        <v>1093</v>
      </c>
      <c r="T70" s="590"/>
      <c r="U70" s="587"/>
      <c r="V70" s="591" t="s">
        <v>863</v>
      </c>
      <c r="W70" s="591" t="s">
        <v>863</v>
      </c>
      <c r="X70" s="592"/>
      <c r="Y70" s="587" t="s">
        <v>1175</v>
      </c>
      <c r="Z70" s="587"/>
      <c r="AA70" s="594" t="s">
        <v>1176</v>
      </c>
      <c r="AB70" s="587"/>
      <c r="AC70" s="590">
        <v>1</v>
      </c>
      <c r="AD70" s="590">
        <v>1</v>
      </c>
    </row>
    <row r="71" spans="1:30" s="596" customFormat="1" ht="13.5" customHeight="1">
      <c r="A71" s="555">
        <v>53</v>
      </c>
      <c r="B71" s="556"/>
      <c r="C71" s="556"/>
      <c r="D71" s="556"/>
      <c r="E71" s="556"/>
      <c r="F71" s="556" t="s">
        <v>1181</v>
      </c>
      <c r="G71" s="557"/>
      <c r="H71" s="555" t="s">
        <v>1182</v>
      </c>
      <c r="I71" s="559">
        <v>120</v>
      </c>
      <c r="J71" s="555"/>
      <c r="K71" s="555" t="s">
        <v>1183</v>
      </c>
      <c r="L71" s="555"/>
      <c r="M71" s="555"/>
      <c r="N71" s="555"/>
      <c r="O71" s="555"/>
      <c r="P71" s="560"/>
      <c r="Q71" s="555" t="s">
        <v>817</v>
      </c>
      <c r="R71" s="555"/>
      <c r="S71" s="555" t="s">
        <v>1093</v>
      </c>
      <c r="T71" s="561"/>
      <c r="U71" s="555"/>
      <c r="V71" s="562"/>
      <c r="W71" s="562" t="s">
        <v>863</v>
      </c>
      <c r="X71" s="563"/>
      <c r="Y71" s="555" t="s">
        <v>1184</v>
      </c>
      <c r="Z71" s="555"/>
      <c r="AA71" s="565"/>
      <c r="AB71" s="555"/>
      <c r="AC71" s="561">
        <v>1</v>
      </c>
      <c r="AD71" s="561">
        <v>1</v>
      </c>
    </row>
    <row r="72" spans="1:30" s="596" customFormat="1" ht="13.5" customHeight="1">
      <c r="A72" s="555">
        <v>54</v>
      </c>
      <c r="B72" s="556"/>
      <c r="C72" s="556"/>
      <c r="D72" s="556"/>
      <c r="E72" s="556"/>
      <c r="F72" s="556" t="s">
        <v>1185</v>
      </c>
      <c r="G72" s="557"/>
      <c r="H72" s="555" t="s">
        <v>1186</v>
      </c>
      <c r="I72" s="559">
        <v>96</v>
      </c>
      <c r="J72" s="555"/>
      <c r="K72" s="555" t="s">
        <v>1187</v>
      </c>
      <c r="L72" s="555"/>
      <c r="M72" s="555"/>
      <c r="N72" s="555"/>
      <c r="O72" s="555"/>
      <c r="P72" s="560"/>
      <c r="Q72" s="555" t="s">
        <v>817</v>
      </c>
      <c r="R72" s="555"/>
      <c r="S72" s="555" t="s">
        <v>1093</v>
      </c>
      <c r="T72" s="561"/>
      <c r="U72" s="555"/>
      <c r="V72" s="562"/>
      <c r="W72" s="562" t="s">
        <v>863</v>
      </c>
      <c r="X72" s="563"/>
      <c r="Y72" s="555" t="s">
        <v>1188</v>
      </c>
      <c r="Z72" s="555"/>
      <c r="AA72" s="565"/>
      <c r="AB72" s="555"/>
      <c r="AC72" s="561">
        <v>1</v>
      </c>
      <c r="AD72" s="561">
        <v>1</v>
      </c>
    </row>
    <row r="73" spans="1:30" s="596" customFormat="1" ht="13.5" customHeight="1">
      <c r="A73" s="555">
        <v>55</v>
      </c>
      <c r="B73" s="556"/>
      <c r="C73" s="556"/>
      <c r="D73" s="556"/>
      <c r="E73" s="556"/>
      <c r="F73" s="556" t="s">
        <v>1189</v>
      </c>
      <c r="G73" s="557"/>
      <c r="H73" s="555" t="s">
        <v>1190</v>
      </c>
      <c r="I73" s="559">
        <v>34</v>
      </c>
      <c r="J73" s="555"/>
      <c r="K73" s="555" t="s">
        <v>1191</v>
      </c>
      <c r="L73" s="555"/>
      <c r="M73" s="555"/>
      <c r="N73" s="555"/>
      <c r="O73" s="555"/>
      <c r="P73" s="560"/>
      <c r="Q73" s="555" t="s">
        <v>817</v>
      </c>
      <c r="R73" s="555"/>
      <c r="S73" s="555" t="s">
        <v>1093</v>
      </c>
      <c r="T73" s="561"/>
      <c r="U73" s="555"/>
      <c r="V73" s="562"/>
      <c r="W73" s="562" t="s">
        <v>863</v>
      </c>
      <c r="X73" s="563"/>
      <c r="Y73" s="555" t="s">
        <v>1192</v>
      </c>
      <c r="Z73" s="555"/>
      <c r="AA73" s="565"/>
      <c r="AB73" s="555"/>
      <c r="AC73" s="561">
        <v>1</v>
      </c>
      <c r="AD73" s="561">
        <v>1</v>
      </c>
    </row>
    <row r="74" spans="1:30" s="596" customFormat="1" ht="13.5" customHeight="1">
      <c r="A74" s="555">
        <v>56</v>
      </c>
      <c r="B74" s="556"/>
      <c r="C74" s="556"/>
      <c r="D74" s="556"/>
      <c r="E74" s="556"/>
      <c r="F74" s="556" t="s">
        <v>1193</v>
      </c>
      <c r="G74" s="556"/>
      <c r="H74" s="555" t="s">
        <v>1194</v>
      </c>
      <c r="I74" s="559" t="s">
        <v>1195</v>
      </c>
      <c r="J74" s="555"/>
      <c r="K74" s="559" t="s">
        <v>1196</v>
      </c>
      <c r="L74" s="555"/>
      <c r="M74" s="555"/>
      <c r="N74" s="555"/>
      <c r="O74" s="555"/>
      <c r="P74" s="560"/>
      <c r="Q74" s="555" t="s">
        <v>820</v>
      </c>
      <c r="R74" s="555"/>
      <c r="S74" s="555" t="s">
        <v>862</v>
      </c>
      <c r="T74" s="561"/>
      <c r="U74" s="555" t="s">
        <v>1197</v>
      </c>
      <c r="V74" s="562"/>
      <c r="W74" s="562" t="s">
        <v>863</v>
      </c>
      <c r="X74" s="563"/>
      <c r="Y74" s="564"/>
      <c r="Z74" s="555"/>
      <c r="AA74" s="565"/>
      <c r="AB74" s="555"/>
      <c r="AC74" s="561"/>
      <c r="AD74" s="561">
        <v>1</v>
      </c>
    </row>
    <row r="75" spans="1:30" s="596" customFormat="1" ht="13.5" customHeight="1">
      <c r="A75" s="555">
        <v>57</v>
      </c>
      <c r="B75" s="556"/>
      <c r="C75" s="556"/>
      <c r="D75" s="556"/>
      <c r="E75" s="556" t="s">
        <v>1198</v>
      </c>
      <c r="F75" s="556"/>
      <c r="G75" s="556"/>
      <c r="H75" s="555" t="s">
        <v>1199</v>
      </c>
      <c r="I75" s="559" t="s">
        <v>1200</v>
      </c>
      <c r="J75" s="555" t="s">
        <v>1201</v>
      </c>
      <c r="K75" s="559" t="s">
        <v>1202</v>
      </c>
      <c r="L75" s="555"/>
      <c r="M75" s="555"/>
      <c r="N75" s="555"/>
      <c r="O75" s="555"/>
      <c r="P75" s="560">
        <v>1</v>
      </c>
      <c r="Q75" s="555" t="s">
        <v>817</v>
      </c>
      <c r="R75" s="555"/>
      <c r="S75" s="555" t="s">
        <v>862</v>
      </c>
      <c r="T75" s="561"/>
      <c r="U75" s="555"/>
      <c r="V75" s="562"/>
      <c r="W75" s="562" t="s">
        <v>863</v>
      </c>
      <c r="X75" s="563"/>
      <c r="Y75" s="564"/>
      <c r="Z75" s="555"/>
      <c r="AA75" s="565"/>
      <c r="AB75" s="555"/>
      <c r="AC75" s="561">
        <v>1</v>
      </c>
      <c r="AD75" s="561">
        <v>1</v>
      </c>
    </row>
    <row r="76" spans="1:30" s="596" customFormat="1" ht="12.95" customHeight="1">
      <c r="A76" s="555">
        <v>58</v>
      </c>
      <c r="B76" s="556"/>
      <c r="C76" s="556"/>
      <c r="D76" s="556" t="s">
        <v>1203</v>
      </c>
      <c r="E76" s="556"/>
      <c r="F76" s="556"/>
      <c r="G76" s="556"/>
      <c r="H76" s="555" t="s">
        <v>1204</v>
      </c>
      <c r="I76" s="559"/>
      <c r="J76" s="555" t="s">
        <v>1205</v>
      </c>
      <c r="K76" s="559" t="s">
        <v>1205</v>
      </c>
      <c r="L76" s="555"/>
      <c r="M76" s="555"/>
      <c r="N76" s="555"/>
      <c r="O76" s="555"/>
      <c r="P76" s="581"/>
      <c r="Q76" s="555" t="s">
        <v>817</v>
      </c>
      <c r="R76" s="555"/>
      <c r="S76" s="555" t="s">
        <v>862</v>
      </c>
      <c r="T76" s="561"/>
      <c r="U76" s="555"/>
      <c r="V76" s="562"/>
      <c r="W76" s="562" t="s">
        <v>863</v>
      </c>
      <c r="X76" s="563"/>
      <c r="Y76" s="564"/>
      <c r="Z76" s="555"/>
      <c r="AA76" s="565"/>
      <c r="AB76" s="555"/>
      <c r="AC76" s="561">
        <v>1</v>
      </c>
      <c r="AD76" s="561"/>
    </row>
    <row r="77" spans="1:30" s="566" customFormat="1" ht="13.5" customHeight="1">
      <c r="A77" s="555">
        <v>59</v>
      </c>
      <c r="B77" s="556"/>
      <c r="C77" s="556" t="s">
        <v>1206</v>
      </c>
      <c r="D77" s="556"/>
      <c r="E77" s="556"/>
      <c r="F77" s="556"/>
      <c r="G77" s="556"/>
      <c r="H77" s="555" t="s">
        <v>1207</v>
      </c>
      <c r="I77" s="559"/>
      <c r="J77" s="555" t="s">
        <v>941</v>
      </c>
      <c r="K77" s="559" t="s">
        <v>1208</v>
      </c>
      <c r="L77" s="555"/>
      <c r="M77" s="555"/>
      <c r="N77" s="555"/>
      <c r="O77" s="555"/>
      <c r="P77" s="581"/>
      <c r="Q77" s="555" t="s">
        <v>823</v>
      </c>
      <c r="R77" s="555" t="s">
        <v>863</v>
      </c>
      <c r="S77" s="567" t="s">
        <v>1208</v>
      </c>
      <c r="T77" s="561"/>
      <c r="U77" s="555"/>
      <c r="V77" s="562"/>
      <c r="W77" s="562" t="s">
        <v>863</v>
      </c>
      <c r="X77" s="563"/>
      <c r="Y77" s="564"/>
      <c r="Z77" s="555"/>
      <c r="AA77" s="565"/>
      <c r="AB77" s="555"/>
      <c r="AC77" s="561">
        <v>1</v>
      </c>
      <c r="AD77" s="561">
        <v>1</v>
      </c>
    </row>
    <row r="78" spans="1:30" s="566" customFormat="1" ht="13.5" customHeight="1">
      <c r="A78" s="555">
        <v>60</v>
      </c>
      <c r="B78" s="556"/>
      <c r="C78" s="556"/>
      <c r="D78" s="556" t="s">
        <v>1209</v>
      </c>
      <c r="E78" s="556"/>
      <c r="F78" s="556"/>
      <c r="G78" s="556"/>
      <c r="H78" s="555" t="s">
        <v>1210</v>
      </c>
      <c r="I78" s="559" t="s">
        <v>1211</v>
      </c>
      <c r="J78" s="555" t="s">
        <v>907</v>
      </c>
      <c r="K78" s="559" t="s">
        <v>938</v>
      </c>
      <c r="L78" s="555"/>
      <c r="M78" s="555"/>
      <c r="N78" s="555"/>
      <c r="O78" s="555"/>
      <c r="P78" s="581"/>
      <c r="Q78" s="555" t="s">
        <v>820</v>
      </c>
      <c r="R78" s="555"/>
      <c r="S78" s="555" t="s">
        <v>862</v>
      </c>
      <c r="T78" s="561"/>
      <c r="U78" s="555" t="s">
        <v>1212</v>
      </c>
      <c r="V78" s="562"/>
      <c r="W78" s="562" t="s">
        <v>863</v>
      </c>
      <c r="X78" s="563"/>
      <c r="Y78" s="564"/>
      <c r="Z78" s="555"/>
      <c r="AA78" s="565"/>
      <c r="AB78" s="555"/>
      <c r="AC78" s="561">
        <v>1</v>
      </c>
      <c r="AD78" s="561">
        <v>1</v>
      </c>
    </row>
    <row r="79" spans="1:30" s="566" customFormat="1" ht="13.5" customHeight="1">
      <c r="A79" s="555">
        <v>61</v>
      </c>
      <c r="B79" s="556"/>
      <c r="C79" s="556"/>
      <c r="D79" s="556" t="s">
        <v>1213</v>
      </c>
      <c r="E79" s="556"/>
      <c r="F79" s="556"/>
      <c r="G79" s="556"/>
      <c r="H79" s="555" t="s">
        <v>1214</v>
      </c>
      <c r="I79" s="559" t="s">
        <v>1215</v>
      </c>
      <c r="J79" s="555" t="s">
        <v>971</v>
      </c>
      <c r="K79" s="559" t="s">
        <v>971</v>
      </c>
      <c r="L79" s="555"/>
      <c r="M79" s="555"/>
      <c r="N79" s="555"/>
      <c r="O79" s="555"/>
      <c r="P79" s="581"/>
      <c r="Q79" s="555" t="s">
        <v>820</v>
      </c>
      <c r="R79" s="555"/>
      <c r="S79" s="555" t="s">
        <v>862</v>
      </c>
      <c r="T79" s="561"/>
      <c r="U79" s="555" t="s">
        <v>1216</v>
      </c>
      <c r="V79" s="562"/>
      <c r="W79" s="562" t="s">
        <v>863</v>
      </c>
      <c r="X79" s="563"/>
      <c r="Y79" s="564"/>
      <c r="Z79" s="555"/>
      <c r="AA79" s="565"/>
      <c r="AB79" s="555"/>
      <c r="AC79" s="561">
        <v>1</v>
      </c>
      <c r="AD79" s="561">
        <v>1</v>
      </c>
    </row>
    <row r="80" spans="1:30" s="566" customFormat="1" ht="12.95" customHeight="1">
      <c r="A80" s="555">
        <v>62</v>
      </c>
      <c r="B80" s="556"/>
      <c r="C80" s="556"/>
      <c r="D80" s="556" t="s">
        <v>1078</v>
      </c>
      <c r="E80" s="556"/>
      <c r="F80" s="556"/>
      <c r="G80" s="556"/>
      <c r="H80" s="555" t="s">
        <v>1217</v>
      </c>
      <c r="I80" s="559" t="s">
        <v>1218</v>
      </c>
      <c r="J80" s="555" t="s">
        <v>1219</v>
      </c>
      <c r="K80" s="559" t="s">
        <v>1220</v>
      </c>
      <c r="L80" s="555"/>
      <c r="M80" s="555"/>
      <c r="N80" s="555"/>
      <c r="O80" s="555"/>
      <c r="P80" s="581"/>
      <c r="Q80" s="555" t="s">
        <v>820</v>
      </c>
      <c r="R80" s="555"/>
      <c r="S80" s="586" t="s">
        <v>862</v>
      </c>
      <c r="T80" s="561"/>
      <c r="U80" s="555"/>
      <c r="V80" s="562"/>
      <c r="W80" s="562" t="s">
        <v>863</v>
      </c>
      <c r="X80" s="563"/>
      <c r="Y80" s="564"/>
      <c r="Z80" s="555"/>
      <c r="AA80" s="565"/>
      <c r="AB80" s="555"/>
      <c r="AC80" s="561">
        <v>1</v>
      </c>
      <c r="AD80" s="561">
        <v>1</v>
      </c>
    </row>
    <row r="81" spans="1:1018" s="224" customFormat="1" ht="13.5" customHeight="1">
      <c r="A81" s="225">
        <v>63</v>
      </c>
      <c r="B81" s="217"/>
      <c r="C81" s="217" t="s">
        <v>264</v>
      </c>
      <c r="D81" s="217"/>
      <c r="E81" s="217"/>
      <c r="F81" s="217"/>
      <c r="G81" s="217"/>
      <c r="H81" s="698"/>
      <c r="I81" s="699" t="s">
        <v>1221</v>
      </c>
      <c r="J81" s="698" t="s">
        <v>1222</v>
      </c>
      <c r="K81" s="699"/>
      <c r="L81" s="698"/>
      <c r="M81" s="698"/>
      <c r="N81" s="698"/>
      <c r="O81" s="698"/>
      <c r="P81" s="250"/>
      <c r="Q81" s="698" t="s">
        <v>820</v>
      </c>
      <c r="R81" s="698"/>
      <c r="S81" s="705" t="s">
        <v>862</v>
      </c>
      <c r="T81" s="278"/>
      <c r="U81" s="698" t="s">
        <v>1223</v>
      </c>
      <c r="V81" s="702" t="s">
        <v>863</v>
      </c>
      <c r="W81" s="702" t="s">
        <v>863</v>
      </c>
      <c r="X81" s="232"/>
      <c r="Y81" s="703"/>
      <c r="Z81" s="698" t="s">
        <v>1224</v>
      </c>
      <c r="AA81" s="245" t="s">
        <v>1225</v>
      </c>
      <c r="AB81" s="698"/>
      <c r="AC81" s="701"/>
      <c r="AD81" s="701">
        <v>1</v>
      </c>
    </row>
    <row r="82" spans="1:1018" s="224" customFormat="1" ht="13.5" customHeight="1">
      <c r="A82" s="225">
        <v>64</v>
      </c>
      <c r="B82" s="217"/>
      <c r="C82" s="217" t="s">
        <v>767</v>
      </c>
      <c r="D82" s="217"/>
      <c r="E82" s="217"/>
      <c r="F82" s="217"/>
      <c r="G82" s="217"/>
      <c r="H82" s="698" t="s">
        <v>1226</v>
      </c>
      <c r="I82" s="699" t="s">
        <v>1227</v>
      </c>
      <c r="J82" s="698" t="s">
        <v>1228</v>
      </c>
      <c r="K82" s="699" t="s">
        <v>938</v>
      </c>
      <c r="L82" s="698" t="s">
        <v>1229</v>
      </c>
      <c r="M82" s="698" t="s">
        <v>1230</v>
      </c>
      <c r="N82" s="698"/>
      <c r="O82" s="698"/>
      <c r="P82" s="250"/>
      <c r="Q82" s="698" t="s">
        <v>817</v>
      </c>
      <c r="R82" s="698"/>
      <c r="S82" s="698" t="s">
        <v>862</v>
      </c>
      <c r="T82" s="701"/>
      <c r="U82" s="698"/>
      <c r="V82" s="702" t="s">
        <v>863</v>
      </c>
      <c r="W82" s="702" t="s">
        <v>863</v>
      </c>
      <c r="X82" s="232"/>
      <c r="Y82" s="703"/>
      <c r="Z82" s="698"/>
      <c r="AA82" s="704"/>
      <c r="AB82" s="698"/>
      <c r="AC82" s="701">
        <v>1</v>
      </c>
      <c r="AD82" s="701">
        <v>1</v>
      </c>
    </row>
    <row r="83" spans="1:1018" s="224" customFormat="1" ht="13.5" customHeight="1">
      <c r="A83" s="225">
        <v>65</v>
      </c>
      <c r="B83" s="217" t="s">
        <v>1231</v>
      </c>
      <c r="C83" s="242"/>
      <c r="D83" s="241"/>
      <c r="E83" s="241"/>
      <c r="F83" s="241"/>
      <c r="G83" s="241"/>
      <c r="H83" s="698" t="s">
        <v>1232</v>
      </c>
      <c r="I83" s="699"/>
      <c r="J83" s="698" t="s">
        <v>1233</v>
      </c>
      <c r="K83" s="699" t="s">
        <v>1234</v>
      </c>
      <c r="L83" s="698"/>
      <c r="M83" s="698"/>
      <c r="N83" s="698"/>
      <c r="O83" s="698"/>
      <c r="P83" s="700"/>
      <c r="Q83" s="698" t="s">
        <v>817</v>
      </c>
      <c r="R83" s="698" t="s">
        <v>863</v>
      </c>
      <c r="S83" s="243" t="s">
        <v>1235</v>
      </c>
      <c r="T83" s="279"/>
      <c r="U83" s="698"/>
      <c r="V83" s="702"/>
      <c r="W83" s="702" t="s">
        <v>863</v>
      </c>
      <c r="X83" s="232"/>
      <c r="Y83" s="703"/>
      <c r="Z83" s="698"/>
      <c r="AA83" s="704"/>
      <c r="AB83" s="698"/>
      <c r="AC83" s="701">
        <v>1</v>
      </c>
      <c r="AD83" s="701">
        <v>1</v>
      </c>
    </row>
    <row r="84" spans="1:1018" s="566" customFormat="1" ht="13.5" customHeight="1">
      <c r="A84" s="555">
        <v>66</v>
      </c>
      <c r="B84" s="556"/>
      <c r="C84" s="556" t="s">
        <v>1236</v>
      </c>
      <c r="D84" s="556"/>
      <c r="E84" s="556"/>
      <c r="F84" s="556"/>
      <c r="G84" s="556"/>
      <c r="H84" s="555" t="s">
        <v>1237</v>
      </c>
      <c r="I84" s="559" t="s">
        <v>1238</v>
      </c>
      <c r="J84" s="555" t="s">
        <v>1239</v>
      </c>
      <c r="K84" s="559" t="s">
        <v>1219</v>
      </c>
      <c r="L84" s="555"/>
      <c r="M84" s="555"/>
      <c r="N84" s="555"/>
      <c r="O84" s="555"/>
      <c r="P84" s="560">
        <v>1</v>
      </c>
      <c r="Q84" s="555" t="s">
        <v>820</v>
      </c>
      <c r="R84" s="555"/>
      <c r="S84" s="555" t="s">
        <v>862</v>
      </c>
      <c r="T84" s="561"/>
      <c r="U84" s="555"/>
      <c r="V84" s="562"/>
      <c r="W84" s="562" t="s">
        <v>863</v>
      </c>
      <c r="X84" s="563"/>
      <c r="Y84" s="564"/>
      <c r="Z84" s="555"/>
      <c r="AA84" s="565"/>
      <c r="AB84" s="555"/>
      <c r="AC84" s="561">
        <v>1</v>
      </c>
      <c r="AD84" s="561">
        <v>1</v>
      </c>
    </row>
    <row r="85" spans="1:1018" s="566" customFormat="1" ht="13.5" customHeight="1">
      <c r="A85" s="555">
        <v>67</v>
      </c>
      <c r="B85" s="556"/>
      <c r="C85" s="556" t="s">
        <v>1240</v>
      </c>
      <c r="D85" s="556"/>
      <c r="E85" s="556"/>
      <c r="F85" s="556"/>
      <c r="G85" s="556"/>
      <c r="H85" s="555" t="s">
        <v>1241</v>
      </c>
      <c r="I85" s="559" t="s">
        <v>1242</v>
      </c>
      <c r="J85" s="555" t="s">
        <v>1243</v>
      </c>
      <c r="K85" s="559" t="s">
        <v>1244</v>
      </c>
      <c r="L85" s="555" t="s">
        <v>1245</v>
      </c>
      <c r="M85" s="599" t="s">
        <v>1246</v>
      </c>
      <c r="N85" s="599"/>
      <c r="O85" s="555"/>
      <c r="P85" s="560"/>
      <c r="Q85" s="555" t="s">
        <v>820</v>
      </c>
      <c r="R85" s="555"/>
      <c r="S85" s="555" t="s">
        <v>878</v>
      </c>
      <c r="T85" s="561"/>
      <c r="U85" s="555" t="s">
        <v>931</v>
      </c>
      <c r="V85" s="562"/>
      <c r="W85" s="562" t="s">
        <v>863</v>
      </c>
      <c r="X85" s="563"/>
      <c r="Y85" s="564"/>
      <c r="Z85" s="555" t="s">
        <v>1164</v>
      </c>
      <c r="AA85" s="565"/>
      <c r="AB85" s="555"/>
      <c r="AC85" s="561">
        <v>1</v>
      </c>
      <c r="AD85" s="561">
        <v>1</v>
      </c>
    </row>
    <row r="86" spans="1:1018" s="596" customFormat="1" ht="13.5" customHeight="1">
      <c r="A86" s="555">
        <v>68</v>
      </c>
      <c r="B86" s="556"/>
      <c r="C86" s="556" t="s">
        <v>1247</v>
      </c>
      <c r="D86" s="556"/>
      <c r="E86" s="557"/>
      <c r="F86" s="556"/>
      <c r="G86" s="556"/>
      <c r="H86" s="555" t="s">
        <v>1248</v>
      </c>
      <c r="I86" s="559" t="s">
        <v>1249</v>
      </c>
      <c r="J86" s="555"/>
      <c r="K86" s="559" t="s">
        <v>1250</v>
      </c>
      <c r="L86" s="555"/>
      <c r="M86" s="555"/>
      <c r="N86" s="555"/>
      <c r="O86" s="555"/>
      <c r="P86" s="560">
        <v>1</v>
      </c>
      <c r="Q86" s="555" t="s">
        <v>820</v>
      </c>
      <c r="R86" s="555"/>
      <c r="S86" s="555" t="s">
        <v>862</v>
      </c>
      <c r="T86" s="561"/>
      <c r="U86" s="555" t="s">
        <v>1251</v>
      </c>
      <c r="V86" s="562"/>
      <c r="W86" s="562" t="s">
        <v>863</v>
      </c>
      <c r="X86" s="563"/>
      <c r="Y86" s="564"/>
      <c r="Z86" s="555" t="s">
        <v>993</v>
      </c>
      <c r="AA86" s="565"/>
      <c r="AB86" s="555"/>
      <c r="AC86" s="561">
        <v>1</v>
      </c>
      <c r="AD86" s="561">
        <v>1</v>
      </c>
    </row>
    <row r="87" spans="1:1018" s="566" customFormat="1" ht="13.5" customHeight="1">
      <c r="A87" s="555">
        <v>69</v>
      </c>
      <c r="B87" s="556"/>
      <c r="C87" s="556" t="s">
        <v>1252</v>
      </c>
      <c r="D87" s="556"/>
      <c r="E87" s="556"/>
      <c r="F87" s="556"/>
      <c r="G87" s="556"/>
      <c r="H87" s="555" t="s">
        <v>1253</v>
      </c>
      <c r="I87" s="559" t="s">
        <v>1254</v>
      </c>
      <c r="J87" s="555" t="s">
        <v>1228</v>
      </c>
      <c r="K87" s="559" t="s">
        <v>938</v>
      </c>
      <c r="L87" s="555" t="s">
        <v>1255</v>
      </c>
      <c r="M87" s="555" t="s">
        <v>1256</v>
      </c>
      <c r="N87" s="555"/>
      <c r="O87" s="555"/>
      <c r="P87" s="560">
        <v>1</v>
      </c>
      <c r="Q87" s="555" t="s">
        <v>817</v>
      </c>
      <c r="R87" s="555"/>
      <c r="S87" s="555" t="s">
        <v>862</v>
      </c>
      <c r="T87" s="561"/>
      <c r="U87" s="555"/>
      <c r="V87" s="562"/>
      <c r="W87" s="562" t="s">
        <v>863</v>
      </c>
      <c r="X87" s="563"/>
      <c r="Y87" s="564"/>
      <c r="Z87" s="555"/>
      <c r="AA87" s="565"/>
      <c r="AB87" s="555"/>
      <c r="AC87" s="561">
        <v>1</v>
      </c>
      <c r="AD87" s="561">
        <v>1</v>
      </c>
    </row>
    <row r="88" spans="1:1018" s="224" customFormat="1" ht="13.5" customHeight="1">
      <c r="A88" s="225">
        <v>70</v>
      </c>
      <c r="B88" s="217"/>
      <c r="C88" s="579" t="s">
        <v>1257</v>
      </c>
      <c r="D88" s="217"/>
      <c r="E88" s="217"/>
      <c r="F88" s="217"/>
      <c r="G88" s="217"/>
      <c r="H88" s="698" t="s">
        <v>1258</v>
      </c>
      <c r="I88" s="699"/>
      <c r="J88" s="698" t="s">
        <v>1259</v>
      </c>
      <c r="K88" s="699"/>
      <c r="L88" s="698"/>
      <c r="M88" s="698"/>
      <c r="N88" s="698"/>
      <c r="O88" s="698"/>
      <c r="P88" s="700"/>
      <c r="Q88" s="698" t="s">
        <v>820</v>
      </c>
      <c r="R88" s="698" t="s">
        <v>863</v>
      </c>
      <c r="S88" s="243" t="s">
        <v>1259</v>
      </c>
      <c r="T88" s="701"/>
      <c r="U88" s="698"/>
      <c r="V88" s="702" t="s">
        <v>863</v>
      </c>
      <c r="W88" s="702" t="s">
        <v>863</v>
      </c>
      <c r="X88" s="232"/>
      <c r="Y88" s="703"/>
      <c r="Z88" s="698"/>
      <c r="AA88" s="704"/>
      <c r="AB88" s="698"/>
      <c r="AC88" s="701"/>
      <c r="AD88" s="701">
        <v>1</v>
      </c>
    </row>
    <row r="89" spans="1:1018" s="566" customFormat="1" ht="13.5" customHeight="1">
      <c r="A89" s="555">
        <v>71</v>
      </c>
      <c r="B89" s="556"/>
      <c r="C89" s="556"/>
      <c r="D89" s="556" t="s">
        <v>1260</v>
      </c>
      <c r="E89" s="556"/>
      <c r="F89" s="556"/>
      <c r="G89" s="556"/>
      <c r="H89" s="555" t="s">
        <v>1261</v>
      </c>
      <c r="I89" s="559"/>
      <c r="J89" s="555" t="s">
        <v>1262</v>
      </c>
      <c r="K89" s="559" t="s">
        <v>1263</v>
      </c>
      <c r="L89" s="555" t="s">
        <v>1264</v>
      </c>
      <c r="M89" s="555" t="s">
        <v>262</v>
      </c>
      <c r="N89" s="555"/>
      <c r="O89" s="555"/>
      <c r="P89" s="560">
        <v>1</v>
      </c>
      <c r="Q89" s="555" t="s">
        <v>817</v>
      </c>
      <c r="R89" s="555" t="s">
        <v>863</v>
      </c>
      <c r="S89" s="567" t="s">
        <v>1265</v>
      </c>
      <c r="T89" s="561"/>
      <c r="U89" s="555"/>
      <c r="V89" s="562"/>
      <c r="W89" s="562" t="s">
        <v>863</v>
      </c>
      <c r="X89" s="563"/>
      <c r="Y89" s="564"/>
      <c r="Z89" s="555"/>
      <c r="AA89" s="565" t="s">
        <v>1266</v>
      </c>
      <c r="AB89" s="555"/>
      <c r="AC89" s="561"/>
      <c r="AD89" s="561">
        <v>1</v>
      </c>
    </row>
    <row r="90" spans="1:1018" s="566" customFormat="1" ht="13.5" customHeight="1">
      <c r="A90" s="555">
        <v>72</v>
      </c>
      <c r="B90" s="556"/>
      <c r="C90" s="556"/>
      <c r="D90" s="556"/>
      <c r="E90" s="556" t="s">
        <v>1267</v>
      </c>
      <c r="F90" s="556"/>
      <c r="G90" s="556"/>
      <c r="H90" s="555" t="s">
        <v>1268</v>
      </c>
      <c r="I90" s="559" t="s">
        <v>1269</v>
      </c>
      <c r="J90" s="555"/>
      <c r="K90" s="559" t="s">
        <v>971</v>
      </c>
      <c r="L90" s="555"/>
      <c r="M90" s="555"/>
      <c r="N90" s="555"/>
      <c r="O90" s="555"/>
      <c r="P90" s="560"/>
      <c r="Q90" s="555" t="s">
        <v>820</v>
      </c>
      <c r="R90" s="555"/>
      <c r="S90" s="555" t="s">
        <v>862</v>
      </c>
      <c r="T90" s="561"/>
      <c r="U90" s="555" t="s">
        <v>1270</v>
      </c>
      <c r="V90" s="562"/>
      <c r="W90" s="562" t="s">
        <v>863</v>
      </c>
      <c r="X90" s="563"/>
      <c r="Y90" s="564"/>
      <c r="Z90" s="611" t="s">
        <v>1271</v>
      </c>
      <c r="AA90" s="565"/>
      <c r="AB90" s="555"/>
      <c r="AC90" s="561"/>
      <c r="AD90" s="561">
        <v>1</v>
      </c>
    </row>
    <row r="91" spans="1:1018" s="612" customFormat="1" ht="12" customHeight="1">
      <c r="A91" s="555">
        <v>73</v>
      </c>
      <c r="C91" s="566"/>
      <c r="D91" s="566"/>
      <c r="E91" s="566" t="s">
        <v>1272</v>
      </c>
      <c r="F91" s="566"/>
      <c r="G91" s="555"/>
      <c r="H91" s="555" t="s">
        <v>1273</v>
      </c>
      <c r="I91" s="613" t="s">
        <v>1274</v>
      </c>
      <c r="J91" s="555"/>
      <c r="K91" s="559" t="s">
        <v>1121</v>
      </c>
      <c r="L91" s="555"/>
      <c r="M91" s="555"/>
      <c r="N91" s="555"/>
      <c r="O91" s="555"/>
      <c r="P91" s="560"/>
      <c r="Q91" s="555" t="s">
        <v>820</v>
      </c>
      <c r="R91" s="555"/>
      <c r="S91" s="555" t="s">
        <v>862</v>
      </c>
      <c r="T91" s="614"/>
      <c r="U91" s="555"/>
      <c r="V91" s="561"/>
      <c r="W91" s="561" t="s">
        <v>863</v>
      </c>
      <c r="X91" s="563"/>
      <c r="Y91" s="615"/>
      <c r="Z91" s="616"/>
      <c r="AA91" s="617"/>
      <c r="AB91" s="616"/>
      <c r="AC91" s="618"/>
      <c r="AD91" s="561">
        <v>1</v>
      </c>
      <c r="AF91" s="618"/>
      <c r="AMA91" s="618"/>
      <c r="AMB91" s="618"/>
      <c r="AMC91" s="618"/>
      <c r="AMD91" s="618"/>
    </row>
    <row r="92" spans="1:1018" s="224" customFormat="1" ht="13.5" customHeight="1">
      <c r="A92" s="225">
        <v>74</v>
      </c>
      <c r="B92" s="217"/>
      <c r="C92" s="697"/>
      <c r="D92" s="697" t="s">
        <v>1275</v>
      </c>
      <c r="E92" s="219" t="s">
        <v>1276</v>
      </c>
      <c r="F92" s="697"/>
      <c r="G92" s="697"/>
      <c r="H92" s="698" t="s">
        <v>1277</v>
      </c>
      <c r="I92" s="699"/>
      <c r="J92" s="698"/>
      <c r="K92" s="699" t="s">
        <v>1278</v>
      </c>
      <c r="L92" s="698" t="s">
        <v>1279</v>
      </c>
      <c r="M92" s="698" t="s">
        <v>1280</v>
      </c>
      <c r="N92" s="698"/>
      <c r="O92" s="698"/>
      <c r="P92" s="700">
        <v>1</v>
      </c>
      <c r="Q92" s="698" t="s">
        <v>817</v>
      </c>
      <c r="R92" s="698" t="s">
        <v>863</v>
      </c>
      <c r="S92" s="243" t="s">
        <v>1265</v>
      </c>
      <c r="T92" s="701"/>
      <c r="U92" s="698"/>
      <c r="V92" s="702" t="s">
        <v>863</v>
      </c>
      <c r="W92" s="702" t="s">
        <v>863</v>
      </c>
      <c r="X92" s="232"/>
      <c r="Y92" s="703"/>
      <c r="Z92" s="698"/>
      <c r="AA92" s="245" t="s">
        <v>1266</v>
      </c>
      <c r="AB92" s="698"/>
      <c r="AC92" s="701"/>
      <c r="AD92" s="701">
        <v>1</v>
      </c>
    </row>
    <row r="93" spans="1:1018" s="566" customFormat="1" ht="13.5" customHeight="1">
      <c r="A93" s="555">
        <v>75</v>
      </c>
      <c r="B93" s="556"/>
      <c r="C93" s="556"/>
      <c r="D93" s="556" t="s">
        <v>1281</v>
      </c>
      <c r="E93" s="556"/>
      <c r="F93" s="556"/>
      <c r="G93" s="556"/>
      <c r="H93" s="555" t="s">
        <v>1282</v>
      </c>
      <c r="I93" s="559" t="s">
        <v>1283</v>
      </c>
      <c r="J93" s="555" t="s">
        <v>1284</v>
      </c>
      <c r="K93" s="559" t="s">
        <v>1285</v>
      </c>
      <c r="L93" s="555"/>
      <c r="M93" s="555"/>
      <c r="N93" s="555"/>
      <c r="O93" s="555"/>
      <c r="P93" s="560"/>
      <c r="Q93" s="555" t="s">
        <v>817</v>
      </c>
      <c r="R93" s="555"/>
      <c r="S93" s="555" t="s">
        <v>862</v>
      </c>
      <c r="T93" s="561"/>
      <c r="U93" s="555" t="s">
        <v>1223</v>
      </c>
      <c r="V93" s="562"/>
      <c r="W93" s="562" t="s">
        <v>863</v>
      </c>
      <c r="X93" s="563"/>
      <c r="Y93" s="564"/>
      <c r="Z93" s="555"/>
      <c r="AA93" s="565" t="s">
        <v>1286</v>
      </c>
      <c r="AB93" s="555"/>
      <c r="AC93" s="561"/>
      <c r="AD93" s="561">
        <v>1</v>
      </c>
      <c r="AF93" s="610"/>
    </row>
    <row r="94" spans="1:1018" s="608" customFormat="1" ht="13.5" customHeight="1">
      <c r="A94" s="600">
        <v>76</v>
      </c>
      <c r="B94" s="579"/>
      <c r="C94" s="579"/>
      <c r="D94" s="579" t="s">
        <v>1287</v>
      </c>
      <c r="E94" s="579"/>
      <c r="F94" s="579"/>
      <c r="G94" s="579"/>
      <c r="H94" s="600" t="s">
        <v>1288</v>
      </c>
      <c r="I94" s="601" t="s">
        <v>1289</v>
      </c>
      <c r="J94" s="600"/>
      <c r="K94" s="601" t="s">
        <v>971</v>
      </c>
      <c r="L94" s="600"/>
      <c r="M94" s="600"/>
      <c r="N94" s="600"/>
      <c r="O94" s="600"/>
      <c r="P94" s="602"/>
      <c r="Q94" s="600" t="s">
        <v>817</v>
      </c>
      <c r="R94" s="600"/>
      <c r="S94" s="600" t="s">
        <v>862</v>
      </c>
      <c r="T94" s="603"/>
      <c r="U94" s="600"/>
      <c r="V94" s="604" t="s">
        <v>863</v>
      </c>
      <c r="W94" s="604" t="s">
        <v>863</v>
      </c>
      <c r="X94" s="605"/>
      <c r="Y94" s="606" t="s">
        <v>1290</v>
      </c>
      <c r="Z94" s="600" t="s">
        <v>1291</v>
      </c>
      <c r="AA94" s="607" t="s">
        <v>1292</v>
      </c>
      <c r="AB94" s="600"/>
      <c r="AC94" s="603"/>
      <c r="AD94" s="603">
        <v>1</v>
      </c>
      <c r="AF94" s="609"/>
    </row>
    <row r="95" spans="1:1018" s="566" customFormat="1" ht="13.5" customHeight="1">
      <c r="A95" s="555">
        <v>77</v>
      </c>
      <c r="B95" s="556"/>
      <c r="C95" s="556"/>
      <c r="D95" s="556" t="s">
        <v>1293</v>
      </c>
      <c r="E95" s="556"/>
      <c r="F95" s="556"/>
      <c r="G95" s="556"/>
      <c r="H95" s="555" t="s">
        <v>1294</v>
      </c>
      <c r="I95" s="559" t="s">
        <v>1295</v>
      </c>
      <c r="J95" s="555"/>
      <c r="K95" s="559" t="s">
        <v>909</v>
      </c>
      <c r="L95" s="555"/>
      <c r="M95" s="555"/>
      <c r="N95" s="555"/>
      <c r="O95" s="555"/>
      <c r="P95" s="560"/>
      <c r="Q95" s="555" t="s">
        <v>817</v>
      </c>
      <c r="R95" s="555"/>
      <c r="S95" s="555" t="s">
        <v>862</v>
      </c>
      <c r="T95" s="561"/>
      <c r="U95" s="555"/>
      <c r="V95" s="562"/>
      <c r="W95" s="562" t="s">
        <v>863</v>
      </c>
      <c r="X95" s="563"/>
      <c r="Y95" s="564" t="s">
        <v>1296</v>
      </c>
      <c r="Z95" s="555" t="s">
        <v>1291</v>
      </c>
      <c r="AA95" s="565"/>
      <c r="AB95" s="555"/>
      <c r="AC95" s="561"/>
      <c r="AD95" s="561">
        <v>1</v>
      </c>
      <c r="AF95" s="610"/>
    </row>
    <row r="96" spans="1:1018" s="566" customFormat="1" ht="13.5" customHeight="1">
      <c r="A96" s="555">
        <v>78</v>
      </c>
      <c r="B96" s="556"/>
      <c r="C96" s="556"/>
      <c r="D96" s="556" t="s">
        <v>1297</v>
      </c>
      <c r="E96" s="556"/>
      <c r="F96" s="556"/>
      <c r="G96" s="556"/>
      <c r="H96" s="555" t="s">
        <v>1298</v>
      </c>
      <c r="I96" s="559" t="s">
        <v>1299</v>
      </c>
      <c r="J96" s="555" t="s">
        <v>938</v>
      </c>
      <c r="K96" s="559" t="s">
        <v>938</v>
      </c>
      <c r="L96" s="555" t="s">
        <v>1300</v>
      </c>
      <c r="M96" s="555" t="s">
        <v>1301</v>
      </c>
      <c r="N96" s="555"/>
      <c r="O96" s="555"/>
      <c r="P96" s="560">
        <v>1</v>
      </c>
      <c r="Q96" s="555" t="s">
        <v>817</v>
      </c>
      <c r="R96" s="555"/>
      <c r="S96" s="555" t="s">
        <v>862</v>
      </c>
      <c r="T96" s="561"/>
      <c r="U96" s="555"/>
      <c r="V96" s="562"/>
      <c r="W96" s="562" t="s">
        <v>863</v>
      </c>
      <c r="X96" s="563"/>
      <c r="Y96" s="564"/>
      <c r="Z96" s="555"/>
      <c r="AA96" s="565"/>
      <c r="AB96" s="555"/>
      <c r="AC96" s="561"/>
      <c r="AD96" s="561">
        <v>1</v>
      </c>
    </row>
    <row r="97" spans="1:1014" s="224" customFormat="1" ht="13.5" customHeight="1">
      <c r="A97" s="225">
        <v>79</v>
      </c>
      <c r="B97" s="217"/>
      <c r="C97" s="697"/>
      <c r="D97" s="241" t="s">
        <v>1302</v>
      </c>
      <c r="E97" s="697"/>
      <c r="F97" s="241"/>
      <c r="G97" s="241"/>
      <c r="H97" s="698"/>
      <c r="I97" s="699"/>
      <c r="J97" s="698" t="s">
        <v>1303</v>
      </c>
      <c r="K97" s="699" t="s">
        <v>1304</v>
      </c>
      <c r="L97" s="698"/>
      <c r="M97" s="698"/>
      <c r="N97" s="698"/>
      <c r="O97" s="698"/>
      <c r="P97" s="700"/>
      <c r="Q97" s="698" t="s">
        <v>817</v>
      </c>
      <c r="R97" s="698" t="s">
        <v>863</v>
      </c>
      <c r="S97" s="698" t="s">
        <v>1304</v>
      </c>
      <c r="T97" s="701"/>
      <c r="U97" s="698"/>
      <c r="V97" s="702" t="s">
        <v>863</v>
      </c>
      <c r="W97" s="702" t="s">
        <v>863</v>
      </c>
      <c r="X97" s="232"/>
      <c r="Y97" s="703"/>
      <c r="Z97" s="698"/>
      <c r="AA97" s="704"/>
      <c r="AB97" s="698"/>
      <c r="AC97" s="701">
        <v>1</v>
      </c>
      <c r="AD97" s="701">
        <v>1</v>
      </c>
    </row>
    <row r="98" spans="1:1014" s="224" customFormat="1" ht="13.5" customHeight="1">
      <c r="A98" s="225">
        <v>80</v>
      </c>
      <c r="B98" s="217"/>
      <c r="C98" s="697"/>
      <c r="D98" s="697"/>
      <c r="E98" s="697" t="s">
        <v>1305</v>
      </c>
      <c r="F98" s="697"/>
      <c r="G98" s="697"/>
      <c r="H98" s="698" t="s">
        <v>1306</v>
      </c>
      <c r="I98" s="699" t="s">
        <v>1307</v>
      </c>
      <c r="J98" s="698"/>
      <c r="K98" s="699" t="s">
        <v>1088</v>
      </c>
      <c r="L98" s="698" t="s">
        <v>1308</v>
      </c>
      <c r="M98" s="698" t="s">
        <v>1309</v>
      </c>
      <c r="N98" s="698"/>
      <c r="O98" s="698"/>
      <c r="P98" s="700"/>
      <c r="Q98" s="698" t="s">
        <v>820</v>
      </c>
      <c r="R98" s="698"/>
      <c r="S98" s="698" t="s">
        <v>862</v>
      </c>
      <c r="T98" s="701"/>
      <c r="U98" s="698" t="s">
        <v>1310</v>
      </c>
      <c r="V98" s="702" t="s">
        <v>863</v>
      </c>
      <c r="W98" s="702" t="s">
        <v>863</v>
      </c>
      <c r="X98" s="232"/>
      <c r="Y98" s="703"/>
      <c r="Z98" s="698"/>
      <c r="AA98" s="704"/>
      <c r="AB98" s="698"/>
      <c r="AC98" s="701">
        <v>1</v>
      </c>
      <c r="AD98" s="701">
        <v>1</v>
      </c>
    </row>
    <row r="99" spans="1:1014" s="224" customFormat="1" ht="13.5" customHeight="1">
      <c r="A99" s="225">
        <v>81</v>
      </c>
      <c r="B99" s="217"/>
      <c r="C99" s="697"/>
      <c r="D99" s="241"/>
      <c r="E99" s="697" t="s">
        <v>1105</v>
      </c>
      <c r="F99" s="221"/>
      <c r="G99" s="221"/>
      <c r="H99" s="698" t="s">
        <v>1311</v>
      </c>
      <c r="I99" s="698" t="s">
        <v>1135</v>
      </c>
      <c r="J99" s="698"/>
      <c r="K99" s="699" t="s">
        <v>1312</v>
      </c>
      <c r="L99" s="698"/>
      <c r="M99" s="698"/>
      <c r="N99" s="698"/>
      <c r="O99" s="698"/>
      <c r="P99" s="700"/>
      <c r="Q99" s="698" t="s">
        <v>817</v>
      </c>
      <c r="R99" s="698"/>
      <c r="S99" s="698" t="s">
        <v>862</v>
      </c>
      <c r="T99" s="701"/>
      <c r="U99" s="698"/>
      <c r="V99" s="702" t="s">
        <v>863</v>
      </c>
      <c r="W99" s="702" t="s">
        <v>863</v>
      </c>
      <c r="X99" s="232"/>
      <c r="Y99" s="703"/>
      <c r="Z99" s="698"/>
      <c r="AA99" s="704"/>
      <c r="AB99" s="698"/>
      <c r="AC99" s="701">
        <v>1</v>
      </c>
      <c r="AD99" s="701">
        <v>1</v>
      </c>
    </row>
    <row r="100" spans="1:1014" s="244" customFormat="1" ht="14.25" customHeight="1">
      <c r="A100" s="225">
        <v>82</v>
      </c>
      <c r="B100" s="217"/>
      <c r="C100" s="221"/>
      <c r="D100" s="221"/>
      <c r="E100" s="697" t="s">
        <v>1313</v>
      </c>
      <c r="F100" s="221"/>
      <c r="G100" s="221"/>
      <c r="H100" s="698" t="s">
        <v>1314</v>
      </c>
      <c r="I100" s="699" t="s">
        <v>1315</v>
      </c>
      <c r="J100" s="698"/>
      <c r="K100" s="699" t="s">
        <v>1316</v>
      </c>
      <c r="L100" s="698"/>
      <c r="M100" s="698"/>
      <c r="N100" s="698"/>
      <c r="O100" s="698"/>
      <c r="P100" s="700"/>
      <c r="Q100" s="698" t="s">
        <v>817</v>
      </c>
      <c r="R100" s="698"/>
      <c r="S100" s="698" t="s">
        <v>862</v>
      </c>
      <c r="T100" s="701"/>
      <c r="U100" s="698"/>
      <c r="V100" s="702" t="s">
        <v>863</v>
      </c>
      <c r="W100" s="702" t="s">
        <v>863</v>
      </c>
      <c r="X100" s="232"/>
      <c r="Y100" s="703"/>
      <c r="Z100" s="698"/>
      <c r="AA100" s="704"/>
      <c r="AB100" s="698"/>
      <c r="AC100" s="701">
        <v>1</v>
      </c>
      <c r="AD100" s="701">
        <v>1</v>
      </c>
    </row>
    <row r="101" spans="1:1014" s="566" customFormat="1" ht="13.5" customHeight="1">
      <c r="A101" s="555">
        <v>83</v>
      </c>
      <c r="B101" s="556"/>
      <c r="C101" s="556" t="s">
        <v>1317</v>
      </c>
      <c r="D101" s="556"/>
      <c r="E101" s="556"/>
      <c r="F101" s="556"/>
      <c r="G101" s="556"/>
      <c r="H101" s="555" t="s">
        <v>1318</v>
      </c>
      <c r="I101" s="559"/>
      <c r="J101" s="555" t="s">
        <v>907</v>
      </c>
      <c r="K101" s="559" t="s">
        <v>1319</v>
      </c>
      <c r="L101" s="555"/>
      <c r="M101" s="555"/>
      <c r="N101" s="555"/>
      <c r="O101" s="555"/>
      <c r="P101" s="560"/>
      <c r="Q101" s="555" t="s">
        <v>820</v>
      </c>
      <c r="R101" s="555" t="s">
        <v>863</v>
      </c>
      <c r="S101" s="567" t="s">
        <v>1320</v>
      </c>
      <c r="T101" s="561"/>
      <c r="U101" s="555"/>
      <c r="V101" s="562"/>
      <c r="W101" s="562" t="s">
        <v>863</v>
      </c>
      <c r="X101" s="563"/>
      <c r="Y101" s="564"/>
      <c r="Z101" s="555"/>
      <c r="AA101" s="565"/>
      <c r="AB101" s="555"/>
      <c r="AC101" s="561">
        <v>1</v>
      </c>
      <c r="AD101" s="561"/>
    </row>
    <row r="102" spans="1:1014" s="566" customFormat="1" ht="13.5" customHeight="1">
      <c r="A102" s="555">
        <v>84</v>
      </c>
      <c r="B102" s="556"/>
      <c r="C102" s="556"/>
      <c r="D102" s="556" t="s">
        <v>1321</v>
      </c>
      <c r="E102" s="556"/>
      <c r="F102" s="556"/>
      <c r="G102" s="556"/>
      <c r="H102" s="555" t="s">
        <v>1322</v>
      </c>
      <c r="I102" s="559" t="s">
        <v>1323</v>
      </c>
      <c r="J102" s="555"/>
      <c r="K102" s="559" t="s">
        <v>1324</v>
      </c>
      <c r="L102" s="555"/>
      <c r="M102" s="555"/>
      <c r="N102" s="555"/>
      <c r="O102" s="555"/>
      <c r="P102" s="560"/>
      <c r="Q102" s="555" t="s">
        <v>820</v>
      </c>
      <c r="R102" s="555"/>
      <c r="S102" s="555" t="s">
        <v>862</v>
      </c>
      <c r="T102" s="561"/>
      <c r="U102" s="555"/>
      <c r="V102" s="562"/>
      <c r="W102" s="562" t="s">
        <v>863</v>
      </c>
      <c r="X102" s="563"/>
      <c r="Y102" s="564"/>
      <c r="Z102" s="555" t="s">
        <v>1077</v>
      </c>
      <c r="AA102" s="565"/>
      <c r="AB102" s="555"/>
      <c r="AC102" s="561">
        <v>1</v>
      </c>
      <c r="AD102" s="561"/>
    </row>
    <row r="103" spans="1:1014" s="566" customFormat="1" ht="13.5" customHeight="1">
      <c r="A103" s="555">
        <v>85</v>
      </c>
      <c r="B103" s="556"/>
      <c r="C103" s="556"/>
      <c r="D103" s="556" t="s">
        <v>1325</v>
      </c>
      <c r="E103" s="556"/>
      <c r="F103" s="556"/>
      <c r="G103" s="556"/>
      <c r="H103" s="555" t="s">
        <v>1326</v>
      </c>
      <c r="I103" s="559" t="s">
        <v>1269</v>
      </c>
      <c r="J103" s="555"/>
      <c r="K103" s="559" t="s">
        <v>971</v>
      </c>
      <c r="L103" s="555"/>
      <c r="M103" s="555"/>
      <c r="N103" s="555"/>
      <c r="O103" s="555"/>
      <c r="P103" s="560"/>
      <c r="Q103" s="555" t="s">
        <v>820</v>
      </c>
      <c r="R103" s="555"/>
      <c r="S103" s="555" t="s">
        <v>862</v>
      </c>
      <c r="T103" s="561"/>
      <c r="U103" s="555" t="s">
        <v>1270</v>
      </c>
      <c r="V103" s="562"/>
      <c r="W103" s="562" t="s">
        <v>863</v>
      </c>
      <c r="X103" s="563"/>
      <c r="Y103" s="564"/>
      <c r="Z103" s="555"/>
      <c r="AA103" s="565"/>
      <c r="AB103" s="555"/>
      <c r="AC103" s="561">
        <v>1</v>
      </c>
      <c r="AD103" s="561"/>
    </row>
    <row r="104" spans="1:1014" s="618" customFormat="1" ht="17.25" customHeight="1">
      <c r="A104" s="555">
        <v>86</v>
      </c>
      <c r="B104" s="612"/>
      <c r="C104" s="566"/>
      <c r="D104" s="566" t="s">
        <v>1327</v>
      </c>
      <c r="E104" s="566"/>
      <c r="F104" s="566"/>
      <c r="G104" s="555"/>
      <c r="H104" s="555" t="s">
        <v>1328</v>
      </c>
      <c r="I104" s="613" t="s">
        <v>1274</v>
      </c>
      <c r="J104" s="555"/>
      <c r="K104" s="559" t="s">
        <v>1121</v>
      </c>
      <c r="L104" s="555"/>
      <c r="M104" s="555"/>
      <c r="N104" s="555"/>
      <c r="O104" s="555"/>
      <c r="P104" s="560"/>
      <c r="Q104" s="555" t="s">
        <v>820</v>
      </c>
      <c r="R104" s="555"/>
      <c r="S104" s="555" t="s">
        <v>862</v>
      </c>
      <c r="T104" s="614"/>
      <c r="U104" s="616"/>
      <c r="V104" s="561"/>
      <c r="W104" s="561" t="s">
        <v>863</v>
      </c>
      <c r="X104" s="563"/>
      <c r="Y104" s="615"/>
      <c r="Z104" s="616"/>
      <c r="AA104" s="617"/>
      <c r="AB104" s="616"/>
      <c r="AC104" s="619">
        <v>1</v>
      </c>
      <c r="AD104" s="561">
        <v>1</v>
      </c>
      <c r="AE104" s="612"/>
      <c r="AG104" s="612"/>
      <c r="AH104" s="612"/>
      <c r="AI104" s="612"/>
      <c r="AJ104" s="612"/>
      <c r="AK104" s="612"/>
      <c r="AL104" s="612"/>
      <c r="AM104" s="612"/>
      <c r="AN104" s="612"/>
      <c r="AO104" s="612"/>
      <c r="AP104" s="612"/>
      <c r="AQ104" s="612"/>
      <c r="AR104" s="612"/>
      <c r="AS104" s="612"/>
      <c r="AT104" s="612"/>
      <c r="AU104" s="612"/>
      <c r="AV104" s="612"/>
      <c r="AW104" s="612"/>
      <c r="AX104" s="612"/>
      <c r="AY104" s="612"/>
      <c r="AZ104" s="612"/>
      <c r="BA104" s="612"/>
      <c r="BB104" s="612"/>
      <c r="BC104" s="612"/>
      <c r="BD104" s="612"/>
      <c r="BE104" s="612"/>
      <c r="BF104" s="612"/>
      <c r="BG104" s="612"/>
      <c r="BH104" s="612"/>
      <c r="BI104" s="612"/>
      <c r="BJ104" s="612"/>
      <c r="BK104" s="612"/>
      <c r="BL104" s="612"/>
      <c r="BM104" s="612"/>
      <c r="BN104" s="612"/>
      <c r="BO104" s="612"/>
      <c r="BP104" s="612"/>
      <c r="BQ104" s="612"/>
      <c r="BR104" s="612"/>
      <c r="BS104" s="612"/>
      <c r="BT104" s="612"/>
      <c r="BU104" s="612"/>
      <c r="BV104" s="612"/>
      <c r="BW104" s="612"/>
      <c r="BX104" s="612"/>
      <c r="BY104" s="612"/>
      <c r="BZ104" s="612"/>
      <c r="CA104" s="612"/>
      <c r="CB104" s="612"/>
      <c r="CC104" s="612"/>
      <c r="CD104" s="612"/>
      <c r="CE104" s="612"/>
      <c r="CF104" s="612"/>
      <c r="CG104" s="612"/>
      <c r="CH104" s="612"/>
      <c r="CI104" s="612"/>
      <c r="CJ104" s="612"/>
      <c r="CK104" s="612"/>
      <c r="CL104" s="612"/>
      <c r="CM104" s="612"/>
      <c r="CN104" s="612"/>
      <c r="CO104" s="612"/>
      <c r="CP104" s="612"/>
      <c r="CQ104" s="612"/>
      <c r="CR104" s="612"/>
      <c r="CS104" s="612"/>
      <c r="CT104" s="612"/>
      <c r="CU104" s="612"/>
      <c r="CV104" s="612"/>
      <c r="CW104" s="612"/>
      <c r="CX104" s="612"/>
      <c r="CY104" s="612"/>
      <c r="CZ104" s="612"/>
      <c r="DA104" s="612"/>
      <c r="DB104" s="612"/>
      <c r="DC104" s="612"/>
      <c r="DD104" s="612"/>
      <c r="DE104" s="612"/>
      <c r="DF104" s="612"/>
      <c r="DG104" s="612"/>
      <c r="DH104" s="612"/>
      <c r="DI104" s="612"/>
      <c r="DJ104" s="612"/>
      <c r="DK104" s="612"/>
      <c r="DL104" s="612"/>
      <c r="DM104" s="612"/>
      <c r="DN104" s="612"/>
      <c r="DO104" s="612"/>
      <c r="DP104" s="612"/>
      <c r="DQ104" s="612"/>
      <c r="DR104" s="612"/>
      <c r="DS104" s="612"/>
      <c r="DT104" s="612"/>
      <c r="DU104" s="612"/>
      <c r="DV104" s="612"/>
      <c r="DW104" s="612"/>
      <c r="DX104" s="612"/>
      <c r="DY104" s="612"/>
      <c r="DZ104" s="612"/>
      <c r="EA104" s="612"/>
      <c r="EB104" s="612"/>
      <c r="EC104" s="612"/>
      <c r="ED104" s="612"/>
      <c r="EE104" s="612"/>
      <c r="EF104" s="612"/>
      <c r="EG104" s="612"/>
      <c r="EH104" s="612"/>
      <c r="EI104" s="612"/>
      <c r="EJ104" s="612"/>
      <c r="EK104" s="612"/>
      <c r="EL104" s="612"/>
      <c r="EM104" s="612"/>
      <c r="EN104" s="612"/>
      <c r="EO104" s="612"/>
      <c r="EP104" s="612"/>
      <c r="EQ104" s="612"/>
      <c r="ER104" s="612"/>
      <c r="ES104" s="612"/>
      <c r="ET104" s="612"/>
      <c r="EU104" s="612"/>
      <c r="EV104" s="612"/>
      <c r="EW104" s="612"/>
      <c r="EX104" s="612"/>
      <c r="EY104" s="612"/>
      <c r="EZ104" s="612"/>
      <c r="FA104" s="612"/>
      <c r="FB104" s="612"/>
      <c r="FC104" s="612"/>
      <c r="FD104" s="612"/>
      <c r="FE104" s="612"/>
      <c r="FF104" s="612"/>
      <c r="FG104" s="612"/>
      <c r="FH104" s="612"/>
      <c r="FI104" s="612"/>
      <c r="FJ104" s="612"/>
      <c r="FK104" s="612"/>
      <c r="FL104" s="612"/>
      <c r="FM104" s="612"/>
      <c r="FN104" s="612"/>
      <c r="FO104" s="612"/>
      <c r="FP104" s="612"/>
      <c r="FQ104" s="612"/>
      <c r="FR104" s="612"/>
      <c r="FS104" s="612"/>
      <c r="FT104" s="612"/>
      <c r="FU104" s="612"/>
      <c r="FV104" s="612"/>
      <c r="FW104" s="612"/>
      <c r="FX104" s="612"/>
      <c r="FY104" s="612"/>
      <c r="FZ104" s="612"/>
      <c r="GA104" s="612"/>
      <c r="GB104" s="612"/>
      <c r="GC104" s="612"/>
      <c r="GD104" s="612"/>
      <c r="GE104" s="612"/>
      <c r="GF104" s="612"/>
      <c r="GG104" s="612"/>
      <c r="GH104" s="612"/>
      <c r="GI104" s="612"/>
      <c r="GJ104" s="612"/>
      <c r="GK104" s="612"/>
      <c r="GL104" s="612"/>
      <c r="GM104" s="612"/>
      <c r="GN104" s="612"/>
      <c r="GO104" s="612"/>
      <c r="GP104" s="612"/>
      <c r="GQ104" s="612"/>
      <c r="GR104" s="612"/>
      <c r="GS104" s="612"/>
      <c r="GT104" s="612"/>
      <c r="GU104" s="612"/>
      <c r="GV104" s="612"/>
      <c r="GW104" s="612"/>
      <c r="GX104" s="612"/>
      <c r="GY104" s="612"/>
      <c r="GZ104" s="612"/>
      <c r="HA104" s="612"/>
      <c r="HB104" s="612"/>
      <c r="HC104" s="612"/>
      <c r="HD104" s="612"/>
      <c r="HE104" s="612"/>
      <c r="HF104" s="612"/>
      <c r="HG104" s="612"/>
      <c r="HH104" s="612"/>
      <c r="HI104" s="612"/>
      <c r="HJ104" s="612"/>
      <c r="HK104" s="612"/>
      <c r="HL104" s="612"/>
      <c r="HM104" s="612"/>
      <c r="HN104" s="612"/>
      <c r="HO104" s="612"/>
      <c r="HP104" s="612"/>
      <c r="HQ104" s="612"/>
      <c r="HR104" s="612"/>
      <c r="HS104" s="612"/>
      <c r="HT104" s="612"/>
      <c r="HU104" s="612"/>
      <c r="HV104" s="612"/>
      <c r="HW104" s="612"/>
      <c r="HX104" s="612"/>
      <c r="HY104" s="612"/>
      <c r="HZ104" s="612"/>
      <c r="IA104" s="612"/>
      <c r="IB104" s="612"/>
      <c r="IC104" s="612"/>
      <c r="ID104" s="612"/>
      <c r="IE104" s="612"/>
      <c r="IF104" s="612"/>
      <c r="IG104" s="612"/>
      <c r="IH104" s="612"/>
      <c r="II104" s="612"/>
      <c r="IJ104" s="612"/>
      <c r="IK104" s="612"/>
      <c r="IL104" s="612"/>
      <c r="IM104" s="612"/>
      <c r="IN104" s="612"/>
      <c r="IO104" s="612"/>
      <c r="IP104" s="612"/>
      <c r="IQ104" s="612"/>
      <c r="IR104" s="612"/>
      <c r="IS104" s="612"/>
      <c r="IT104" s="612"/>
      <c r="IU104" s="612"/>
      <c r="IV104" s="612"/>
      <c r="IW104" s="612"/>
      <c r="IX104" s="612"/>
      <c r="IY104" s="612"/>
      <c r="IZ104" s="612"/>
      <c r="JA104" s="612"/>
      <c r="JB104" s="612"/>
      <c r="JC104" s="612"/>
      <c r="JD104" s="612"/>
      <c r="JE104" s="612"/>
      <c r="JF104" s="612"/>
      <c r="JG104" s="612"/>
      <c r="JH104" s="612"/>
      <c r="JI104" s="612"/>
      <c r="JJ104" s="612"/>
      <c r="JK104" s="612"/>
      <c r="JL104" s="612"/>
      <c r="JM104" s="612"/>
      <c r="JN104" s="612"/>
      <c r="JO104" s="612"/>
      <c r="JP104" s="612"/>
      <c r="JQ104" s="612"/>
      <c r="JR104" s="612"/>
      <c r="JS104" s="612"/>
      <c r="JT104" s="612"/>
      <c r="JU104" s="612"/>
      <c r="JV104" s="612"/>
      <c r="JW104" s="612"/>
      <c r="JX104" s="612"/>
      <c r="JY104" s="612"/>
      <c r="JZ104" s="612"/>
      <c r="KA104" s="612"/>
      <c r="KB104" s="612"/>
      <c r="KC104" s="612"/>
      <c r="KD104" s="612"/>
      <c r="KE104" s="612"/>
      <c r="KF104" s="612"/>
      <c r="KG104" s="612"/>
      <c r="KH104" s="612"/>
      <c r="KI104" s="612"/>
      <c r="KJ104" s="612"/>
      <c r="KK104" s="612"/>
      <c r="KL104" s="612"/>
      <c r="KM104" s="612"/>
      <c r="KN104" s="612"/>
      <c r="KO104" s="612"/>
      <c r="KP104" s="612"/>
      <c r="KQ104" s="612"/>
      <c r="KR104" s="612"/>
      <c r="KS104" s="612"/>
      <c r="KT104" s="612"/>
      <c r="KU104" s="612"/>
      <c r="KV104" s="612"/>
      <c r="KW104" s="612"/>
      <c r="KX104" s="612"/>
      <c r="KY104" s="612"/>
      <c r="KZ104" s="612"/>
      <c r="LA104" s="612"/>
      <c r="LB104" s="612"/>
      <c r="LC104" s="612"/>
      <c r="LD104" s="612"/>
      <c r="LE104" s="612"/>
      <c r="LF104" s="612"/>
      <c r="LG104" s="612"/>
      <c r="LH104" s="612"/>
      <c r="LI104" s="612"/>
      <c r="LJ104" s="612"/>
      <c r="LK104" s="612"/>
      <c r="LL104" s="612"/>
      <c r="LM104" s="612"/>
      <c r="LN104" s="612"/>
      <c r="LO104" s="612"/>
      <c r="LP104" s="612"/>
      <c r="LQ104" s="612"/>
      <c r="LR104" s="612"/>
      <c r="LS104" s="612"/>
      <c r="LT104" s="612"/>
      <c r="LU104" s="612"/>
      <c r="LV104" s="612"/>
      <c r="LW104" s="612"/>
      <c r="LX104" s="612"/>
      <c r="LY104" s="612"/>
      <c r="LZ104" s="612"/>
      <c r="MA104" s="612"/>
      <c r="MB104" s="612"/>
      <c r="MC104" s="612"/>
      <c r="MD104" s="612"/>
      <c r="ME104" s="612"/>
      <c r="MF104" s="612"/>
      <c r="MG104" s="612"/>
      <c r="MH104" s="612"/>
      <c r="MI104" s="612"/>
      <c r="MJ104" s="612"/>
      <c r="MK104" s="612"/>
      <c r="ML104" s="612"/>
      <c r="MM104" s="612"/>
      <c r="MN104" s="612"/>
      <c r="MO104" s="612"/>
      <c r="MP104" s="612"/>
      <c r="MQ104" s="612"/>
      <c r="MR104" s="612"/>
      <c r="MS104" s="612"/>
      <c r="MT104" s="612"/>
      <c r="MU104" s="612"/>
      <c r="MV104" s="612"/>
      <c r="MW104" s="612"/>
      <c r="MX104" s="612"/>
      <c r="MY104" s="612"/>
      <c r="MZ104" s="612"/>
      <c r="NA104" s="612"/>
      <c r="NB104" s="612"/>
      <c r="NC104" s="612"/>
      <c r="ND104" s="612"/>
      <c r="NE104" s="612"/>
      <c r="NF104" s="612"/>
      <c r="NG104" s="612"/>
      <c r="NH104" s="612"/>
      <c r="NI104" s="612"/>
      <c r="NJ104" s="612"/>
      <c r="NK104" s="612"/>
      <c r="NL104" s="612"/>
      <c r="NM104" s="612"/>
      <c r="NN104" s="612"/>
      <c r="NO104" s="612"/>
      <c r="NP104" s="612"/>
      <c r="NQ104" s="612"/>
      <c r="NR104" s="612"/>
      <c r="NS104" s="612"/>
      <c r="NT104" s="612"/>
      <c r="NU104" s="612"/>
      <c r="NV104" s="612"/>
      <c r="NW104" s="612"/>
      <c r="NX104" s="612"/>
      <c r="NY104" s="612"/>
      <c r="NZ104" s="612"/>
      <c r="OA104" s="612"/>
      <c r="OB104" s="612"/>
      <c r="OC104" s="612"/>
      <c r="OD104" s="612"/>
      <c r="OE104" s="612"/>
      <c r="OF104" s="612"/>
      <c r="OG104" s="612"/>
      <c r="OH104" s="612"/>
      <c r="OI104" s="612"/>
      <c r="OJ104" s="612"/>
      <c r="OK104" s="612"/>
      <c r="OL104" s="612"/>
      <c r="OM104" s="612"/>
      <c r="ON104" s="612"/>
      <c r="OO104" s="612"/>
      <c r="OP104" s="612"/>
      <c r="OQ104" s="612"/>
      <c r="OR104" s="612"/>
      <c r="OS104" s="612"/>
      <c r="OT104" s="612"/>
      <c r="OU104" s="612"/>
      <c r="OV104" s="612"/>
      <c r="OW104" s="612"/>
      <c r="OX104" s="612"/>
      <c r="OY104" s="612"/>
      <c r="OZ104" s="612"/>
      <c r="PA104" s="612"/>
      <c r="PB104" s="612"/>
      <c r="PC104" s="612"/>
      <c r="PD104" s="612"/>
      <c r="PE104" s="612"/>
      <c r="PF104" s="612"/>
      <c r="PG104" s="612"/>
      <c r="PH104" s="612"/>
      <c r="PI104" s="612"/>
      <c r="PJ104" s="612"/>
      <c r="PK104" s="612"/>
      <c r="PL104" s="612"/>
      <c r="PM104" s="612"/>
      <c r="PN104" s="612"/>
      <c r="PO104" s="612"/>
      <c r="PP104" s="612"/>
      <c r="PQ104" s="612"/>
      <c r="PR104" s="612"/>
      <c r="PS104" s="612"/>
      <c r="PT104" s="612"/>
      <c r="PU104" s="612"/>
      <c r="PV104" s="612"/>
      <c r="PW104" s="612"/>
      <c r="PX104" s="612"/>
      <c r="PY104" s="612"/>
      <c r="PZ104" s="612"/>
      <c r="QA104" s="612"/>
      <c r="QB104" s="612"/>
      <c r="QC104" s="612"/>
      <c r="QD104" s="612"/>
      <c r="QE104" s="612"/>
      <c r="QF104" s="612"/>
      <c r="QG104" s="612"/>
      <c r="QH104" s="612"/>
      <c r="QI104" s="612"/>
      <c r="QJ104" s="612"/>
      <c r="QK104" s="612"/>
      <c r="QL104" s="612"/>
      <c r="QM104" s="612"/>
      <c r="QN104" s="612"/>
      <c r="QO104" s="612"/>
      <c r="QP104" s="612"/>
      <c r="QQ104" s="612"/>
      <c r="QR104" s="612"/>
      <c r="QS104" s="612"/>
      <c r="QT104" s="612"/>
      <c r="QU104" s="612"/>
      <c r="QV104" s="612"/>
      <c r="QW104" s="612"/>
      <c r="QX104" s="612"/>
      <c r="QY104" s="612"/>
      <c r="QZ104" s="612"/>
      <c r="RA104" s="612"/>
      <c r="RB104" s="612"/>
      <c r="RC104" s="612"/>
      <c r="RD104" s="612"/>
      <c r="RE104" s="612"/>
      <c r="RF104" s="612"/>
      <c r="RG104" s="612"/>
      <c r="RH104" s="612"/>
      <c r="RI104" s="612"/>
      <c r="RJ104" s="612"/>
      <c r="RK104" s="612"/>
      <c r="RL104" s="612"/>
      <c r="RM104" s="612"/>
      <c r="RN104" s="612"/>
      <c r="RO104" s="612"/>
      <c r="RP104" s="612"/>
      <c r="RQ104" s="612"/>
      <c r="RR104" s="612"/>
      <c r="RS104" s="612"/>
      <c r="RT104" s="612"/>
      <c r="RU104" s="612"/>
      <c r="RV104" s="612"/>
      <c r="RW104" s="612"/>
      <c r="RX104" s="612"/>
      <c r="RY104" s="612"/>
      <c r="RZ104" s="612"/>
      <c r="SA104" s="612"/>
      <c r="SB104" s="612"/>
      <c r="SC104" s="612"/>
      <c r="SD104" s="612"/>
      <c r="SE104" s="612"/>
      <c r="SF104" s="612"/>
      <c r="SG104" s="612"/>
      <c r="SH104" s="612"/>
      <c r="SI104" s="612"/>
      <c r="SJ104" s="612"/>
      <c r="SK104" s="612"/>
      <c r="SL104" s="612"/>
      <c r="SM104" s="612"/>
      <c r="SN104" s="612"/>
      <c r="SO104" s="612"/>
      <c r="SP104" s="612"/>
      <c r="SQ104" s="612"/>
      <c r="SR104" s="612"/>
      <c r="SS104" s="612"/>
      <c r="ST104" s="612"/>
      <c r="SU104" s="612"/>
      <c r="SV104" s="612"/>
      <c r="SW104" s="612"/>
      <c r="SX104" s="612"/>
      <c r="SY104" s="612"/>
      <c r="SZ104" s="612"/>
      <c r="TA104" s="612"/>
      <c r="TB104" s="612"/>
      <c r="TC104" s="612"/>
      <c r="TD104" s="612"/>
      <c r="TE104" s="612"/>
      <c r="TF104" s="612"/>
      <c r="TG104" s="612"/>
      <c r="TH104" s="612"/>
      <c r="TI104" s="612"/>
      <c r="TJ104" s="612"/>
      <c r="TK104" s="612"/>
      <c r="TL104" s="612"/>
      <c r="TM104" s="612"/>
      <c r="TN104" s="612"/>
      <c r="TO104" s="612"/>
      <c r="TP104" s="612"/>
      <c r="TQ104" s="612"/>
      <c r="TR104" s="612"/>
      <c r="TS104" s="612"/>
      <c r="TT104" s="612"/>
      <c r="TU104" s="612"/>
      <c r="TV104" s="612"/>
      <c r="TW104" s="612"/>
      <c r="TX104" s="612"/>
      <c r="TY104" s="612"/>
      <c r="TZ104" s="612"/>
      <c r="UA104" s="612"/>
      <c r="UB104" s="612"/>
      <c r="UC104" s="612"/>
      <c r="UD104" s="612"/>
      <c r="UE104" s="612"/>
      <c r="UF104" s="612"/>
      <c r="UG104" s="612"/>
      <c r="UH104" s="612"/>
      <c r="UI104" s="612"/>
      <c r="UJ104" s="612"/>
      <c r="UK104" s="612"/>
      <c r="UL104" s="612"/>
      <c r="UM104" s="612"/>
      <c r="UN104" s="612"/>
      <c r="UO104" s="612"/>
      <c r="UP104" s="612"/>
      <c r="UQ104" s="612"/>
      <c r="UR104" s="612"/>
      <c r="US104" s="612"/>
      <c r="UT104" s="612"/>
      <c r="UU104" s="612"/>
      <c r="UV104" s="612"/>
      <c r="UW104" s="612"/>
      <c r="UX104" s="612"/>
      <c r="UY104" s="612"/>
      <c r="UZ104" s="612"/>
      <c r="VA104" s="612"/>
      <c r="VB104" s="612"/>
      <c r="VC104" s="612"/>
      <c r="VD104" s="612"/>
      <c r="VE104" s="612"/>
      <c r="VF104" s="612"/>
      <c r="VG104" s="612"/>
      <c r="VH104" s="612"/>
      <c r="VI104" s="612"/>
      <c r="VJ104" s="612"/>
      <c r="VK104" s="612"/>
      <c r="VL104" s="612"/>
      <c r="VM104" s="612"/>
      <c r="VN104" s="612"/>
      <c r="VO104" s="612"/>
      <c r="VP104" s="612"/>
      <c r="VQ104" s="612"/>
      <c r="VR104" s="612"/>
      <c r="VS104" s="612"/>
      <c r="VT104" s="612"/>
      <c r="VU104" s="612"/>
      <c r="VV104" s="612"/>
      <c r="VW104" s="612"/>
      <c r="VX104" s="612"/>
      <c r="VY104" s="612"/>
      <c r="VZ104" s="612"/>
      <c r="WA104" s="612"/>
      <c r="WB104" s="612"/>
      <c r="WC104" s="612"/>
      <c r="WD104" s="612"/>
      <c r="WE104" s="612"/>
      <c r="WF104" s="612"/>
      <c r="WG104" s="612"/>
      <c r="WH104" s="612"/>
      <c r="WI104" s="612"/>
      <c r="WJ104" s="612"/>
      <c r="WK104" s="612"/>
      <c r="WL104" s="612"/>
      <c r="WM104" s="612"/>
      <c r="WN104" s="612"/>
      <c r="WO104" s="612"/>
      <c r="WP104" s="612"/>
      <c r="WQ104" s="612"/>
      <c r="WR104" s="612"/>
      <c r="WS104" s="612"/>
      <c r="WT104" s="612"/>
      <c r="WU104" s="612"/>
      <c r="WV104" s="612"/>
      <c r="WW104" s="612"/>
      <c r="WX104" s="612"/>
      <c r="WY104" s="612"/>
      <c r="WZ104" s="612"/>
      <c r="XA104" s="612"/>
      <c r="XB104" s="612"/>
      <c r="XC104" s="612"/>
      <c r="XD104" s="612"/>
      <c r="XE104" s="612"/>
      <c r="XF104" s="612"/>
      <c r="XG104" s="612"/>
      <c r="XH104" s="612"/>
      <c r="XI104" s="612"/>
      <c r="XJ104" s="612"/>
      <c r="XK104" s="612"/>
      <c r="XL104" s="612"/>
      <c r="XM104" s="612"/>
      <c r="XN104" s="612"/>
      <c r="XO104" s="612"/>
      <c r="XP104" s="612"/>
      <c r="XQ104" s="612"/>
      <c r="XR104" s="612"/>
      <c r="XS104" s="612"/>
      <c r="XT104" s="612"/>
      <c r="XU104" s="612"/>
      <c r="XV104" s="612"/>
      <c r="XW104" s="612"/>
      <c r="XX104" s="612"/>
      <c r="XY104" s="612"/>
      <c r="XZ104" s="612"/>
      <c r="YA104" s="612"/>
      <c r="YB104" s="612"/>
      <c r="YC104" s="612"/>
      <c r="YD104" s="612"/>
      <c r="YE104" s="612"/>
      <c r="YF104" s="612"/>
      <c r="YG104" s="612"/>
      <c r="YH104" s="612"/>
      <c r="YI104" s="612"/>
      <c r="YJ104" s="612"/>
      <c r="YK104" s="612"/>
      <c r="YL104" s="612"/>
      <c r="YM104" s="612"/>
      <c r="YN104" s="612"/>
      <c r="YO104" s="612"/>
      <c r="YP104" s="612"/>
      <c r="YQ104" s="612"/>
      <c r="YR104" s="612"/>
      <c r="YS104" s="612"/>
      <c r="YT104" s="612"/>
      <c r="YU104" s="612"/>
      <c r="YV104" s="612"/>
      <c r="YW104" s="612"/>
      <c r="YX104" s="612"/>
      <c r="YY104" s="612"/>
      <c r="YZ104" s="612"/>
      <c r="ZA104" s="612"/>
      <c r="ZB104" s="612"/>
      <c r="ZC104" s="612"/>
      <c r="ZD104" s="612"/>
      <c r="ZE104" s="612"/>
      <c r="ZF104" s="612"/>
      <c r="ZG104" s="612"/>
      <c r="ZH104" s="612"/>
      <c r="ZI104" s="612"/>
      <c r="ZJ104" s="612"/>
      <c r="ZK104" s="612"/>
      <c r="ZL104" s="612"/>
      <c r="ZM104" s="612"/>
      <c r="ZN104" s="612"/>
      <c r="ZO104" s="612"/>
      <c r="ZP104" s="612"/>
      <c r="ZQ104" s="612"/>
      <c r="ZR104" s="612"/>
      <c r="ZS104" s="612"/>
      <c r="ZT104" s="612"/>
      <c r="ZU104" s="612"/>
      <c r="ZV104" s="612"/>
      <c r="ZW104" s="612"/>
      <c r="ZX104" s="612"/>
      <c r="ZY104" s="612"/>
      <c r="ZZ104" s="612"/>
      <c r="AAA104" s="612"/>
      <c r="AAB104" s="612"/>
      <c r="AAC104" s="612"/>
      <c r="AAD104" s="612"/>
      <c r="AAE104" s="612"/>
      <c r="AAF104" s="612"/>
      <c r="AAG104" s="612"/>
      <c r="AAH104" s="612"/>
      <c r="AAI104" s="612"/>
      <c r="AAJ104" s="612"/>
      <c r="AAK104" s="612"/>
      <c r="AAL104" s="612"/>
      <c r="AAM104" s="612"/>
      <c r="AAN104" s="612"/>
      <c r="AAO104" s="612"/>
      <c r="AAP104" s="612"/>
      <c r="AAQ104" s="612"/>
      <c r="AAR104" s="612"/>
      <c r="AAS104" s="612"/>
      <c r="AAT104" s="612"/>
      <c r="AAU104" s="612"/>
      <c r="AAV104" s="612"/>
      <c r="AAW104" s="612"/>
      <c r="AAX104" s="612"/>
      <c r="AAY104" s="612"/>
      <c r="AAZ104" s="612"/>
      <c r="ABA104" s="612"/>
      <c r="ABB104" s="612"/>
      <c r="ABC104" s="612"/>
      <c r="ABD104" s="612"/>
      <c r="ABE104" s="612"/>
      <c r="ABF104" s="612"/>
      <c r="ABG104" s="612"/>
      <c r="ABH104" s="612"/>
      <c r="ABI104" s="612"/>
      <c r="ABJ104" s="612"/>
      <c r="ABK104" s="612"/>
      <c r="ABL104" s="612"/>
      <c r="ABM104" s="612"/>
      <c r="ABN104" s="612"/>
      <c r="ABO104" s="612"/>
      <c r="ABP104" s="612"/>
      <c r="ABQ104" s="612"/>
      <c r="ABR104" s="612"/>
      <c r="ABS104" s="612"/>
      <c r="ABT104" s="612"/>
      <c r="ABU104" s="612"/>
      <c r="ABV104" s="612"/>
      <c r="ABW104" s="612"/>
      <c r="ABX104" s="612"/>
      <c r="ABY104" s="612"/>
      <c r="ABZ104" s="612"/>
      <c r="ACA104" s="612"/>
      <c r="ACB104" s="612"/>
      <c r="ACC104" s="612"/>
      <c r="ACD104" s="612"/>
      <c r="ACE104" s="612"/>
      <c r="ACF104" s="612"/>
      <c r="ACG104" s="612"/>
      <c r="ACH104" s="612"/>
      <c r="ACI104" s="612"/>
      <c r="ACJ104" s="612"/>
      <c r="ACK104" s="612"/>
      <c r="ACL104" s="612"/>
      <c r="ACM104" s="612"/>
      <c r="ACN104" s="612"/>
      <c r="ACO104" s="612"/>
      <c r="ACP104" s="612"/>
      <c r="ACQ104" s="612"/>
      <c r="ACR104" s="612"/>
      <c r="ACS104" s="612"/>
      <c r="ACT104" s="612"/>
      <c r="ACU104" s="612"/>
      <c r="ACV104" s="612"/>
      <c r="ACW104" s="612"/>
      <c r="ACX104" s="612"/>
      <c r="ACY104" s="612"/>
      <c r="ACZ104" s="612"/>
      <c r="ADA104" s="612"/>
      <c r="ADB104" s="612"/>
      <c r="ADC104" s="612"/>
      <c r="ADD104" s="612"/>
      <c r="ADE104" s="612"/>
      <c r="ADF104" s="612"/>
      <c r="ADG104" s="612"/>
      <c r="ADH104" s="612"/>
      <c r="ADI104" s="612"/>
      <c r="ADJ104" s="612"/>
      <c r="ADK104" s="612"/>
      <c r="ADL104" s="612"/>
      <c r="ADM104" s="612"/>
      <c r="ADN104" s="612"/>
      <c r="ADO104" s="612"/>
      <c r="ADP104" s="612"/>
      <c r="ADQ104" s="612"/>
      <c r="ADR104" s="612"/>
      <c r="ADS104" s="612"/>
      <c r="ADT104" s="612"/>
      <c r="ADU104" s="612"/>
      <c r="ADV104" s="612"/>
      <c r="ADW104" s="612"/>
      <c r="ADX104" s="612"/>
      <c r="ADY104" s="612"/>
      <c r="ADZ104" s="612"/>
      <c r="AEA104" s="612"/>
      <c r="AEB104" s="612"/>
      <c r="AEC104" s="612"/>
      <c r="AED104" s="612"/>
      <c r="AEE104" s="612"/>
      <c r="AEF104" s="612"/>
      <c r="AEG104" s="612"/>
      <c r="AEH104" s="612"/>
      <c r="AEI104" s="612"/>
      <c r="AEJ104" s="612"/>
      <c r="AEK104" s="612"/>
      <c r="AEL104" s="612"/>
      <c r="AEM104" s="612"/>
      <c r="AEN104" s="612"/>
      <c r="AEO104" s="612"/>
      <c r="AEP104" s="612"/>
      <c r="AEQ104" s="612"/>
      <c r="AER104" s="612"/>
      <c r="AES104" s="612"/>
      <c r="AET104" s="612"/>
      <c r="AEU104" s="612"/>
      <c r="AEV104" s="612"/>
      <c r="AEW104" s="612"/>
      <c r="AEX104" s="612"/>
      <c r="AEY104" s="612"/>
      <c r="AEZ104" s="612"/>
      <c r="AFA104" s="612"/>
      <c r="AFB104" s="612"/>
      <c r="AFC104" s="612"/>
      <c r="AFD104" s="612"/>
      <c r="AFE104" s="612"/>
      <c r="AFF104" s="612"/>
      <c r="AFG104" s="612"/>
      <c r="AFH104" s="612"/>
      <c r="AFI104" s="612"/>
      <c r="AFJ104" s="612"/>
      <c r="AFK104" s="612"/>
      <c r="AFL104" s="612"/>
      <c r="AFM104" s="612"/>
      <c r="AFN104" s="612"/>
      <c r="AFO104" s="612"/>
      <c r="AFP104" s="612"/>
      <c r="AFQ104" s="612"/>
      <c r="AFR104" s="612"/>
      <c r="AFS104" s="612"/>
      <c r="AFT104" s="612"/>
      <c r="AFU104" s="612"/>
      <c r="AFV104" s="612"/>
      <c r="AFW104" s="612"/>
      <c r="AFX104" s="612"/>
      <c r="AFY104" s="612"/>
      <c r="AFZ104" s="612"/>
      <c r="AGA104" s="612"/>
      <c r="AGB104" s="612"/>
      <c r="AGC104" s="612"/>
      <c r="AGD104" s="612"/>
      <c r="AGE104" s="612"/>
      <c r="AGF104" s="612"/>
      <c r="AGG104" s="612"/>
      <c r="AGH104" s="612"/>
      <c r="AGI104" s="612"/>
      <c r="AGJ104" s="612"/>
      <c r="AGK104" s="612"/>
      <c r="AGL104" s="612"/>
      <c r="AGM104" s="612"/>
      <c r="AGN104" s="612"/>
      <c r="AGO104" s="612"/>
      <c r="AGP104" s="612"/>
      <c r="AGQ104" s="612"/>
      <c r="AGR104" s="612"/>
      <c r="AGS104" s="612"/>
      <c r="AGT104" s="612"/>
      <c r="AGU104" s="612"/>
      <c r="AGV104" s="612"/>
      <c r="AGW104" s="612"/>
      <c r="AGX104" s="612"/>
      <c r="AGY104" s="612"/>
      <c r="AGZ104" s="612"/>
      <c r="AHA104" s="612"/>
      <c r="AHB104" s="612"/>
      <c r="AHC104" s="612"/>
      <c r="AHD104" s="612"/>
      <c r="AHE104" s="612"/>
      <c r="AHF104" s="612"/>
      <c r="AHG104" s="612"/>
      <c r="AHH104" s="612"/>
      <c r="AHI104" s="612"/>
      <c r="AHJ104" s="612"/>
      <c r="AHK104" s="612"/>
      <c r="AHL104" s="612"/>
      <c r="AHM104" s="612"/>
      <c r="AHN104" s="612"/>
      <c r="AHO104" s="612"/>
      <c r="AHP104" s="612"/>
      <c r="AHQ104" s="612"/>
      <c r="AHR104" s="612"/>
      <c r="AHS104" s="612"/>
      <c r="AHT104" s="612"/>
      <c r="AHU104" s="612"/>
      <c r="AHV104" s="612"/>
      <c r="AHW104" s="612"/>
      <c r="AHX104" s="612"/>
      <c r="AHY104" s="612"/>
      <c r="AHZ104" s="612"/>
      <c r="AIA104" s="612"/>
      <c r="AIB104" s="612"/>
      <c r="AIC104" s="612"/>
      <c r="AID104" s="612"/>
      <c r="AIE104" s="612"/>
      <c r="AIF104" s="612"/>
      <c r="AIG104" s="612"/>
      <c r="AIH104" s="612"/>
      <c r="AII104" s="612"/>
      <c r="AIJ104" s="612"/>
      <c r="AIK104" s="612"/>
      <c r="AIL104" s="612"/>
      <c r="AIM104" s="612"/>
      <c r="AIN104" s="612"/>
      <c r="AIO104" s="612"/>
      <c r="AIP104" s="612"/>
      <c r="AIQ104" s="612"/>
      <c r="AIR104" s="612"/>
      <c r="AIS104" s="612"/>
      <c r="AIT104" s="612"/>
      <c r="AIU104" s="612"/>
      <c r="AIV104" s="612"/>
      <c r="AIW104" s="612"/>
      <c r="AIX104" s="612"/>
      <c r="AIY104" s="612"/>
      <c r="AIZ104" s="612"/>
      <c r="AJA104" s="612"/>
      <c r="AJB104" s="612"/>
      <c r="AJC104" s="612"/>
      <c r="AJD104" s="612"/>
      <c r="AJE104" s="612"/>
      <c r="AJF104" s="612"/>
      <c r="AJG104" s="612"/>
      <c r="AJH104" s="612"/>
      <c r="AJI104" s="612"/>
      <c r="AJJ104" s="612"/>
      <c r="AJK104" s="612"/>
      <c r="AJL104" s="612"/>
      <c r="AJM104" s="612"/>
      <c r="AJN104" s="612"/>
      <c r="AJO104" s="612"/>
      <c r="AJP104" s="612"/>
      <c r="AJQ104" s="612"/>
      <c r="AJR104" s="612"/>
      <c r="AJS104" s="612"/>
      <c r="AJT104" s="612"/>
      <c r="AJU104" s="612"/>
      <c r="AJV104" s="612"/>
      <c r="AJW104" s="612"/>
      <c r="AJX104" s="612"/>
      <c r="AJY104" s="612"/>
      <c r="AJZ104" s="612"/>
      <c r="AKA104" s="612"/>
      <c r="AKB104" s="612"/>
      <c r="AKC104" s="612"/>
      <c r="AKD104" s="612"/>
      <c r="AKE104" s="612"/>
      <c r="AKF104" s="612"/>
      <c r="AKG104" s="612"/>
      <c r="AKH104" s="612"/>
      <c r="AKI104" s="612"/>
      <c r="AKJ104" s="612"/>
      <c r="AKK104" s="612"/>
      <c r="AKL104" s="612"/>
      <c r="AKM104" s="612"/>
      <c r="AKN104" s="612"/>
      <c r="AKO104" s="612"/>
      <c r="AKP104" s="612"/>
      <c r="AKQ104" s="612"/>
      <c r="AKR104" s="612"/>
      <c r="AKS104" s="612"/>
      <c r="AKT104" s="612"/>
      <c r="AKU104" s="612"/>
      <c r="AKV104" s="612"/>
      <c r="AKW104" s="612"/>
      <c r="AKX104" s="612"/>
      <c r="AKY104" s="612"/>
      <c r="AKZ104" s="612"/>
      <c r="ALA104" s="612"/>
      <c r="ALB104" s="612"/>
      <c r="ALC104" s="612"/>
      <c r="ALD104" s="612"/>
      <c r="ALE104" s="612"/>
      <c r="ALF104" s="612"/>
      <c r="ALG104" s="612"/>
      <c r="ALH104" s="612"/>
      <c r="ALI104" s="612"/>
      <c r="ALJ104" s="612"/>
      <c r="ALK104" s="612"/>
      <c r="ALL104" s="612"/>
      <c r="ALM104" s="612"/>
      <c r="ALN104" s="612"/>
      <c r="ALO104" s="612"/>
      <c r="ALP104" s="612"/>
      <c r="ALQ104" s="612"/>
      <c r="ALR104" s="612"/>
      <c r="ALS104" s="612"/>
      <c r="ALT104" s="612"/>
      <c r="ALU104" s="612"/>
      <c r="ALV104" s="612"/>
      <c r="ALW104" s="612"/>
      <c r="ALX104" s="612"/>
      <c r="ALY104" s="612"/>
      <c r="ALZ104" s="612"/>
    </row>
    <row r="105" spans="1:1014" s="566" customFormat="1" ht="13.5" customHeight="1">
      <c r="A105" s="555">
        <v>87</v>
      </c>
      <c r="B105" s="556"/>
      <c r="C105" s="556" t="s">
        <v>1329</v>
      </c>
      <c r="D105" s="556" t="s">
        <v>1330</v>
      </c>
      <c r="E105" s="620"/>
      <c r="F105" s="556"/>
      <c r="G105" s="556"/>
      <c r="H105" s="555" t="s">
        <v>1331</v>
      </c>
      <c r="I105" s="559"/>
      <c r="J105" s="555" t="s">
        <v>1332</v>
      </c>
      <c r="K105" s="559" t="s">
        <v>1055</v>
      </c>
      <c r="L105" s="555" t="s">
        <v>1333</v>
      </c>
      <c r="M105" s="555" t="s">
        <v>1334</v>
      </c>
      <c r="N105" s="555"/>
      <c r="O105" s="555"/>
      <c r="P105" s="560"/>
      <c r="Q105" s="555" t="s">
        <v>820</v>
      </c>
      <c r="R105" s="555" t="s">
        <v>863</v>
      </c>
      <c r="S105" s="567" t="s">
        <v>1055</v>
      </c>
      <c r="T105" s="621"/>
      <c r="U105" s="555"/>
      <c r="V105" s="562"/>
      <c r="W105" s="562" t="s">
        <v>863</v>
      </c>
      <c r="X105" s="563"/>
      <c r="Y105" s="622"/>
      <c r="Z105" s="555"/>
      <c r="AA105" s="565"/>
      <c r="AB105" s="555"/>
      <c r="AC105" s="561">
        <v>1</v>
      </c>
      <c r="AD105" s="561">
        <v>1</v>
      </c>
    </row>
    <row r="106" spans="1:1014" s="566" customFormat="1" ht="13.5" customHeight="1">
      <c r="A106" s="555">
        <v>88</v>
      </c>
      <c r="B106" s="556"/>
      <c r="C106" s="556" t="s">
        <v>973</v>
      </c>
      <c r="D106" s="556" t="s">
        <v>1335</v>
      </c>
      <c r="E106" s="556"/>
      <c r="F106" s="556"/>
      <c r="G106" s="556"/>
      <c r="H106" s="555" t="s">
        <v>1336</v>
      </c>
      <c r="I106" s="559"/>
      <c r="J106" s="555" t="s">
        <v>975</v>
      </c>
      <c r="K106" s="559" t="s">
        <v>976</v>
      </c>
      <c r="L106" s="555"/>
      <c r="M106" s="555"/>
      <c r="N106" s="555"/>
      <c r="O106" s="555"/>
      <c r="P106" s="560"/>
      <c r="Q106" s="555" t="s">
        <v>820</v>
      </c>
      <c r="R106" s="555" t="s">
        <v>863</v>
      </c>
      <c r="S106" s="567" t="s">
        <v>976</v>
      </c>
      <c r="T106" s="561"/>
      <c r="U106" s="555"/>
      <c r="V106" s="562"/>
      <c r="W106" s="562" t="s">
        <v>863</v>
      </c>
      <c r="X106" s="563"/>
      <c r="Y106" s="564"/>
      <c r="Z106" s="555"/>
      <c r="AA106" s="565"/>
      <c r="AB106" s="555"/>
      <c r="AC106" s="561">
        <v>1</v>
      </c>
      <c r="AD106" s="561">
        <v>1</v>
      </c>
    </row>
    <row r="107" spans="1:1014" s="566" customFormat="1" ht="13.5" customHeight="1">
      <c r="A107" s="555">
        <v>89</v>
      </c>
      <c r="B107" s="556"/>
      <c r="C107" s="556" t="s">
        <v>1337</v>
      </c>
      <c r="D107" s="556"/>
      <c r="E107" s="556"/>
      <c r="F107" s="556"/>
      <c r="G107" s="556"/>
      <c r="H107" s="555" t="s">
        <v>1338</v>
      </c>
      <c r="I107" s="559"/>
      <c r="J107" s="555" t="s">
        <v>1339</v>
      </c>
      <c r="K107" s="559" t="s">
        <v>1339</v>
      </c>
      <c r="L107" s="555"/>
      <c r="M107" s="555"/>
      <c r="N107" s="555"/>
      <c r="O107" s="555"/>
      <c r="P107" s="560"/>
      <c r="Q107" s="555" t="s">
        <v>820</v>
      </c>
      <c r="R107" s="555" t="s">
        <v>863</v>
      </c>
      <c r="S107" s="567" t="s">
        <v>1339</v>
      </c>
      <c r="T107" s="561"/>
      <c r="U107" s="555"/>
      <c r="V107" s="562"/>
      <c r="W107" s="562" t="s">
        <v>863</v>
      </c>
      <c r="X107" s="563"/>
      <c r="Y107" s="564"/>
      <c r="Z107" s="555"/>
      <c r="AA107" s="565"/>
      <c r="AB107" s="555"/>
      <c r="AC107" s="561">
        <v>1</v>
      </c>
      <c r="AD107" s="561">
        <v>1</v>
      </c>
    </row>
    <row r="108" spans="1:1014" s="566" customFormat="1" ht="13.5" customHeight="1">
      <c r="A108" s="555">
        <v>90</v>
      </c>
      <c r="B108" s="556"/>
      <c r="C108" s="556"/>
      <c r="D108" s="556" t="s">
        <v>1340</v>
      </c>
      <c r="E108" s="556"/>
      <c r="F108" s="556"/>
      <c r="G108" s="556"/>
      <c r="H108" s="555" t="s">
        <v>1341</v>
      </c>
      <c r="I108" s="559" t="s">
        <v>1342</v>
      </c>
      <c r="J108" s="555" t="s">
        <v>1343</v>
      </c>
      <c r="K108" s="559"/>
      <c r="L108" s="555"/>
      <c r="M108" s="555"/>
      <c r="N108" s="555"/>
      <c r="O108" s="555"/>
      <c r="P108" s="560"/>
      <c r="Q108" s="555" t="s">
        <v>820</v>
      </c>
      <c r="R108" s="555"/>
      <c r="S108" s="555" t="s">
        <v>862</v>
      </c>
      <c r="T108" s="561"/>
      <c r="U108" s="555"/>
      <c r="V108" s="562"/>
      <c r="W108" s="562" t="s">
        <v>863</v>
      </c>
      <c r="X108" s="563"/>
      <c r="Y108" s="564"/>
      <c r="Z108" s="555" t="s">
        <v>1077</v>
      </c>
      <c r="AA108" s="565"/>
      <c r="AB108" s="555"/>
      <c r="AC108" s="561"/>
      <c r="AD108" s="561">
        <v>1</v>
      </c>
    </row>
    <row r="109" spans="1:1014" s="566" customFormat="1" ht="13.5" customHeight="1">
      <c r="A109" s="555">
        <v>91</v>
      </c>
      <c r="B109" s="556"/>
      <c r="C109" s="556"/>
      <c r="D109" s="556" t="s">
        <v>1344</v>
      </c>
      <c r="E109" s="556"/>
      <c r="F109" s="556"/>
      <c r="G109" s="556"/>
      <c r="H109" s="555" t="s">
        <v>1345</v>
      </c>
      <c r="I109" s="559" t="s">
        <v>1346</v>
      </c>
      <c r="J109" s="555" t="s">
        <v>1347</v>
      </c>
      <c r="K109" s="559"/>
      <c r="L109" s="555"/>
      <c r="M109" s="555"/>
      <c r="N109" s="555"/>
      <c r="O109" s="555"/>
      <c r="P109" s="560"/>
      <c r="Q109" s="555" t="s">
        <v>820</v>
      </c>
      <c r="R109" s="555"/>
      <c r="S109" s="555" t="s">
        <v>862</v>
      </c>
      <c r="T109" s="561"/>
      <c r="U109" s="555"/>
      <c r="V109" s="562"/>
      <c r="W109" s="562" t="s">
        <v>863</v>
      </c>
      <c r="X109" s="563"/>
      <c r="Y109" s="564"/>
      <c r="Z109" s="555" t="s">
        <v>1348</v>
      </c>
      <c r="AA109" s="565"/>
      <c r="AB109" s="555"/>
      <c r="AC109" s="561"/>
      <c r="AD109" s="561">
        <v>1</v>
      </c>
    </row>
    <row r="110" spans="1:1014" s="566" customFormat="1" ht="13.5" customHeight="1">
      <c r="A110" s="555">
        <v>92</v>
      </c>
      <c r="B110" s="556"/>
      <c r="C110" s="556"/>
      <c r="D110" s="556" t="s">
        <v>1349</v>
      </c>
      <c r="E110" s="556"/>
      <c r="F110" s="556"/>
      <c r="G110" s="556"/>
      <c r="H110" s="555" t="s">
        <v>1350</v>
      </c>
      <c r="I110" s="559" t="s">
        <v>1351</v>
      </c>
      <c r="J110" s="555" t="s">
        <v>1352</v>
      </c>
      <c r="K110" s="559" t="s">
        <v>1353</v>
      </c>
      <c r="L110" s="555"/>
      <c r="M110" s="555"/>
      <c r="N110" s="555"/>
      <c r="O110" s="555"/>
      <c r="P110" s="560"/>
      <c r="Q110" s="555" t="s">
        <v>817</v>
      </c>
      <c r="R110" s="555"/>
      <c r="S110" s="555" t="s">
        <v>862</v>
      </c>
      <c r="T110" s="561"/>
      <c r="U110" s="555"/>
      <c r="V110" s="562"/>
      <c r="W110" s="562" t="s">
        <v>863</v>
      </c>
      <c r="X110" s="563"/>
      <c r="Y110" s="564"/>
      <c r="Z110" s="555"/>
      <c r="AA110" s="565"/>
      <c r="AB110" s="555"/>
      <c r="AC110" s="561"/>
      <c r="AD110" s="561">
        <v>1</v>
      </c>
    </row>
    <row r="111" spans="1:1014" s="566" customFormat="1" ht="13.5" customHeight="1">
      <c r="A111" s="555">
        <v>93</v>
      </c>
      <c r="B111" s="556"/>
      <c r="C111" s="556"/>
      <c r="D111" s="556" t="s">
        <v>1354</v>
      </c>
      <c r="E111" s="556" t="s">
        <v>1276</v>
      </c>
      <c r="F111" s="556"/>
      <c r="G111" s="556"/>
      <c r="H111" s="555" t="s">
        <v>1355</v>
      </c>
      <c r="I111" s="582"/>
      <c r="J111" s="555" t="s">
        <v>1356</v>
      </c>
      <c r="K111" s="559" t="s">
        <v>1357</v>
      </c>
      <c r="L111" s="555"/>
      <c r="M111" s="555"/>
      <c r="N111" s="555"/>
      <c r="O111" s="555"/>
      <c r="P111" s="560"/>
      <c r="Q111" s="555" t="s">
        <v>817</v>
      </c>
      <c r="R111" s="555" t="s">
        <v>863</v>
      </c>
      <c r="S111" s="567" t="s">
        <v>1265</v>
      </c>
      <c r="T111" s="561"/>
      <c r="U111" s="555"/>
      <c r="V111" s="562"/>
      <c r="W111" s="562" t="s">
        <v>863</v>
      </c>
      <c r="X111" s="563"/>
      <c r="Y111" s="564"/>
      <c r="Z111" s="555"/>
      <c r="AA111" s="565"/>
      <c r="AB111" s="555"/>
      <c r="AC111" s="561">
        <v>1</v>
      </c>
      <c r="AD111" s="561">
        <v>1</v>
      </c>
    </row>
    <row r="112" spans="1:1014" s="566" customFormat="1" ht="13.5" customHeight="1">
      <c r="A112" s="555">
        <v>94</v>
      </c>
      <c r="B112" s="556"/>
      <c r="C112" s="556"/>
      <c r="D112" s="556" t="s">
        <v>1358</v>
      </c>
      <c r="E112" s="556"/>
      <c r="F112" s="556"/>
      <c r="G112" s="556"/>
      <c r="H112" s="555" t="s">
        <v>1359</v>
      </c>
      <c r="I112" s="559" t="s">
        <v>1360</v>
      </c>
      <c r="J112" s="555" t="s">
        <v>1361</v>
      </c>
      <c r="K112" s="559"/>
      <c r="L112" s="555" t="s">
        <v>1362</v>
      </c>
      <c r="M112" s="555" t="s">
        <v>1363</v>
      </c>
      <c r="N112" s="555"/>
      <c r="O112" s="555"/>
      <c r="P112" s="560"/>
      <c r="Q112" s="555" t="s">
        <v>817</v>
      </c>
      <c r="R112" s="555"/>
      <c r="S112" s="555" t="s">
        <v>862</v>
      </c>
      <c r="T112" s="561"/>
      <c r="U112" s="555"/>
      <c r="V112" s="562"/>
      <c r="W112" s="562" t="s">
        <v>863</v>
      </c>
      <c r="X112" s="563"/>
      <c r="Y112" s="564"/>
      <c r="Z112" s="555"/>
      <c r="AA112" s="565"/>
      <c r="AB112" s="555"/>
      <c r="AC112" s="561">
        <v>1</v>
      </c>
      <c r="AD112" s="561">
        <v>1</v>
      </c>
    </row>
    <row r="113" spans="1:30" s="566" customFormat="1" ht="13.5" customHeight="1">
      <c r="A113" s="555">
        <v>95</v>
      </c>
      <c r="B113" s="556"/>
      <c r="C113" s="556" t="s">
        <v>1364</v>
      </c>
      <c r="D113" s="556"/>
      <c r="E113" s="556"/>
      <c r="F113" s="556"/>
      <c r="G113" s="556"/>
      <c r="H113" s="555" t="s">
        <v>1365</v>
      </c>
      <c r="I113" s="559"/>
      <c r="J113" s="555" t="s">
        <v>1366</v>
      </c>
      <c r="K113" s="559" t="s">
        <v>1367</v>
      </c>
      <c r="L113" s="555"/>
      <c r="M113" s="555"/>
      <c r="N113" s="555"/>
      <c r="O113" s="555"/>
      <c r="P113" s="560"/>
      <c r="Q113" s="555" t="s">
        <v>823</v>
      </c>
      <c r="R113" s="555" t="s">
        <v>863</v>
      </c>
      <c r="S113" s="567" t="s">
        <v>1367</v>
      </c>
      <c r="T113" s="621"/>
      <c r="U113" s="555"/>
      <c r="V113" s="562"/>
      <c r="W113" s="562" t="s">
        <v>863</v>
      </c>
      <c r="X113" s="563"/>
      <c r="Y113" s="622"/>
      <c r="Z113" s="555"/>
      <c r="AA113" s="565"/>
      <c r="AB113" s="555"/>
      <c r="AC113" s="561">
        <v>1</v>
      </c>
      <c r="AD113" s="561">
        <v>1</v>
      </c>
    </row>
    <row r="114" spans="1:30" s="566" customFormat="1" ht="13.5" customHeight="1">
      <c r="A114" s="555">
        <v>96</v>
      </c>
      <c r="B114" s="556"/>
      <c r="C114" s="556"/>
      <c r="D114" s="556" t="s">
        <v>1368</v>
      </c>
      <c r="E114" s="556"/>
      <c r="F114" s="556"/>
      <c r="G114" s="556"/>
      <c r="H114" s="555" t="s">
        <v>1369</v>
      </c>
      <c r="I114" s="559" t="s">
        <v>1370</v>
      </c>
      <c r="J114" s="555" t="s">
        <v>1371</v>
      </c>
      <c r="K114" s="559" t="s">
        <v>1372</v>
      </c>
      <c r="L114" s="555"/>
      <c r="M114" s="555"/>
      <c r="N114" s="555"/>
      <c r="O114" s="555"/>
      <c r="P114" s="560"/>
      <c r="Q114" s="555" t="s">
        <v>817</v>
      </c>
      <c r="R114" s="555"/>
      <c r="S114" s="555" t="s">
        <v>862</v>
      </c>
      <c r="T114" s="561"/>
      <c r="U114" s="555"/>
      <c r="V114" s="562"/>
      <c r="W114" s="562" t="s">
        <v>863</v>
      </c>
      <c r="X114" s="563"/>
      <c r="Y114" s="564"/>
      <c r="Z114" s="555" t="s">
        <v>1016</v>
      </c>
      <c r="AA114" s="565"/>
      <c r="AB114" s="555"/>
      <c r="AC114" s="561">
        <v>1</v>
      </c>
      <c r="AD114" s="561">
        <v>1</v>
      </c>
    </row>
    <row r="115" spans="1:30" s="566" customFormat="1" ht="13.5" customHeight="1">
      <c r="A115" s="555">
        <v>97</v>
      </c>
      <c r="B115" s="556"/>
      <c r="C115" s="556"/>
      <c r="D115" s="556" t="s">
        <v>1373</v>
      </c>
      <c r="E115" s="556"/>
      <c r="F115" s="556"/>
      <c r="G115" s="556"/>
      <c r="H115" s="555" t="s">
        <v>1374</v>
      </c>
      <c r="I115" s="559" t="s">
        <v>1375</v>
      </c>
      <c r="J115" s="555" t="s">
        <v>1376</v>
      </c>
      <c r="K115" s="559"/>
      <c r="L115" s="555"/>
      <c r="M115" s="555"/>
      <c r="N115" s="555"/>
      <c r="O115" s="555"/>
      <c r="P115" s="560"/>
      <c r="Q115" s="555" t="s">
        <v>817</v>
      </c>
      <c r="R115" s="555"/>
      <c r="S115" s="555" t="s">
        <v>862</v>
      </c>
      <c r="T115" s="561"/>
      <c r="U115" s="555"/>
      <c r="V115" s="562"/>
      <c r="W115" s="562" t="s">
        <v>863</v>
      </c>
      <c r="X115" s="563"/>
      <c r="Y115" s="564"/>
      <c r="Z115" s="555"/>
      <c r="AA115" s="565"/>
      <c r="AB115" s="555"/>
      <c r="AC115" s="561">
        <v>1</v>
      </c>
      <c r="AD115" s="561">
        <v>1</v>
      </c>
    </row>
    <row r="116" spans="1:30" s="566" customFormat="1" ht="13.5" customHeight="1">
      <c r="A116" s="555">
        <v>98</v>
      </c>
      <c r="B116" s="556"/>
      <c r="C116" s="556"/>
      <c r="D116" s="556" t="s">
        <v>1377</v>
      </c>
      <c r="E116" s="556"/>
      <c r="F116" s="556"/>
      <c r="G116" s="556"/>
      <c r="H116" s="555" t="s">
        <v>1378</v>
      </c>
      <c r="I116" s="559" t="s">
        <v>1379</v>
      </c>
      <c r="J116" s="555" t="s">
        <v>1380</v>
      </c>
      <c r="K116" s="559"/>
      <c r="L116" s="555"/>
      <c r="M116" s="555"/>
      <c r="N116" s="555"/>
      <c r="O116" s="555"/>
      <c r="P116" s="560"/>
      <c r="Q116" s="555" t="s">
        <v>817</v>
      </c>
      <c r="R116" s="555"/>
      <c r="S116" s="555" t="s">
        <v>1381</v>
      </c>
      <c r="T116" s="561"/>
      <c r="U116" s="555"/>
      <c r="V116" s="562"/>
      <c r="W116" s="562" t="s">
        <v>863</v>
      </c>
      <c r="X116" s="563"/>
      <c r="Y116" s="564"/>
      <c r="Z116" s="555"/>
      <c r="AA116" s="565"/>
      <c r="AB116" s="555"/>
      <c r="AC116" s="561">
        <v>1</v>
      </c>
      <c r="AD116" s="561">
        <v>1</v>
      </c>
    </row>
    <row r="117" spans="1:30" s="566" customFormat="1" ht="13.5" customHeight="1">
      <c r="A117" s="555">
        <v>99</v>
      </c>
      <c r="B117" s="556"/>
      <c r="C117" s="556"/>
      <c r="D117" s="556" t="s">
        <v>874</v>
      </c>
      <c r="E117" s="556"/>
      <c r="F117" s="556"/>
      <c r="G117" s="556"/>
      <c r="H117" s="555" t="s">
        <v>1382</v>
      </c>
      <c r="I117" s="610" t="s">
        <v>1383</v>
      </c>
      <c r="J117" s="555" t="s">
        <v>874</v>
      </c>
      <c r="K117" s="559"/>
      <c r="L117" s="555"/>
      <c r="M117" s="555"/>
      <c r="N117" s="555"/>
      <c r="O117" s="555"/>
      <c r="P117" s="560"/>
      <c r="Q117" s="555" t="s">
        <v>820</v>
      </c>
      <c r="R117" s="555"/>
      <c r="S117" s="555" t="s">
        <v>862</v>
      </c>
      <c r="T117" s="561"/>
      <c r="U117" s="555"/>
      <c r="V117" s="562"/>
      <c r="W117" s="562" t="s">
        <v>863</v>
      </c>
      <c r="X117" s="563"/>
      <c r="Y117" s="564"/>
      <c r="Z117" s="555"/>
      <c r="AA117" s="565"/>
      <c r="AB117" s="555"/>
      <c r="AC117" s="561">
        <v>1</v>
      </c>
      <c r="AD117" s="561">
        <v>1</v>
      </c>
    </row>
    <row r="118" spans="1:30" s="566" customFormat="1" ht="13.5" customHeight="1">
      <c r="A118" s="555">
        <v>100</v>
      </c>
      <c r="B118" s="556"/>
      <c r="C118" s="556"/>
      <c r="D118" s="556" t="s">
        <v>1384</v>
      </c>
      <c r="E118" s="556"/>
      <c r="F118" s="556"/>
      <c r="G118" s="556"/>
      <c r="H118" s="555" t="s">
        <v>1385</v>
      </c>
      <c r="I118" s="559"/>
      <c r="J118" s="555" t="s">
        <v>1386</v>
      </c>
      <c r="K118" s="559"/>
      <c r="L118" s="555"/>
      <c r="M118" s="555"/>
      <c r="N118" s="555"/>
      <c r="O118" s="555"/>
      <c r="P118" s="560"/>
      <c r="Q118" s="555" t="s">
        <v>817</v>
      </c>
      <c r="R118" s="555"/>
      <c r="S118" s="555" t="s">
        <v>862</v>
      </c>
      <c r="T118" s="561"/>
      <c r="U118" s="555"/>
      <c r="V118" s="562"/>
      <c r="W118" s="562" t="s">
        <v>863</v>
      </c>
      <c r="X118" s="563"/>
      <c r="Y118" s="564"/>
      <c r="Z118" s="555"/>
      <c r="AA118" s="565"/>
      <c r="AB118" s="555"/>
      <c r="AC118" s="561">
        <v>1</v>
      </c>
      <c r="AD118" s="561">
        <v>1</v>
      </c>
    </row>
    <row r="119" spans="1:30" s="566" customFormat="1" ht="12.95" customHeight="1">
      <c r="A119" s="555">
        <v>101</v>
      </c>
      <c r="B119" s="556"/>
      <c r="C119" s="556"/>
      <c r="D119" s="556" t="s">
        <v>1387</v>
      </c>
      <c r="E119" s="556"/>
      <c r="F119" s="556"/>
      <c r="G119" s="556"/>
      <c r="H119" s="555" t="s">
        <v>1388</v>
      </c>
      <c r="I119" s="559"/>
      <c r="J119" s="555" t="s">
        <v>1389</v>
      </c>
      <c r="K119" s="559"/>
      <c r="L119" s="555"/>
      <c r="M119" s="555"/>
      <c r="N119" s="555"/>
      <c r="O119" s="555"/>
      <c r="P119" s="560"/>
      <c r="Q119" s="555" t="s">
        <v>817</v>
      </c>
      <c r="R119" s="555"/>
      <c r="S119" s="555" t="s">
        <v>862</v>
      </c>
      <c r="T119" s="561"/>
      <c r="U119" s="555"/>
      <c r="V119" s="562"/>
      <c r="W119" s="562" t="s">
        <v>863</v>
      </c>
      <c r="X119" s="563"/>
      <c r="Y119" s="564"/>
      <c r="Z119" s="555"/>
      <c r="AA119" s="565"/>
      <c r="AB119" s="555"/>
      <c r="AC119" s="561">
        <v>1</v>
      </c>
      <c r="AD119" s="561">
        <v>1</v>
      </c>
    </row>
    <row r="120" spans="1:30" s="224" customFormat="1" ht="13.5" customHeight="1">
      <c r="A120" s="225">
        <v>102</v>
      </c>
      <c r="B120" s="217" t="s">
        <v>1390</v>
      </c>
      <c r="C120" s="216"/>
      <c r="D120" s="241"/>
      <c r="E120" s="241"/>
      <c r="F120" s="241"/>
      <c r="G120" s="241"/>
      <c r="H120" s="698" t="s">
        <v>1391</v>
      </c>
      <c r="I120" s="699" t="s">
        <v>1342</v>
      </c>
      <c r="J120" s="698"/>
      <c r="K120" s="699" t="s">
        <v>1392</v>
      </c>
      <c r="L120" s="698"/>
      <c r="M120" s="698"/>
      <c r="N120" s="698"/>
      <c r="O120" s="698"/>
      <c r="P120" s="700"/>
      <c r="Q120" s="698" t="s">
        <v>820</v>
      </c>
      <c r="R120" s="698"/>
      <c r="S120" s="698" t="s">
        <v>862</v>
      </c>
      <c r="T120" s="701"/>
      <c r="U120" s="705"/>
      <c r="V120" s="702"/>
      <c r="W120" s="702" t="s">
        <v>863</v>
      </c>
      <c r="X120" s="232"/>
      <c r="Y120" s="376" t="s">
        <v>1393</v>
      </c>
      <c r="Z120" s="381" t="s">
        <v>1348</v>
      </c>
      <c r="AA120" s="704"/>
      <c r="AB120" s="698"/>
      <c r="AC120" s="701"/>
      <c r="AD120" s="701">
        <v>1</v>
      </c>
    </row>
    <row r="121" spans="1:30" s="566" customFormat="1" ht="13.5" customHeight="1">
      <c r="A121" s="555">
        <v>103</v>
      </c>
      <c r="B121" s="556" t="s">
        <v>1394</v>
      </c>
      <c r="C121" s="557"/>
      <c r="D121" s="557"/>
      <c r="E121" s="557"/>
      <c r="F121" s="557"/>
      <c r="G121" s="557"/>
      <c r="H121" s="555" t="s">
        <v>1395</v>
      </c>
      <c r="I121" s="582"/>
      <c r="J121" s="555"/>
      <c r="K121" s="559" t="s">
        <v>1396</v>
      </c>
      <c r="L121" s="555"/>
      <c r="M121" s="555"/>
      <c r="N121" s="555"/>
      <c r="O121" s="555"/>
      <c r="P121" s="560"/>
      <c r="Q121" s="555" t="s">
        <v>823</v>
      </c>
      <c r="R121" s="555" t="s">
        <v>863</v>
      </c>
      <c r="S121" s="583" t="s">
        <v>1396</v>
      </c>
      <c r="T121" s="561"/>
      <c r="U121" s="623"/>
      <c r="V121" s="562"/>
      <c r="W121" s="562" t="s">
        <v>863</v>
      </c>
      <c r="X121" s="563"/>
      <c r="Y121" s="564"/>
      <c r="Z121" s="555"/>
      <c r="AA121" s="565"/>
      <c r="AB121" s="555"/>
      <c r="AC121" s="561"/>
      <c r="AD121" s="561">
        <v>1</v>
      </c>
    </row>
    <row r="122" spans="1:30" s="566" customFormat="1" ht="13.5" customHeight="1">
      <c r="A122" s="555">
        <v>104</v>
      </c>
      <c r="B122" s="557"/>
      <c r="C122" s="556" t="s">
        <v>1305</v>
      </c>
      <c r="D122" s="556"/>
      <c r="E122" s="556"/>
      <c r="F122" s="556"/>
      <c r="G122" s="556"/>
      <c r="H122" s="555" t="s">
        <v>1397</v>
      </c>
      <c r="I122" s="582"/>
      <c r="J122" s="555"/>
      <c r="K122" s="559" t="s">
        <v>1304</v>
      </c>
      <c r="L122" s="555"/>
      <c r="M122" s="555"/>
      <c r="N122" s="555"/>
      <c r="O122" s="555"/>
      <c r="P122" s="560"/>
      <c r="Q122" s="624" t="s">
        <v>817</v>
      </c>
      <c r="R122" s="555" t="s">
        <v>863</v>
      </c>
      <c r="S122" s="583" t="s">
        <v>1304</v>
      </c>
      <c r="T122" s="561"/>
      <c r="U122" s="561"/>
      <c r="V122" s="562"/>
      <c r="W122" s="562" t="s">
        <v>863</v>
      </c>
      <c r="X122" s="563"/>
      <c r="Y122" s="625" t="s">
        <v>1398</v>
      </c>
      <c r="Z122" s="555"/>
      <c r="AA122" s="565"/>
      <c r="AB122" s="555"/>
      <c r="AC122" s="561"/>
      <c r="AD122" s="561">
        <v>1</v>
      </c>
    </row>
    <row r="123" spans="1:30" s="566" customFormat="1" ht="13.5" customHeight="1">
      <c r="A123" s="555">
        <v>105</v>
      </c>
      <c r="B123" s="557"/>
      <c r="C123" s="556" t="s">
        <v>831</v>
      </c>
      <c r="D123" s="556"/>
      <c r="E123" s="556"/>
      <c r="F123" s="556"/>
      <c r="G123" s="556"/>
      <c r="H123" s="555" t="s">
        <v>1399</v>
      </c>
      <c r="I123" s="582"/>
      <c r="J123" s="555"/>
      <c r="K123" s="559" t="s">
        <v>1219</v>
      </c>
      <c r="L123" s="555"/>
      <c r="M123" s="555"/>
      <c r="N123" s="555"/>
      <c r="O123" s="555"/>
      <c r="P123" s="560"/>
      <c r="Q123" s="555" t="s">
        <v>817</v>
      </c>
      <c r="R123" s="555"/>
      <c r="S123" s="555" t="s">
        <v>862</v>
      </c>
      <c r="T123" s="561"/>
      <c r="U123" s="623"/>
      <c r="V123" s="562"/>
      <c r="W123" s="562" t="s">
        <v>863</v>
      </c>
      <c r="X123" s="563"/>
      <c r="Y123" s="564"/>
      <c r="Z123" s="555"/>
      <c r="AA123" s="565"/>
      <c r="AB123" s="555"/>
      <c r="AC123" s="561"/>
      <c r="AD123" s="561">
        <v>1</v>
      </c>
    </row>
    <row r="124" spans="1:30" s="566" customFormat="1" ht="13.5" customHeight="1">
      <c r="A124" s="555">
        <v>106</v>
      </c>
      <c r="B124" s="556"/>
      <c r="C124" s="556" t="s">
        <v>1400</v>
      </c>
      <c r="D124" s="556"/>
      <c r="E124" s="556"/>
      <c r="F124" s="556"/>
      <c r="G124" s="556"/>
      <c r="H124" s="555" t="s">
        <v>1401</v>
      </c>
      <c r="I124" s="582" t="s">
        <v>1402</v>
      </c>
      <c r="J124" s="555"/>
      <c r="K124" s="559" t="s">
        <v>1353</v>
      </c>
      <c r="L124" s="555"/>
      <c r="M124" s="555"/>
      <c r="N124" s="555"/>
      <c r="O124" s="555"/>
      <c r="P124" s="560"/>
      <c r="Q124" s="555" t="s">
        <v>820</v>
      </c>
      <c r="R124" s="555"/>
      <c r="S124" s="555" t="s">
        <v>862</v>
      </c>
      <c r="T124" s="561"/>
      <c r="U124" s="561"/>
      <c r="V124" s="562"/>
      <c r="W124" s="562" t="s">
        <v>863</v>
      </c>
      <c r="X124" s="563"/>
      <c r="Y124" s="564"/>
      <c r="Z124" s="555"/>
      <c r="AA124" s="565"/>
      <c r="AB124" s="555"/>
      <c r="AC124" s="561"/>
      <c r="AD124" s="561">
        <v>1</v>
      </c>
    </row>
    <row r="125" spans="1:30" s="224" customFormat="1" ht="14.25" customHeight="1">
      <c r="A125" s="225">
        <v>107</v>
      </c>
      <c r="B125" s="579" t="s">
        <v>561</v>
      </c>
      <c r="C125" s="217"/>
      <c r="D125" s="217"/>
      <c r="E125" s="217"/>
      <c r="F125" s="217"/>
      <c r="G125" s="217"/>
      <c r="H125" s="698" t="s">
        <v>1403</v>
      </c>
      <c r="I125" s="706"/>
      <c r="J125" s="698"/>
      <c r="K125" s="699" t="s">
        <v>1404</v>
      </c>
      <c r="L125" s="698"/>
      <c r="M125" s="698"/>
      <c r="N125" s="698"/>
      <c r="O125" s="698"/>
      <c r="P125" s="700"/>
      <c r="Q125" s="698" t="s">
        <v>823</v>
      </c>
      <c r="R125" s="698" t="s">
        <v>863</v>
      </c>
      <c r="S125" s="375" t="s">
        <v>1404</v>
      </c>
      <c r="T125" s="701"/>
      <c r="U125" s="257"/>
      <c r="V125" s="258" t="s">
        <v>863</v>
      </c>
      <c r="W125" s="258" t="s">
        <v>863</v>
      </c>
      <c r="X125" s="232"/>
      <c r="Y125" s="703"/>
      <c r="Z125" s="698"/>
      <c r="AA125" s="245"/>
      <c r="AB125" s="698"/>
      <c r="AC125" s="701"/>
      <c r="AD125" s="701">
        <v>1</v>
      </c>
    </row>
    <row r="126" spans="1:30" s="224" customFormat="1" ht="13.5" customHeight="1">
      <c r="A126" s="225">
        <v>108</v>
      </c>
      <c r="B126" s="217"/>
      <c r="C126" s="217" t="s">
        <v>1405</v>
      </c>
      <c r="D126" s="241"/>
      <c r="E126" s="219"/>
      <c r="F126" s="241"/>
      <c r="G126" s="241"/>
      <c r="H126" s="698" t="s">
        <v>1406</v>
      </c>
      <c r="I126" s="706"/>
      <c r="J126" s="698"/>
      <c r="K126" s="699" t="s">
        <v>1219</v>
      </c>
      <c r="L126" s="698"/>
      <c r="M126" s="698"/>
      <c r="N126" s="698"/>
      <c r="O126" s="698"/>
      <c r="P126" s="700"/>
      <c r="Q126" s="698" t="s">
        <v>820</v>
      </c>
      <c r="R126" s="698"/>
      <c r="S126" s="699" t="s">
        <v>862</v>
      </c>
      <c r="T126" s="701"/>
      <c r="U126" s="701"/>
      <c r="V126" s="702"/>
      <c r="W126" s="258" t="s">
        <v>863</v>
      </c>
      <c r="X126" s="232"/>
      <c r="Y126" s="264" t="s">
        <v>1407</v>
      </c>
      <c r="Z126" s="698" t="s">
        <v>1408</v>
      </c>
      <c r="AA126" s="704"/>
      <c r="AB126" s="698"/>
      <c r="AC126" s="701"/>
      <c r="AD126" s="701">
        <v>1</v>
      </c>
    </row>
    <row r="127" spans="1:30" s="566" customFormat="1" ht="13.5" customHeight="1">
      <c r="A127" s="555">
        <v>109</v>
      </c>
      <c r="B127" s="556"/>
      <c r="C127" s="556" t="s">
        <v>1409</v>
      </c>
      <c r="D127" s="556"/>
      <c r="E127" s="556"/>
      <c r="F127" s="556"/>
      <c r="G127" s="556"/>
      <c r="H127" s="555"/>
      <c r="I127" s="582"/>
      <c r="J127" s="555"/>
      <c r="K127" s="559" t="s">
        <v>1410</v>
      </c>
      <c r="L127" s="555"/>
      <c r="M127" s="555"/>
      <c r="N127" s="555"/>
      <c r="O127" s="555"/>
      <c r="P127" s="560"/>
      <c r="Q127" s="555" t="s">
        <v>817</v>
      </c>
      <c r="R127" s="555" t="s">
        <v>863</v>
      </c>
      <c r="S127" s="567" t="s">
        <v>1410</v>
      </c>
      <c r="T127" s="561"/>
      <c r="U127" s="561"/>
      <c r="V127" s="562"/>
      <c r="W127" s="562" t="s">
        <v>863</v>
      </c>
      <c r="X127" s="563"/>
      <c r="Y127" s="564"/>
      <c r="Z127" s="555"/>
      <c r="AA127" s="565"/>
      <c r="AB127" s="555"/>
      <c r="AC127" s="561"/>
      <c r="AD127" s="561">
        <v>1</v>
      </c>
    </row>
    <row r="128" spans="1:30" s="566" customFormat="1" ht="13.5" customHeight="1">
      <c r="A128" s="555">
        <v>110</v>
      </c>
      <c r="B128" s="556"/>
      <c r="C128" s="556"/>
      <c r="D128" s="556" t="s">
        <v>1411</v>
      </c>
      <c r="E128" s="556"/>
      <c r="F128" s="556"/>
      <c r="G128" s="556"/>
      <c r="H128" s="555" t="s">
        <v>1412</v>
      </c>
      <c r="I128" s="582"/>
      <c r="J128" s="555"/>
      <c r="K128" s="559" t="s">
        <v>1413</v>
      </c>
      <c r="L128" s="555"/>
      <c r="M128" s="555"/>
      <c r="N128" s="555"/>
      <c r="O128" s="555"/>
      <c r="P128" s="560"/>
      <c r="Q128" s="555" t="s">
        <v>823</v>
      </c>
      <c r="R128" s="555" t="s">
        <v>863</v>
      </c>
      <c r="S128" s="583" t="s">
        <v>1413</v>
      </c>
      <c r="T128" s="561"/>
      <c r="U128" s="561"/>
      <c r="V128" s="562"/>
      <c r="W128" s="562" t="s">
        <v>863</v>
      </c>
      <c r="X128" s="563"/>
      <c r="Y128" s="564"/>
      <c r="Z128" s="555"/>
      <c r="AA128" s="565"/>
      <c r="AB128" s="555"/>
      <c r="AC128" s="561"/>
      <c r="AD128" s="561">
        <v>1</v>
      </c>
    </row>
    <row r="129" spans="1:30" s="566" customFormat="1" ht="13.5" customHeight="1">
      <c r="A129" s="555">
        <v>111</v>
      </c>
      <c r="B129" s="556"/>
      <c r="C129" s="556"/>
      <c r="D129" s="556"/>
      <c r="E129" s="556" t="s">
        <v>1072</v>
      </c>
      <c r="F129" s="556"/>
      <c r="G129" s="556"/>
      <c r="H129" s="555" t="s">
        <v>1073</v>
      </c>
      <c r="I129" s="582" t="s">
        <v>1414</v>
      </c>
      <c r="J129" s="555"/>
      <c r="K129" s="559" t="s">
        <v>907</v>
      </c>
      <c r="L129" s="555"/>
      <c r="M129" s="555"/>
      <c r="N129" s="555"/>
      <c r="O129" s="555"/>
      <c r="P129" s="560"/>
      <c r="Q129" s="555" t="s">
        <v>820</v>
      </c>
      <c r="R129" s="555"/>
      <c r="S129" s="555" t="s">
        <v>862</v>
      </c>
      <c r="T129" s="561"/>
      <c r="U129" s="561" t="s">
        <v>1415</v>
      </c>
      <c r="V129" s="562"/>
      <c r="W129" s="562" t="s">
        <v>863</v>
      </c>
      <c r="X129" s="563"/>
      <c r="Y129" s="564" t="s">
        <v>1076</v>
      </c>
      <c r="Z129" s="555" t="s">
        <v>1077</v>
      </c>
      <c r="AA129" s="565"/>
      <c r="AB129" s="555"/>
      <c r="AC129" s="561"/>
      <c r="AD129" s="561">
        <v>1</v>
      </c>
    </row>
    <row r="130" spans="1:30" s="566" customFormat="1" ht="13.5" customHeight="1">
      <c r="A130" s="555">
        <v>112</v>
      </c>
      <c r="B130" s="556"/>
      <c r="C130" s="556"/>
      <c r="D130" s="556"/>
      <c r="E130" s="556" t="s">
        <v>1078</v>
      </c>
      <c r="F130" s="556"/>
      <c r="G130" s="556"/>
      <c r="H130" s="555" t="s">
        <v>1079</v>
      </c>
      <c r="I130" s="582" t="s">
        <v>1360</v>
      </c>
      <c r="J130" s="555"/>
      <c r="K130" s="559" t="s">
        <v>1081</v>
      </c>
      <c r="L130" s="555"/>
      <c r="M130" s="555"/>
      <c r="N130" s="555"/>
      <c r="O130" s="555"/>
      <c r="P130" s="560"/>
      <c r="Q130" s="555" t="s">
        <v>820</v>
      </c>
      <c r="R130" s="555"/>
      <c r="S130" s="555" t="s">
        <v>862</v>
      </c>
      <c r="T130" s="561"/>
      <c r="U130" s="561"/>
      <c r="V130" s="562"/>
      <c r="W130" s="562" t="s">
        <v>863</v>
      </c>
      <c r="X130" s="563"/>
      <c r="Y130" s="564"/>
      <c r="Z130" s="555"/>
      <c r="AA130" s="565"/>
      <c r="AB130" s="555"/>
      <c r="AC130" s="561"/>
      <c r="AD130" s="561">
        <v>1</v>
      </c>
    </row>
    <row r="131" spans="1:30" s="566" customFormat="1" ht="13.5" customHeight="1">
      <c r="A131" s="555">
        <v>113</v>
      </c>
      <c r="B131" s="556"/>
      <c r="C131" s="556"/>
      <c r="D131" s="556" t="s">
        <v>1260</v>
      </c>
      <c r="E131" s="556" t="s">
        <v>1276</v>
      </c>
      <c r="F131" s="556"/>
      <c r="G131" s="556"/>
      <c r="H131" s="555" t="s">
        <v>1416</v>
      </c>
      <c r="I131" s="582"/>
      <c r="J131" s="555"/>
      <c r="K131" s="559" t="s">
        <v>1265</v>
      </c>
      <c r="L131" s="555"/>
      <c r="M131" s="555"/>
      <c r="N131" s="555"/>
      <c r="O131" s="555"/>
      <c r="P131" s="560"/>
      <c r="Q131" s="555" t="s">
        <v>823</v>
      </c>
      <c r="R131" s="555" t="s">
        <v>863</v>
      </c>
      <c r="S131" s="567" t="s">
        <v>1265</v>
      </c>
      <c r="T131" s="561"/>
      <c r="U131" s="561"/>
      <c r="V131" s="562"/>
      <c r="W131" s="562" t="s">
        <v>863</v>
      </c>
      <c r="X131" s="563"/>
      <c r="Y131" s="626" t="s">
        <v>1417</v>
      </c>
      <c r="Z131" s="624" t="s">
        <v>1418</v>
      </c>
      <c r="AA131" s="565" t="s">
        <v>1266</v>
      </c>
      <c r="AB131" s="555"/>
      <c r="AC131" s="561"/>
      <c r="AD131" s="561">
        <v>1</v>
      </c>
    </row>
    <row r="132" spans="1:30" s="566" customFormat="1" ht="13.5" customHeight="1">
      <c r="A132" s="555">
        <v>114</v>
      </c>
      <c r="B132" s="556"/>
      <c r="C132" s="556"/>
      <c r="D132" s="556" t="s">
        <v>1052</v>
      </c>
      <c r="E132" s="556"/>
      <c r="F132" s="556"/>
      <c r="G132" s="556"/>
      <c r="H132" s="555" t="s">
        <v>1419</v>
      </c>
      <c r="I132" s="582"/>
      <c r="J132" s="555"/>
      <c r="K132" s="559" t="s">
        <v>1420</v>
      </c>
      <c r="L132" s="555"/>
      <c r="M132" s="555"/>
      <c r="N132" s="555"/>
      <c r="O132" s="555"/>
      <c r="P132" s="560"/>
      <c r="Q132" s="555" t="s">
        <v>817</v>
      </c>
      <c r="R132" s="555" t="s">
        <v>863</v>
      </c>
      <c r="S132" s="583" t="s">
        <v>1420</v>
      </c>
      <c r="T132" s="561"/>
      <c r="U132" s="561"/>
      <c r="V132" s="562"/>
      <c r="W132" s="562" t="s">
        <v>863</v>
      </c>
      <c r="X132" s="563"/>
      <c r="Y132" s="564"/>
      <c r="Z132" s="555"/>
      <c r="AA132" s="565"/>
      <c r="AB132" s="555"/>
      <c r="AC132" s="561"/>
      <c r="AD132" s="561">
        <v>1</v>
      </c>
    </row>
    <row r="133" spans="1:30" s="566" customFormat="1" ht="13.5" customHeight="1">
      <c r="A133" s="555">
        <v>115</v>
      </c>
      <c r="B133" s="556"/>
      <c r="C133" s="556"/>
      <c r="D133" s="556"/>
      <c r="E133" s="556" t="s">
        <v>1082</v>
      </c>
      <c r="F133" s="556" t="s">
        <v>1421</v>
      </c>
      <c r="G133" s="556"/>
      <c r="H133" s="555"/>
      <c r="I133" s="582"/>
      <c r="J133" s="555"/>
      <c r="K133" s="559" t="s">
        <v>1083</v>
      </c>
      <c r="L133" s="555"/>
      <c r="M133" s="555"/>
      <c r="N133" s="555"/>
      <c r="O133" s="555"/>
      <c r="P133" s="560"/>
      <c r="Q133" s="555" t="s">
        <v>817</v>
      </c>
      <c r="R133" s="555" t="s">
        <v>863</v>
      </c>
      <c r="S133" s="567" t="s">
        <v>1083</v>
      </c>
      <c r="T133" s="561"/>
      <c r="U133" s="561"/>
      <c r="V133" s="562"/>
      <c r="W133" s="562" t="s">
        <v>863</v>
      </c>
      <c r="X133" s="563"/>
      <c r="Y133" s="564"/>
      <c r="Z133" s="555"/>
      <c r="AA133" s="565"/>
      <c r="AB133" s="555"/>
      <c r="AC133" s="561"/>
      <c r="AD133" s="561">
        <v>1</v>
      </c>
    </row>
    <row r="134" spans="1:30" s="566" customFormat="1" ht="13.5" customHeight="1">
      <c r="A134" s="555">
        <v>116</v>
      </c>
      <c r="B134" s="556"/>
      <c r="C134" s="556"/>
      <c r="D134" s="556"/>
      <c r="E134" s="556" t="s">
        <v>1107</v>
      </c>
      <c r="F134" s="556" t="s">
        <v>1422</v>
      </c>
      <c r="G134" s="556"/>
      <c r="H134" s="555"/>
      <c r="I134" s="582"/>
      <c r="J134" s="555"/>
      <c r="K134" s="559" t="s">
        <v>1108</v>
      </c>
      <c r="L134" s="555"/>
      <c r="M134" s="555"/>
      <c r="N134" s="555"/>
      <c r="O134" s="555"/>
      <c r="P134" s="560"/>
      <c r="Q134" s="555" t="s">
        <v>817</v>
      </c>
      <c r="R134" s="555" t="s">
        <v>863</v>
      </c>
      <c r="S134" s="567" t="s">
        <v>1108</v>
      </c>
      <c r="T134" s="561"/>
      <c r="U134" s="561"/>
      <c r="V134" s="562"/>
      <c r="W134" s="562" t="s">
        <v>863</v>
      </c>
      <c r="X134" s="563"/>
      <c r="Y134" s="564"/>
      <c r="Z134" s="555"/>
      <c r="AA134" s="565"/>
      <c r="AB134" s="555"/>
      <c r="AC134" s="561"/>
      <c r="AD134" s="561">
        <v>1</v>
      </c>
    </row>
    <row r="135" spans="1:30" s="566" customFormat="1" ht="13.5" customHeight="1">
      <c r="A135" s="555">
        <v>117</v>
      </c>
      <c r="B135" s="556"/>
      <c r="C135" s="556"/>
      <c r="D135" s="556" t="s">
        <v>1423</v>
      </c>
      <c r="E135" s="556"/>
      <c r="F135" s="556"/>
      <c r="G135" s="556"/>
      <c r="H135" s="555"/>
      <c r="I135" s="582"/>
      <c r="J135" s="555"/>
      <c r="K135" s="559" t="s">
        <v>1424</v>
      </c>
      <c r="L135" s="555"/>
      <c r="M135" s="555"/>
      <c r="N135" s="555"/>
      <c r="O135" s="555"/>
      <c r="P135" s="560"/>
      <c r="Q135" s="555" t="s">
        <v>817</v>
      </c>
      <c r="R135" s="555" t="s">
        <v>863</v>
      </c>
      <c r="S135" s="583" t="s">
        <v>1424</v>
      </c>
      <c r="T135" s="561"/>
      <c r="U135" s="561"/>
      <c r="V135" s="562"/>
      <c r="W135" s="562" t="s">
        <v>863</v>
      </c>
      <c r="X135" s="563"/>
      <c r="Y135" s="564"/>
      <c r="Z135" s="564" t="s">
        <v>1425</v>
      </c>
      <c r="AA135" s="565"/>
      <c r="AB135" s="555"/>
      <c r="AC135" s="561"/>
      <c r="AD135" s="561">
        <v>1</v>
      </c>
    </row>
    <row r="136" spans="1:30" s="566" customFormat="1" ht="13.5" customHeight="1">
      <c r="A136" s="555">
        <v>118</v>
      </c>
      <c r="B136" s="556"/>
      <c r="C136" s="556"/>
      <c r="D136" s="556"/>
      <c r="E136" s="556" t="s">
        <v>1305</v>
      </c>
      <c r="F136" s="556"/>
      <c r="G136" s="556"/>
      <c r="H136" s="555" t="s">
        <v>1426</v>
      </c>
      <c r="I136" s="582"/>
      <c r="J136" s="555"/>
      <c r="K136" s="559" t="s">
        <v>1304</v>
      </c>
      <c r="L136" s="555"/>
      <c r="M136" s="555"/>
      <c r="N136" s="555"/>
      <c r="O136" s="555"/>
      <c r="P136" s="560"/>
      <c r="Q136" s="555" t="s">
        <v>820</v>
      </c>
      <c r="R136" s="555" t="s">
        <v>863</v>
      </c>
      <c r="S136" s="567" t="s">
        <v>1304</v>
      </c>
      <c r="T136" s="561"/>
      <c r="U136" s="561"/>
      <c r="V136" s="562"/>
      <c r="W136" s="562" t="s">
        <v>863</v>
      </c>
      <c r="X136" s="563"/>
      <c r="Y136" s="564"/>
      <c r="Z136" s="555"/>
      <c r="AA136" s="565"/>
      <c r="AB136" s="555"/>
      <c r="AC136" s="561"/>
      <c r="AD136" s="561">
        <v>1</v>
      </c>
    </row>
    <row r="137" spans="1:30" s="566" customFormat="1" ht="13.5" customHeight="1">
      <c r="A137" s="555">
        <v>119</v>
      </c>
      <c r="B137" s="556"/>
      <c r="C137" s="556"/>
      <c r="D137" s="556"/>
      <c r="E137" s="556" t="s">
        <v>1427</v>
      </c>
      <c r="F137" s="556"/>
      <c r="G137" s="556"/>
      <c r="H137" s="555" t="s">
        <v>1428</v>
      </c>
      <c r="I137" s="582">
        <v>10000668540</v>
      </c>
      <c r="J137" s="555"/>
      <c r="K137" s="559" t="s">
        <v>1219</v>
      </c>
      <c r="L137" s="555"/>
      <c r="M137" s="555"/>
      <c r="N137" s="555"/>
      <c r="O137" s="555"/>
      <c r="P137" s="560"/>
      <c r="Q137" s="555" t="s">
        <v>817</v>
      </c>
      <c r="R137" s="555"/>
      <c r="S137" s="555" t="s">
        <v>862</v>
      </c>
      <c r="T137" s="561"/>
      <c r="U137" s="561"/>
      <c r="V137" s="562"/>
      <c r="W137" s="562" t="s">
        <v>863</v>
      </c>
      <c r="X137" s="563"/>
      <c r="Y137" s="564" t="s">
        <v>1429</v>
      </c>
      <c r="Z137" s="555" t="s">
        <v>1430</v>
      </c>
      <c r="AA137" s="565"/>
      <c r="AB137" s="555"/>
      <c r="AC137" s="561"/>
      <c r="AD137" s="561">
        <v>1</v>
      </c>
    </row>
    <row r="138" spans="1:30" s="566" customFormat="1" ht="13.5" customHeight="1">
      <c r="A138" s="555">
        <v>120</v>
      </c>
      <c r="B138" s="556"/>
      <c r="C138" s="556"/>
      <c r="D138" s="556"/>
      <c r="E138" s="556" t="s">
        <v>1431</v>
      </c>
      <c r="F138" s="556" t="s">
        <v>1432</v>
      </c>
      <c r="G138" s="556"/>
      <c r="H138" s="555"/>
      <c r="I138" s="582"/>
      <c r="J138" s="555"/>
      <c r="K138" s="559" t="s">
        <v>1420</v>
      </c>
      <c r="L138" s="555"/>
      <c r="M138" s="555"/>
      <c r="N138" s="555"/>
      <c r="O138" s="555"/>
      <c r="P138" s="560"/>
      <c r="Q138" s="555" t="s">
        <v>817</v>
      </c>
      <c r="R138" s="555" t="s">
        <v>863</v>
      </c>
      <c r="S138" s="583" t="s">
        <v>1420</v>
      </c>
      <c r="T138" s="561"/>
      <c r="U138" s="561"/>
      <c r="V138" s="562"/>
      <c r="W138" s="562" t="s">
        <v>863</v>
      </c>
      <c r="X138" s="563"/>
      <c r="Y138" s="564"/>
      <c r="Z138" s="555"/>
      <c r="AA138" s="565"/>
      <c r="AB138" s="555"/>
      <c r="AC138" s="561"/>
      <c r="AD138" s="561">
        <v>1</v>
      </c>
    </row>
    <row r="139" spans="1:30" s="566" customFormat="1" ht="13.5" customHeight="1">
      <c r="A139" s="555">
        <v>121</v>
      </c>
      <c r="B139" s="556"/>
      <c r="C139" s="556"/>
      <c r="D139" s="556"/>
      <c r="E139" s="556" t="s">
        <v>1433</v>
      </c>
      <c r="F139" s="556" t="s">
        <v>1276</v>
      </c>
      <c r="G139" s="556"/>
      <c r="H139" s="555" t="s">
        <v>1416</v>
      </c>
      <c r="I139" s="582"/>
      <c r="J139" s="555"/>
      <c r="K139" s="559" t="s">
        <v>1265</v>
      </c>
      <c r="L139" s="555"/>
      <c r="M139" s="555"/>
      <c r="N139" s="555"/>
      <c r="O139" s="555"/>
      <c r="P139" s="560"/>
      <c r="Q139" s="555" t="s">
        <v>823</v>
      </c>
      <c r="R139" s="555" t="s">
        <v>863</v>
      </c>
      <c r="S139" s="567" t="s">
        <v>1265</v>
      </c>
      <c r="T139" s="561"/>
      <c r="U139" s="623"/>
      <c r="V139" s="562"/>
      <c r="W139" s="562" t="s">
        <v>863</v>
      </c>
      <c r="X139" s="563"/>
      <c r="Y139" s="564"/>
      <c r="Z139" s="555"/>
      <c r="AA139" s="565" t="s">
        <v>1266</v>
      </c>
      <c r="AB139" s="555"/>
      <c r="AC139" s="561"/>
      <c r="AD139" s="561">
        <v>1</v>
      </c>
    </row>
    <row r="140" spans="1:30" s="566" customFormat="1" ht="13.5" customHeight="1">
      <c r="A140" s="555">
        <v>122</v>
      </c>
      <c r="B140" s="556"/>
      <c r="C140" s="556" t="s">
        <v>1434</v>
      </c>
      <c r="D140" s="556"/>
      <c r="E140" s="556"/>
      <c r="F140" s="556"/>
      <c r="G140" s="556"/>
      <c r="H140" s="555" t="s">
        <v>1435</v>
      </c>
      <c r="I140" s="582"/>
      <c r="J140" s="555"/>
      <c r="K140" s="559" t="s">
        <v>1436</v>
      </c>
      <c r="L140" s="555"/>
      <c r="M140" s="555"/>
      <c r="N140" s="555"/>
      <c r="O140" s="555"/>
      <c r="P140" s="560"/>
      <c r="Q140" s="555" t="s">
        <v>817</v>
      </c>
      <c r="R140" s="555" t="s">
        <v>863</v>
      </c>
      <c r="S140" s="567" t="s">
        <v>1437</v>
      </c>
      <c r="T140" s="561"/>
      <c r="U140" s="561"/>
      <c r="V140" s="562"/>
      <c r="W140" s="562" t="s">
        <v>863</v>
      </c>
      <c r="X140" s="563"/>
      <c r="Y140" s="564"/>
      <c r="Z140" s="555"/>
      <c r="AA140" s="565"/>
      <c r="AB140" s="555"/>
      <c r="AC140" s="561"/>
      <c r="AD140" s="561">
        <v>1</v>
      </c>
    </row>
    <row r="141" spans="1:30" s="566" customFormat="1" ht="13.5" customHeight="1">
      <c r="A141" s="555">
        <v>123</v>
      </c>
      <c r="B141" s="556"/>
      <c r="C141" s="556"/>
      <c r="D141" s="556" t="s">
        <v>1438</v>
      </c>
      <c r="E141" s="556"/>
      <c r="F141" s="556"/>
      <c r="G141" s="556"/>
      <c r="H141" s="555" t="s">
        <v>1439</v>
      </c>
      <c r="I141" s="582"/>
      <c r="J141" s="555"/>
      <c r="K141" s="559" t="s">
        <v>1440</v>
      </c>
      <c r="L141" s="555"/>
      <c r="M141" s="555"/>
      <c r="N141" s="555"/>
      <c r="O141" s="555"/>
      <c r="P141" s="560"/>
      <c r="Q141" s="555" t="s">
        <v>817</v>
      </c>
      <c r="R141" s="555" t="s">
        <v>863</v>
      </c>
      <c r="S141" s="567" t="s">
        <v>1441</v>
      </c>
      <c r="T141" s="561"/>
      <c r="U141" s="623"/>
      <c r="V141" s="562"/>
      <c r="W141" s="562" t="s">
        <v>863</v>
      </c>
      <c r="X141" s="563"/>
      <c r="Y141" s="564"/>
      <c r="Z141" s="555"/>
      <c r="AA141" s="565"/>
      <c r="AB141" s="555"/>
      <c r="AC141" s="561"/>
      <c r="AD141" s="561">
        <v>1</v>
      </c>
    </row>
    <row r="142" spans="1:30" s="566" customFormat="1" ht="13.5" customHeight="1">
      <c r="A142" s="555">
        <v>124</v>
      </c>
      <c r="B142" s="556"/>
      <c r="C142" s="556"/>
      <c r="D142" s="556"/>
      <c r="E142" s="556" t="s">
        <v>1442</v>
      </c>
      <c r="F142" s="556"/>
      <c r="G142" s="556"/>
      <c r="H142" s="555" t="s">
        <v>1439</v>
      </c>
      <c r="I142" s="582"/>
      <c r="J142" s="555"/>
      <c r="K142" s="559" t="s">
        <v>887</v>
      </c>
      <c r="L142" s="555"/>
      <c r="M142" s="555"/>
      <c r="N142" s="555"/>
      <c r="O142" s="555"/>
      <c r="P142" s="560"/>
      <c r="Q142" s="555" t="s">
        <v>817</v>
      </c>
      <c r="R142" s="555"/>
      <c r="S142" s="555" t="s">
        <v>862</v>
      </c>
      <c r="T142" s="561"/>
      <c r="U142" s="565" t="s">
        <v>1443</v>
      </c>
      <c r="V142" s="562"/>
      <c r="W142" s="562" t="s">
        <v>863</v>
      </c>
      <c r="X142" s="563"/>
      <c r="Y142" s="564" t="s">
        <v>1444</v>
      </c>
      <c r="Z142" s="555" t="s">
        <v>1445</v>
      </c>
      <c r="AA142" s="565"/>
      <c r="AB142" s="555"/>
      <c r="AC142" s="561"/>
      <c r="AD142" s="561">
        <v>1</v>
      </c>
    </row>
    <row r="143" spans="1:30" s="566" customFormat="1" ht="13.5" customHeight="1">
      <c r="A143" s="555">
        <v>125</v>
      </c>
      <c r="B143" s="556"/>
      <c r="C143" s="556"/>
      <c r="D143" s="556"/>
      <c r="E143" s="556" t="s">
        <v>1446</v>
      </c>
      <c r="F143" s="556"/>
      <c r="G143" s="556"/>
      <c r="H143" s="555" t="s">
        <v>1447</v>
      </c>
      <c r="I143" s="582"/>
      <c r="J143" s="555"/>
      <c r="K143" s="559" t="s">
        <v>1448</v>
      </c>
      <c r="L143" s="555"/>
      <c r="M143" s="555"/>
      <c r="N143" s="555"/>
      <c r="O143" s="555"/>
      <c r="P143" s="560"/>
      <c r="Q143" s="555" t="s">
        <v>817</v>
      </c>
      <c r="R143" s="555"/>
      <c r="S143" s="555" t="s">
        <v>862</v>
      </c>
      <c r="T143" s="561"/>
      <c r="U143" s="565" t="s">
        <v>1449</v>
      </c>
      <c r="V143" s="562"/>
      <c r="W143" s="562" t="s">
        <v>863</v>
      </c>
      <c r="X143" s="563"/>
      <c r="Y143" s="564" t="s">
        <v>1450</v>
      </c>
      <c r="Z143" s="555"/>
      <c r="AA143" s="565"/>
      <c r="AB143" s="555"/>
      <c r="AC143" s="561"/>
      <c r="AD143" s="561">
        <v>1</v>
      </c>
    </row>
    <row r="144" spans="1:30" s="566" customFormat="1" ht="13.5" customHeight="1">
      <c r="A144" s="555">
        <v>126</v>
      </c>
      <c r="B144" s="556"/>
      <c r="C144" s="556"/>
      <c r="D144" s="556" t="s">
        <v>1451</v>
      </c>
      <c r="E144" s="556"/>
      <c r="F144" s="556"/>
      <c r="G144" s="556"/>
      <c r="H144" s="555" t="s">
        <v>1452</v>
      </c>
      <c r="I144" s="582"/>
      <c r="J144" s="555"/>
      <c r="K144" s="559" t="s">
        <v>1093</v>
      </c>
      <c r="L144" s="555"/>
      <c r="M144" s="555"/>
      <c r="N144" s="555"/>
      <c r="O144" s="555"/>
      <c r="P144" s="560"/>
      <c r="Q144" s="555" t="s">
        <v>817</v>
      </c>
      <c r="R144" s="555" t="s">
        <v>863</v>
      </c>
      <c r="S144" s="583" t="s">
        <v>1453</v>
      </c>
      <c r="T144" s="561"/>
      <c r="U144" s="561"/>
      <c r="V144" s="562"/>
      <c r="W144" s="562" t="s">
        <v>863</v>
      </c>
      <c r="X144" s="563"/>
      <c r="Y144" s="564"/>
      <c r="Z144" s="555"/>
      <c r="AA144" s="565"/>
      <c r="AB144" s="555"/>
      <c r="AC144" s="561"/>
      <c r="AD144" s="561">
        <v>1</v>
      </c>
    </row>
    <row r="145" spans="1:30" s="566" customFormat="1" ht="13.5" customHeight="1">
      <c r="A145" s="555">
        <v>127</v>
      </c>
      <c r="B145" s="556"/>
      <c r="C145" s="556"/>
      <c r="D145" s="556"/>
      <c r="E145" s="556" t="s">
        <v>1454</v>
      </c>
      <c r="F145" s="556"/>
      <c r="G145" s="556"/>
      <c r="H145" s="555" t="s">
        <v>1452</v>
      </c>
      <c r="I145" s="582" t="s">
        <v>1455</v>
      </c>
      <c r="J145" s="555"/>
      <c r="K145" s="559" t="s">
        <v>1081</v>
      </c>
      <c r="L145" s="555"/>
      <c r="M145" s="555"/>
      <c r="N145" s="555"/>
      <c r="O145" s="555"/>
      <c r="P145" s="560"/>
      <c r="Q145" s="555" t="s">
        <v>817</v>
      </c>
      <c r="R145" s="555"/>
      <c r="S145" s="555" t="s">
        <v>862</v>
      </c>
      <c r="T145" s="561"/>
      <c r="U145" s="561"/>
      <c r="V145" s="562"/>
      <c r="W145" s="562" t="s">
        <v>863</v>
      </c>
      <c r="X145" s="563"/>
      <c r="Y145" s="564" t="s">
        <v>1456</v>
      </c>
      <c r="Z145" s="555"/>
      <c r="AA145" s="565"/>
      <c r="AB145" s="555"/>
      <c r="AC145" s="561"/>
      <c r="AD145" s="561">
        <v>1</v>
      </c>
    </row>
    <row r="146" spans="1:30" s="566" customFormat="1" ht="13.5" customHeight="1">
      <c r="A146" s="555">
        <v>128</v>
      </c>
      <c r="B146" s="556"/>
      <c r="C146" s="556"/>
      <c r="D146" s="556"/>
      <c r="E146" s="556" t="s">
        <v>1457</v>
      </c>
      <c r="F146" s="556"/>
      <c r="G146" s="556"/>
      <c r="H146" s="555" t="s">
        <v>1458</v>
      </c>
      <c r="I146" s="582" t="s">
        <v>1459</v>
      </c>
      <c r="J146" s="555"/>
      <c r="K146" s="559" t="s">
        <v>1460</v>
      </c>
      <c r="L146" s="555"/>
      <c r="M146" s="555"/>
      <c r="N146" s="555"/>
      <c r="O146" s="555"/>
      <c r="P146" s="560"/>
      <c r="Q146" s="555" t="s">
        <v>817</v>
      </c>
      <c r="R146" s="555"/>
      <c r="S146" s="555" t="s">
        <v>862</v>
      </c>
      <c r="T146" s="561"/>
      <c r="U146" s="561"/>
      <c r="V146" s="562"/>
      <c r="W146" s="562" t="s">
        <v>863</v>
      </c>
      <c r="X146" s="563"/>
      <c r="Y146" s="564" t="s">
        <v>1461</v>
      </c>
      <c r="Z146" s="555"/>
      <c r="AA146" s="565"/>
      <c r="AB146" s="555"/>
      <c r="AC146" s="561"/>
      <c r="AD146" s="561">
        <v>1</v>
      </c>
    </row>
    <row r="147" spans="1:30" s="566" customFormat="1" ht="13.5" customHeight="1">
      <c r="A147" s="555">
        <v>129</v>
      </c>
      <c r="B147" s="556"/>
      <c r="C147" s="556"/>
      <c r="D147" s="556" t="s">
        <v>1462</v>
      </c>
      <c r="E147" s="556"/>
      <c r="F147" s="556"/>
      <c r="G147" s="556"/>
      <c r="H147" s="555" t="s">
        <v>1463</v>
      </c>
      <c r="I147" s="582"/>
      <c r="J147" s="555"/>
      <c r="K147" s="559" t="s">
        <v>1464</v>
      </c>
      <c r="L147" s="555"/>
      <c r="M147" s="555"/>
      <c r="N147" s="555"/>
      <c r="O147" s="555"/>
      <c r="P147" s="560"/>
      <c r="Q147" s="555" t="s">
        <v>817</v>
      </c>
      <c r="R147" s="555" t="s">
        <v>863</v>
      </c>
      <c r="S147" s="567" t="s">
        <v>1465</v>
      </c>
      <c r="T147" s="561"/>
      <c r="U147" s="623"/>
      <c r="V147" s="562"/>
      <c r="W147" s="562" t="s">
        <v>863</v>
      </c>
      <c r="X147" s="563"/>
      <c r="Y147" s="564"/>
      <c r="Z147" s="555"/>
      <c r="AA147" s="565"/>
      <c r="AB147" s="555"/>
      <c r="AC147" s="561"/>
      <c r="AD147" s="561">
        <v>1</v>
      </c>
    </row>
    <row r="148" spans="1:30" s="566" customFormat="1" ht="13.5" customHeight="1">
      <c r="A148" s="555">
        <v>130</v>
      </c>
      <c r="B148" s="556"/>
      <c r="C148" s="556"/>
      <c r="D148" s="556"/>
      <c r="E148" s="556" t="s">
        <v>1466</v>
      </c>
      <c r="F148" s="556"/>
      <c r="G148" s="556"/>
      <c r="H148" s="555" t="s">
        <v>1467</v>
      </c>
      <c r="I148" s="582" t="s">
        <v>1135</v>
      </c>
      <c r="J148" s="555"/>
      <c r="K148" s="559" t="s">
        <v>1468</v>
      </c>
      <c r="L148" s="555"/>
      <c r="M148" s="555"/>
      <c r="N148" s="555"/>
      <c r="O148" s="555"/>
      <c r="P148" s="560"/>
      <c r="Q148" s="555" t="s">
        <v>817</v>
      </c>
      <c r="R148" s="555"/>
      <c r="S148" s="555" t="s">
        <v>862</v>
      </c>
      <c r="T148" s="561"/>
      <c r="U148" s="561"/>
      <c r="V148" s="562"/>
      <c r="W148" s="562" t="s">
        <v>863</v>
      </c>
      <c r="X148" s="563"/>
      <c r="Y148" s="564"/>
      <c r="Z148" s="555"/>
      <c r="AA148" s="565"/>
      <c r="AB148" s="555"/>
      <c r="AC148" s="561"/>
      <c r="AD148" s="561">
        <v>1</v>
      </c>
    </row>
    <row r="149" spans="1:30" s="566" customFormat="1" ht="13.5" customHeight="1">
      <c r="A149" s="555">
        <v>131</v>
      </c>
      <c r="B149" s="556"/>
      <c r="C149" s="556"/>
      <c r="D149" s="556"/>
      <c r="E149" s="556" t="s">
        <v>1469</v>
      </c>
      <c r="F149" s="556"/>
      <c r="G149" s="556"/>
      <c r="H149" s="555" t="s">
        <v>1470</v>
      </c>
      <c r="I149" s="582"/>
      <c r="J149" s="555"/>
      <c r="K149" s="559" t="s">
        <v>1471</v>
      </c>
      <c r="L149" s="555"/>
      <c r="M149" s="555"/>
      <c r="N149" s="555"/>
      <c r="O149" s="555"/>
      <c r="P149" s="560"/>
      <c r="Q149" s="555" t="s">
        <v>817</v>
      </c>
      <c r="R149" s="555"/>
      <c r="S149" s="555" t="s">
        <v>862</v>
      </c>
      <c r="T149" s="561"/>
      <c r="U149" s="561"/>
      <c r="V149" s="562"/>
      <c r="W149" s="562" t="s">
        <v>863</v>
      </c>
      <c r="X149" s="563"/>
      <c r="Y149" s="564"/>
      <c r="Z149" s="555"/>
      <c r="AA149" s="565"/>
      <c r="AB149" s="555"/>
      <c r="AC149" s="561"/>
      <c r="AD149" s="561">
        <v>1</v>
      </c>
    </row>
    <row r="150" spans="1:30" s="566" customFormat="1" ht="13.5" customHeight="1">
      <c r="A150" s="555">
        <v>132</v>
      </c>
      <c r="B150" s="556"/>
      <c r="C150" s="556"/>
      <c r="D150" s="556"/>
      <c r="E150" s="556" t="s">
        <v>1472</v>
      </c>
      <c r="F150" s="556"/>
      <c r="G150" s="556"/>
      <c r="H150" s="555" t="s">
        <v>1473</v>
      </c>
      <c r="I150" s="582"/>
      <c r="J150" s="555"/>
      <c r="K150" s="559" t="s">
        <v>1474</v>
      </c>
      <c r="L150" s="555"/>
      <c r="M150" s="555"/>
      <c r="N150" s="555"/>
      <c r="O150" s="555"/>
      <c r="P150" s="560"/>
      <c r="Q150" s="555" t="s">
        <v>817</v>
      </c>
      <c r="R150" s="555"/>
      <c r="S150" s="555" t="s">
        <v>862</v>
      </c>
      <c r="T150" s="561"/>
      <c r="U150" s="561"/>
      <c r="V150" s="562"/>
      <c r="W150" s="562" t="s">
        <v>863</v>
      </c>
      <c r="X150" s="563"/>
      <c r="Y150" s="564"/>
      <c r="Z150" s="555"/>
      <c r="AA150" s="565"/>
      <c r="AB150" s="555"/>
      <c r="AC150" s="561"/>
      <c r="AD150" s="561">
        <v>1</v>
      </c>
    </row>
    <row r="151" spans="1:30" s="566" customFormat="1" ht="13.5" customHeight="1">
      <c r="A151" s="555">
        <v>135</v>
      </c>
      <c r="B151" s="556"/>
      <c r="C151" s="556"/>
      <c r="D151" s="556"/>
      <c r="E151" s="556" t="s">
        <v>1475</v>
      </c>
      <c r="F151" s="556"/>
      <c r="G151" s="556"/>
      <c r="H151" s="555" t="s">
        <v>1476</v>
      </c>
      <c r="I151" s="582"/>
      <c r="J151" s="555"/>
      <c r="K151" s="559" t="s">
        <v>1477</v>
      </c>
      <c r="L151" s="555"/>
      <c r="M151" s="555"/>
      <c r="N151" s="555"/>
      <c r="O151" s="555"/>
      <c r="P151" s="560"/>
      <c r="Q151" s="555" t="s">
        <v>817</v>
      </c>
      <c r="R151" s="555"/>
      <c r="S151" s="555" t="s">
        <v>1093</v>
      </c>
      <c r="T151" s="561"/>
      <c r="U151" s="623"/>
      <c r="V151" s="562"/>
      <c r="W151" s="562" t="s">
        <v>863</v>
      </c>
      <c r="X151" s="563"/>
      <c r="Y151" s="564" t="s">
        <v>1478</v>
      </c>
      <c r="Z151" s="555" t="s">
        <v>1479</v>
      </c>
      <c r="AA151" s="565"/>
      <c r="AB151" s="555"/>
      <c r="AC151" s="561"/>
      <c r="AD151" s="561">
        <v>1</v>
      </c>
    </row>
    <row r="152" spans="1:30" s="595" customFormat="1" ht="13.5" customHeight="1">
      <c r="A152" s="587">
        <v>133</v>
      </c>
      <c r="B152" s="546"/>
      <c r="C152" s="546" t="s">
        <v>1480</v>
      </c>
      <c r="D152" s="546"/>
      <c r="E152" s="546"/>
      <c r="F152" s="546"/>
      <c r="G152" s="546"/>
      <c r="H152" s="587" t="s">
        <v>1481</v>
      </c>
      <c r="I152" s="629"/>
      <c r="J152" s="587"/>
      <c r="K152" s="588" t="s">
        <v>1482</v>
      </c>
      <c r="L152" s="587"/>
      <c r="M152" s="587"/>
      <c r="N152" s="587"/>
      <c r="O152" s="587"/>
      <c r="P152" s="630"/>
      <c r="Q152" s="587" t="s">
        <v>817</v>
      </c>
      <c r="R152" s="587"/>
      <c r="S152" s="587" t="s">
        <v>1483</v>
      </c>
      <c r="T152" s="590"/>
      <c r="U152" s="631"/>
      <c r="V152" s="591" t="s">
        <v>863</v>
      </c>
      <c r="W152" s="591" t="s">
        <v>863</v>
      </c>
      <c r="X152" s="592"/>
      <c r="Y152" s="593"/>
      <c r="Z152" s="587"/>
      <c r="AA152" s="594"/>
      <c r="AB152" s="587"/>
      <c r="AC152" s="590"/>
      <c r="AD152" s="590">
        <v>1</v>
      </c>
    </row>
    <row r="153" spans="1:30" s="595" customFormat="1" ht="13.5" customHeight="1">
      <c r="A153" s="587">
        <v>134</v>
      </c>
      <c r="B153" s="546"/>
      <c r="C153" s="546" t="s">
        <v>1484</v>
      </c>
      <c r="D153" s="546"/>
      <c r="E153" s="546"/>
      <c r="F153" s="546"/>
      <c r="G153" s="546"/>
      <c r="H153" s="587" t="s">
        <v>1485</v>
      </c>
      <c r="I153" s="629" t="s">
        <v>698</v>
      </c>
      <c r="J153" s="587"/>
      <c r="K153" s="588" t="s">
        <v>1486</v>
      </c>
      <c r="L153" s="587"/>
      <c r="M153" s="587"/>
      <c r="N153" s="587"/>
      <c r="O153" s="587"/>
      <c r="P153" s="630"/>
      <c r="Q153" s="587" t="s">
        <v>817</v>
      </c>
      <c r="R153" s="587"/>
      <c r="S153" s="587" t="s">
        <v>862</v>
      </c>
      <c r="T153" s="590"/>
      <c r="U153" s="590"/>
      <c r="V153" s="591" t="s">
        <v>863</v>
      </c>
      <c r="W153" s="591" t="s">
        <v>863</v>
      </c>
      <c r="X153" s="592"/>
      <c r="Y153" s="593" t="s">
        <v>1487</v>
      </c>
      <c r="Z153" s="587"/>
      <c r="AA153" s="594"/>
      <c r="AB153" s="587"/>
      <c r="AC153" s="590"/>
      <c r="AD153" s="590">
        <v>1</v>
      </c>
    </row>
    <row r="154" spans="1:30" s="595" customFormat="1" ht="13.5" customHeight="1">
      <c r="A154" s="587">
        <v>136</v>
      </c>
      <c r="B154" s="546"/>
      <c r="C154" s="546" t="s">
        <v>1302</v>
      </c>
      <c r="D154" s="556" t="s">
        <v>1488</v>
      </c>
      <c r="E154" s="556"/>
      <c r="F154" s="556"/>
      <c r="G154" s="556"/>
      <c r="H154" s="587" t="s">
        <v>1489</v>
      </c>
      <c r="I154" s="629"/>
      <c r="J154" s="587"/>
      <c r="K154" s="588" t="s">
        <v>1490</v>
      </c>
      <c r="L154" s="587"/>
      <c r="M154" s="587"/>
      <c r="N154" s="587"/>
      <c r="O154" s="587"/>
      <c r="P154" s="630"/>
      <c r="Q154" s="587" t="s">
        <v>817</v>
      </c>
      <c r="R154" s="587" t="s">
        <v>863</v>
      </c>
      <c r="S154" s="598" t="s">
        <v>1304</v>
      </c>
      <c r="T154" s="590"/>
      <c r="U154" s="590"/>
      <c r="V154" s="591" t="s">
        <v>863</v>
      </c>
      <c r="W154" s="591" t="s">
        <v>863</v>
      </c>
      <c r="X154" s="592"/>
      <c r="Y154" s="593"/>
      <c r="Z154" s="587"/>
      <c r="AA154" s="594"/>
      <c r="AB154" s="587"/>
      <c r="AC154" s="590"/>
      <c r="AD154" s="590">
        <v>1</v>
      </c>
    </row>
    <row r="155" spans="1:30" s="566" customFormat="1" ht="14.25" customHeight="1">
      <c r="A155" s="555">
        <v>137</v>
      </c>
      <c r="B155" s="556"/>
      <c r="C155" s="556" t="s">
        <v>1010</v>
      </c>
      <c r="D155" s="556" t="s">
        <v>987</v>
      </c>
      <c r="E155" s="556"/>
      <c r="F155" s="556"/>
      <c r="G155" s="556"/>
      <c r="H155" s="555" t="s">
        <v>1491</v>
      </c>
      <c r="I155" s="559"/>
      <c r="J155" s="555"/>
      <c r="K155" s="555" t="s">
        <v>1012</v>
      </c>
      <c r="L155" s="555"/>
      <c r="M155" s="555"/>
      <c r="N155" s="555"/>
      <c r="O155" s="555"/>
      <c r="P155" s="560"/>
      <c r="Q155" s="555" t="s">
        <v>817</v>
      </c>
      <c r="R155" s="555" t="s">
        <v>863</v>
      </c>
      <c r="S155" s="567" t="s">
        <v>992</v>
      </c>
      <c r="T155" s="561"/>
      <c r="U155" s="555"/>
      <c r="V155" s="562"/>
      <c r="W155" s="562" t="s">
        <v>863</v>
      </c>
      <c r="X155" s="563"/>
      <c r="Y155" s="564" t="s">
        <v>1492</v>
      </c>
      <c r="Z155" s="555" t="s">
        <v>993</v>
      </c>
      <c r="AA155" s="565"/>
      <c r="AB155" s="555"/>
      <c r="AC155" s="561"/>
      <c r="AD155" s="561">
        <v>1</v>
      </c>
    </row>
    <row r="156" spans="1:30" s="566" customFormat="1" ht="12.75" customHeight="1">
      <c r="A156" s="555">
        <v>138</v>
      </c>
      <c r="B156" s="556"/>
      <c r="C156" s="556" t="s">
        <v>1493</v>
      </c>
      <c r="D156" s="556"/>
      <c r="E156" s="556"/>
      <c r="F156" s="556"/>
      <c r="G156" s="556"/>
      <c r="H156" s="555"/>
      <c r="I156" s="559"/>
      <c r="J156" s="555"/>
      <c r="K156" s="559" t="s">
        <v>1121</v>
      </c>
      <c r="L156" s="555"/>
      <c r="M156" s="555"/>
      <c r="N156" s="555"/>
      <c r="O156" s="555"/>
      <c r="P156" s="560"/>
      <c r="Q156" s="555" t="s">
        <v>817</v>
      </c>
      <c r="R156" s="555" t="s">
        <v>863</v>
      </c>
      <c r="S156" s="583" t="s">
        <v>1494</v>
      </c>
      <c r="T156" s="561"/>
      <c r="U156" s="555"/>
      <c r="V156" s="560"/>
      <c r="W156" s="562" t="s">
        <v>863</v>
      </c>
      <c r="X156" s="563"/>
      <c r="Y156" s="564" t="s">
        <v>1495</v>
      </c>
      <c r="Z156" s="555"/>
      <c r="AA156" s="627" t="s">
        <v>1496</v>
      </c>
      <c r="AB156" s="555"/>
      <c r="AC156" s="561"/>
      <c r="AD156" s="561">
        <v>1</v>
      </c>
    </row>
    <row r="157" spans="1:30" s="554" customFormat="1" ht="13.5" customHeight="1">
      <c r="A157" s="544">
        <v>139</v>
      </c>
      <c r="B157" s="545"/>
      <c r="C157" s="546" t="s">
        <v>1497</v>
      </c>
      <c r="D157" s="545"/>
      <c r="E157" s="545"/>
      <c r="F157" s="545"/>
      <c r="G157" s="545"/>
      <c r="H157" s="544" t="s">
        <v>1498</v>
      </c>
      <c r="I157" s="547">
        <v>31</v>
      </c>
      <c r="J157" s="544"/>
      <c r="K157" s="547" t="s">
        <v>1499</v>
      </c>
      <c r="L157" s="544"/>
      <c r="M157" s="544"/>
      <c r="N157" s="544"/>
      <c r="O157" s="544"/>
      <c r="P157" s="548"/>
      <c r="Q157" s="544" t="s">
        <v>817</v>
      </c>
      <c r="R157" s="544"/>
      <c r="S157" s="544" t="s">
        <v>1381</v>
      </c>
      <c r="T157" s="549"/>
      <c r="U157" s="544"/>
      <c r="V157" s="550" t="s">
        <v>863</v>
      </c>
      <c r="W157" s="550" t="s">
        <v>863</v>
      </c>
      <c r="X157" s="551"/>
      <c r="Y157" s="585"/>
      <c r="Z157" s="544"/>
      <c r="AA157" s="553"/>
      <c r="AB157" s="544"/>
      <c r="AC157" s="549"/>
      <c r="AD157" s="549">
        <v>1</v>
      </c>
    </row>
    <row r="158" spans="1:30" s="554" customFormat="1" ht="13.5" customHeight="1">
      <c r="A158" s="544">
        <v>140</v>
      </c>
      <c r="B158" s="545"/>
      <c r="C158" s="546" t="s">
        <v>1500</v>
      </c>
      <c r="D158" s="545"/>
      <c r="E158" s="545"/>
      <c r="F158" s="545"/>
      <c r="G158" s="545"/>
      <c r="H158" s="544" t="s">
        <v>1501</v>
      </c>
      <c r="I158" s="547">
        <v>109</v>
      </c>
      <c r="J158" s="544"/>
      <c r="K158" s="547" t="s">
        <v>1183</v>
      </c>
      <c r="L158" s="544"/>
      <c r="M158" s="544"/>
      <c r="N158" s="544"/>
      <c r="O158" s="544"/>
      <c r="P158" s="548"/>
      <c r="Q158" s="544" t="s">
        <v>817</v>
      </c>
      <c r="R158" s="544"/>
      <c r="S158" s="544" t="s">
        <v>1381</v>
      </c>
      <c r="T158" s="549"/>
      <c r="U158" s="544"/>
      <c r="V158" s="550" t="s">
        <v>863</v>
      </c>
      <c r="W158" s="550" t="s">
        <v>863</v>
      </c>
      <c r="X158" s="551"/>
      <c r="Y158" s="585"/>
      <c r="Z158" s="544"/>
      <c r="AA158" s="553"/>
      <c r="AB158" s="544"/>
      <c r="AC158" s="549"/>
      <c r="AD158" s="549">
        <v>1</v>
      </c>
    </row>
    <row r="159" spans="1:30" s="554" customFormat="1" ht="12.75" customHeight="1">
      <c r="A159" s="544">
        <v>141</v>
      </c>
      <c r="B159" s="545"/>
      <c r="C159" s="546" t="s">
        <v>1502</v>
      </c>
      <c r="D159" s="545"/>
      <c r="E159" s="545"/>
      <c r="F159" s="545"/>
      <c r="G159" s="545"/>
      <c r="H159" s="544" t="s">
        <v>1503</v>
      </c>
      <c r="I159" s="547" t="s">
        <v>1504</v>
      </c>
      <c r="J159" s="544"/>
      <c r="K159" s="547" t="s">
        <v>1505</v>
      </c>
      <c r="L159" s="544"/>
      <c r="M159" s="544"/>
      <c r="N159" s="544"/>
      <c r="O159" s="544"/>
      <c r="P159" s="548"/>
      <c r="Q159" s="544" t="s">
        <v>817</v>
      </c>
      <c r="R159" s="544"/>
      <c r="S159" s="628" t="s">
        <v>862</v>
      </c>
      <c r="T159" s="549"/>
      <c r="U159" s="544" t="s">
        <v>1506</v>
      </c>
      <c r="V159" s="550" t="s">
        <v>863</v>
      </c>
      <c r="W159" s="550" t="s">
        <v>863</v>
      </c>
      <c r="X159" s="551"/>
      <c r="Y159" s="585"/>
      <c r="Z159" s="544"/>
      <c r="AA159" s="553"/>
      <c r="AB159" s="544"/>
      <c r="AC159" s="549"/>
      <c r="AD159" s="549">
        <v>1</v>
      </c>
    </row>
    <row r="160" spans="1:30" s="554" customFormat="1" ht="13.5" customHeight="1">
      <c r="A160" s="544">
        <v>142</v>
      </c>
      <c r="B160" s="545"/>
      <c r="C160" s="546" t="s">
        <v>1507</v>
      </c>
      <c r="D160" s="545"/>
      <c r="E160" s="545"/>
      <c r="F160" s="545"/>
      <c r="G160" s="545"/>
      <c r="H160" s="544"/>
      <c r="I160" s="547" t="s">
        <v>1508</v>
      </c>
      <c r="J160" s="544"/>
      <c r="K160" s="547" t="s">
        <v>1509</v>
      </c>
      <c r="L160" s="544"/>
      <c r="M160" s="544"/>
      <c r="N160" s="544"/>
      <c r="O160" s="544"/>
      <c r="P160" s="548"/>
      <c r="Q160" s="544" t="s">
        <v>817</v>
      </c>
      <c r="R160" s="544"/>
      <c r="S160" s="544" t="s">
        <v>862</v>
      </c>
      <c r="T160" s="549"/>
      <c r="U160" s="544"/>
      <c r="V160" s="550" t="s">
        <v>863</v>
      </c>
      <c r="W160" s="550" t="s">
        <v>863</v>
      </c>
      <c r="X160" s="551"/>
      <c r="Y160" s="585" t="s">
        <v>1510</v>
      </c>
      <c r="Z160" s="544"/>
      <c r="AA160" s="553"/>
      <c r="AB160" s="544"/>
      <c r="AC160" s="549"/>
      <c r="AD160" s="549">
        <v>1</v>
      </c>
    </row>
    <row r="161" spans="1:30" s="566" customFormat="1" ht="13.5" customHeight="1">
      <c r="A161" s="555">
        <v>143</v>
      </c>
      <c r="B161" s="556"/>
      <c r="C161" s="556" t="s">
        <v>1511</v>
      </c>
      <c r="D161" s="556"/>
      <c r="E161" s="556"/>
      <c r="F161" s="556"/>
      <c r="G161" s="556"/>
      <c r="H161" s="555"/>
      <c r="I161" s="559"/>
      <c r="J161" s="555"/>
      <c r="K161" s="559" t="s">
        <v>1512</v>
      </c>
      <c r="L161" s="555"/>
      <c r="M161" s="555"/>
      <c r="N161" s="555"/>
      <c r="O161" s="555"/>
      <c r="P161" s="560"/>
      <c r="Q161" s="555" t="s">
        <v>817</v>
      </c>
      <c r="R161" s="555" t="s">
        <v>863</v>
      </c>
      <c r="S161" s="583" t="s">
        <v>1512</v>
      </c>
      <c r="T161" s="561"/>
      <c r="U161" s="555"/>
      <c r="V161" s="562"/>
      <c r="W161" s="562" t="s">
        <v>863</v>
      </c>
      <c r="X161" s="563"/>
      <c r="Y161" s="564"/>
      <c r="Z161" s="555"/>
      <c r="AA161" s="565"/>
      <c r="AB161" s="555"/>
      <c r="AC161" s="561"/>
      <c r="AD161" s="561">
        <v>1</v>
      </c>
    </row>
    <row r="162" spans="1:30" s="566" customFormat="1" ht="13.5" customHeight="1">
      <c r="A162" s="555">
        <v>144</v>
      </c>
      <c r="B162" s="556"/>
      <c r="C162" s="556"/>
      <c r="D162" s="556" t="s">
        <v>1513</v>
      </c>
      <c r="E162" s="556" t="s">
        <v>987</v>
      </c>
      <c r="F162" s="556"/>
      <c r="G162" s="556"/>
      <c r="H162" s="555" t="s">
        <v>1514</v>
      </c>
      <c r="I162" s="559"/>
      <c r="J162" s="555"/>
      <c r="K162" s="559" t="s">
        <v>1515</v>
      </c>
      <c r="L162" s="555"/>
      <c r="M162" s="555"/>
      <c r="N162" s="555"/>
      <c r="O162" s="555"/>
      <c r="P162" s="560"/>
      <c r="Q162" s="555" t="s">
        <v>817</v>
      </c>
      <c r="R162" s="555" t="s">
        <v>863</v>
      </c>
      <c r="S162" s="583" t="s">
        <v>992</v>
      </c>
      <c r="T162" s="561"/>
      <c r="U162" s="555"/>
      <c r="V162" s="562"/>
      <c r="W162" s="562" t="s">
        <v>863</v>
      </c>
      <c r="X162" s="563"/>
      <c r="Y162" s="564" t="s">
        <v>1516</v>
      </c>
      <c r="Z162" s="555"/>
      <c r="AA162" s="565"/>
      <c r="AB162" s="555"/>
      <c r="AC162" s="561"/>
      <c r="AD162" s="561">
        <v>1</v>
      </c>
    </row>
    <row r="163" spans="1:30" s="566" customFormat="1" ht="14.25" customHeight="1">
      <c r="A163" s="555">
        <v>145</v>
      </c>
      <c r="B163" s="556"/>
      <c r="C163" s="556"/>
      <c r="D163" s="556" t="s">
        <v>1517</v>
      </c>
      <c r="E163" s="556" t="s">
        <v>987</v>
      </c>
      <c r="F163" s="556"/>
      <c r="G163" s="556"/>
      <c r="H163" s="555" t="s">
        <v>1518</v>
      </c>
      <c r="I163" s="559"/>
      <c r="J163" s="555"/>
      <c r="K163" s="559" t="s">
        <v>1519</v>
      </c>
      <c r="L163" s="555"/>
      <c r="M163" s="555"/>
      <c r="N163" s="555"/>
      <c r="O163" s="555"/>
      <c r="P163" s="560"/>
      <c r="Q163" s="555" t="s">
        <v>823</v>
      </c>
      <c r="R163" s="555" t="s">
        <v>863</v>
      </c>
      <c r="S163" s="583" t="s">
        <v>992</v>
      </c>
      <c r="T163" s="561"/>
      <c r="U163" s="555"/>
      <c r="V163" s="562"/>
      <c r="W163" s="562" t="s">
        <v>863</v>
      </c>
      <c r="X163" s="563"/>
      <c r="Y163" s="564" t="s">
        <v>1516</v>
      </c>
      <c r="Z163" s="555"/>
      <c r="AA163" s="565"/>
      <c r="AB163" s="555"/>
      <c r="AC163" s="561"/>
      <c r="AD163" s="561">
        <v>1</v>
      </c>
    </row>
    <row r="164" spans="1:30" s="566" customFormat="1" ht="13.5" customHeight="1">
      <c r="A164" s="555">
        <v>146</v>
      </c>
      <c r="B164" s="556"/>
      <c r="C164" s="556" t="s">
        <v>1520</v>
      </c>
      <c r="D164" s="556" t="s">
        <v>987</v>
      </c>
      <c r="E164" s="556"/>
      <c r="F164" s="556"/>
      <c r="G164" s="556"/>
      <c r="H164" s="555" t="s">
        <v>1521</v>
      </c>
      <c r="I164" s="559"/>
      <c r="J164" s="555"/>
      <c r="K164" s="559" t="s">
        <v>1522</v>
      </c>
      <c r="L164" s="555"/>
      <c r="M164" s="555"/>
      <c r="N164" s="555"/>
      <c r="O164" s="555"/>
      <c r="P164" s="560"/>
      <c r="Q164" s="555" t="s">
        <v>817</v>
      </c>
      <c r="R164" s="555" t="s">
        <v>863</v>
      </c>
      <c r="S164" s="583" t="s">
        <v>992</v>
      </c>
      <c r="T164" s="561"/>
      <c r="U164" s="555"/>
      <c r="V164" s="562"/>
      <c r="W164" s="562" t="s">
        <v>863</v>
      </c>
      <c r="X164" s="563"/>
      <c r="Y164" s="564" t="s">
        <v>1516</v>
      </c>
      <c r="Z164" s="555"/>
      <c r="AA164" s="565"/>
      <c r="AB164" s="555"/>
      <c r="AC164" s="561"/>
      <c r="AD164" s="561">
        <v>1</v>
      </c>
    </row>
    <row r="165" spans="1:30" s="224" customFormat="1" ht="13.5" customHeight="1">
      <c r="A165" s="225">
        <v>147</v>
      </c>
      <c r="B165" s="219" t="s">
        <v>1523</v>
      </c>
      <c r="C165" s="241"/>
      <c r="D165" s="241"/>
      <c r="E165" s="241"/>
      <c r="F165" s="241"/>
      <c r="G165" s="241"/>
      <c r="H165" s="698" t="s">
        <v>1524</v>
      </c>
      <c r="I165" s="699"/>
      <c r="J165" s="698"/>
      <c r="K165" s="699" t="s">
        <v>1525</v>
      </c>
      <c r="L165" s="698"/>
      <c r="M165" s="698"/>
      <c r="N165" s="698"/>
      <c r="O165" s="698"/>
      <c r="P165" s="700"/>
      <c r="Q165" s="707" t="s">
        <v>823</v>
      </c>
      <c r="R165" s="698" t="s">
        <v>863</v>
      </c>
      <c r="S165" s="375" t="s">
        <v>1525</v>
      </c>
      <c r="T165" s="701"/>
      <c r="U165" s="698"/>
      <c r="V165" s="702"/>
      <c r="W165" s="258" t="s">
        <v>863</v>
      </c>
      <c r="X165" s="232"/>
      <c r="Y165" s="703" t="s">
        <v>1526</v>
      </c>
      <c r="Z165" s="698"/>
      <c r="AA165" s="704"/>
      <c r="AB165" s="698"/>
      <c r="AC165" s="701"/>
      <c r="AD165" s="701">
        <v>1</v>
      </c>
    </row>
    <row r="166" spans="1:30" s="566" customFormat="1" ht="13.5" customHeight="1">
      <c r="A166" s="555">
        <v>155</v>
      </c>
      <c r="B166" s="556"/>
      <c r="C166" s="556" t="s">
        <v>1405</v>
      </c>
      <c r="D166" s="556"/>
      <c r="E166" s="556"/>
      <c r="F166" s="556"/>
      <c r="G166" s="556"/>
      <c r="H166" s="555" t="s">
        <v>1527</v>
      </c>
      <c r="I166" s="559"/>
      <c r="J166" s="555"/>
      <c r="K166" s="559" t="s">
        <v>1219</v>
      </c>
      <c r="L166" s="555"/>
      <c r="M166" s="555"/>
      <c r="N166" s="555"/>
      <c r="O166" s="555"/>
      <c r="P166" s="560"/>
      <c r="Q166" s="555" t="s">
        <v>817</v>
      </c>
      <c r="R166" s="555"/>
      <c r="S166" s="555" t="s">
        <v>862</v>
      </c>
      <c r="T166" s="561"/>
      <c r="U166" s="555"/>
      <c r="V166" s="562"/>
      <c r="W166" s="562" t="s">
        <v>863</v>
      </c>
      <c r="X166" s="563"/>
      <c r="Y166" s="564"/>
      <c r="Z166" s="555"/>
      <c r="AA166" s="565"/>
      <c r="AB166" s="555"/>
      <c r="AC166" s="561"/>
      <c r="AD166" s="561">
        <v>1</v>
      </c>
    </row>
    <row r="167" spans="1:30" s="566" customFormat="1" ht="13.5" customHeight="1">
      <c r="A167" s="555">
        <v>148</v>
      </c>
      <c r="B167" s="556"/>
      <c r="C167" s="556" t="s">
        <v>1528</v>
      </c>
      <c r="D167" s="556" t="s">
        <v>1529</v>
      </c>
      <c r="E167" s="556"/>
      <c r="F167" s="556"/>
      <c r="G167" s="556"/>
      <c r="H167" s="555" t="s">
        <v>1530</v>
      </c>
      <c r="I167" s="559"/>
      <c r="J167" s="555"/>
      <c r="K167" s="559" t="s">
        <v>1396</v>
      </c>
      <c r="L167" s="555"/>
      <c r="M167" s="555"/>
      <c r="N167" s="555"/>
      <c r="O167" s="555"/>
      <c r="P167" s="560"/>
      <c r="Q167" s="555" t="s">
        <v>817</v>
      </c>
      <c r="R167" s="555" t="s">
        <v>863</v>
      </c>
      <c r="S167" s="583" t="s">
        <v>1396</v>
      </c>
      <c r="T167" s="561"/>
      <c r="U167" s="555"/>
      <c r="V167" s="562"/>
      <c r="W167" s="562" t="s">
        <v>863</v>
      </c>
      <c r="X167" s="563"/>
      <c r="Y167" s="564"/>
      <c r="Z167" s="555"/>
      <c r="AA167" s="565"/>
      <c r="AB167" s="555"/>
      <c r="AC167" s="561"/>
      <c r="AD167" s="561">
        <v>1</v>
      </c>
    </row>
    <row r="168" spans="1:30" s="644" customFormat="1" ht="13.5" customHeight="1">
      <c r="A168" s="638">
        <v>149</v>
      </c>
      <c r="B168" s="639"/>
      <c r="C168" s="640" t="s">
        <v>1531</v>
      </c>
      <c r="D168" s="639"/>
      <c r="E168" s="639"/>
      <c r="F168" s="639"/>
      <c r="G168" s="639"/>
      <c r="H168" s="638" t="s">
        <v>1532</v>
      </c>
      <c r="I168" s="640" t="s">
        <v>929</v>
      </c>
      <c r="J168" s="638"/>
      <c r="K168" s="640" t="s">
        <v>930</v>
      </c>
      <c r="L168" s="638"/>
      <c r="M168" s="638"/>
      <c r="N168" s="638"/>
      <c r="O168" s="638"/>
      <c r="P168" s="641"/>
      <c r="Q168" s="638" t="s">
        <v>820</v>
      </c>
      <c r="R168" s="638"/>
      <c r="S168" s="638" t="s">
        <v>878</v>
      </c>
      <c r="T168" s="642"/>
      <c r="U168" s="638" t="s">
        <v>931</v>
      </c>
      <c r="V168" s="643"/>
      <c r="W168" s="643" t="s">
        <v>863</v>
      </c>
      <c r="Y168" s="645"/>
      <c r="Z168" s="638"/>
      <c r="AA168" s="646"/>
      <c r="AB168" s="638"/>
      <c r="AC168" s="642"/>
      <c r="AD168" s="642">
        <v>1</v>
      </c>
    </row>
    <row r="169" spans="1:30" s="224" customFormat="1" ht="13.5" customHeight="1">
      <c r="A169" s="225">
        <v>150</v>
      </c>
      <c r="B169" s="219"/>
      <c r="C169" s="241" t="s">
        <v>1533</v>
      </c>
      <c r="D169" s="241"/>
      <c r="E169" s="241"/>
      <c r="F169" s="241"/>
      <c r="G169" s="241"/>
      <c r="H169" s="698" t="s">
        <v>1534</v>
      </c>
      <c r="I169" s="699"/>
      <c r="J169" s="698"/>
      <c r="K169" s="699" t="s">
        <v>938</v>
      </c>
      <c r="L169" s="698"/>
      <c r="M169" s="698"/>
      <c r="N169" s="698"/>
      <c r="O169" s="698"/>
      <c r="P169" s="700"/>
      <c r="Q169" s="698" t="s">
        <v>820</v>
      </c>
      <c r="R169" s="698"/>
      <c r="S169" s="698" t="s">
        <v>862</v>
      </c>
      <c r="T169" s="701"/>
      <c r="U169" s="698"/>
      <c r="V169" s="702" t="s">
        <v>863</v>
      </c>
      <c r="W169" s="258" t="s">
        <v>863</v>
      </c>
      <c r="X169" s="232"/>
      <c r="Y169" s="703"/>
      <c r="Z169" s="698"/>
      <c r="AA169" s="704"/>
      <c r="AB169" s="698"/>
      <c r="AC169" s="701"/>
      <c r="AD169" s="701">
        <v>1</v>
      </c>
    </row>
    <row r="170" spans="1:30" s="566" customFormat="1" ht="13.5" customHeight="1">
      <c r="A170" s="555">
        <v>151</v>
      </c>
      <c r="B170" s="556"/>
      <c r="C170" s="556" t="s">
        <v>1535</v>
      </c>
      <c r="D170" s="556"/>
      <c r="E170" s="556"/>
      <c r="F170" s="556"/>
      <c r="G170" s="556"/>
      <c r="H170" s="555" t="s">
        <v>1536</v>
      </c>
      <c r="I170" s="559"/>
      <c r="J170" s="555"/>
      <c r="K170" s="559" t="s">
        <v>1537</v>
      </c>
      <c r="L170" s="555"/>
      <c r="M170" s="555"/>
      <c r="N170" s="555"/>
      <c r="O170" s="555"/>
      <c r="P170" s="560"/>
      <c r="Q170" s="555" t="s">
        <v>817</v>
      </c>
      <c r="R170" s="555"/>
      <c r="S170" s="555" t="s">
        <v>862</v>
      </c>
      <c r="T170" s="561"/>
      <c r="U170" s="555"/>
      <c r="V170" s="562"/>
      <c r="W170" s="562" t="s">
        <v>863</v>
      </c>
      <c r="X170" s="563"/>
      <c r="Y170" s="564"/>
      <c r="Z170" s="555"/>
      <c r="AA170" s="565"/>
      <c r="AB170" s="555"/>
      <c r="AC170" s="561"/>
      <c r="AD170" s="561">
        <v>1</v>
      </c>
    </row>
    <row r="171" spans="1:30" s="566" customFormat="1" ht="13.5" customHeight="1">
      <c r="A171" s="555">
        <v>152</v>
      </c>
      <c r="B171" s="556"/>
      <c r="C171" s="556" t="s">
        <v>1538</v>
      </c>
      <c r="D171" s="556"/>
      <c r="E171" s="556"/>
      <c r="F171" s="556"/>
      <c r="G171" s="556"/>
      <c r="H171" s="555" t="s">
        <v>1539</v>
      </c>
      <c r="I171" s="559"/>
      <c r="J171" s="555"/>
      <c r="K171" s="559" t="s">
        <v>1540</v>
      </c>
      <c r="L171" s="555"/>
      <c r="M171" s="555"/>
      <c r="N171" s="555"/>
      <c r="O171" s="555"/>
      <c r="P171" s="560"/>
      <c r="Q171" s="555" t="s">
        <v>817</v>
      </c>
      <c r="R171" s="555"/>
      <c r="S171" s="555" t="s">
        <v>862</v>
      </c>
      <c r="T171" s="561"/>
      <c r="U171" s="555"/>
      <c r="V171" s="562"/>
      <c r="W171" s="562" t="s">
        <v>863</v>
      </c>
      <c r="X171" s="563"/>
      <c r="Y171" s="564"/>
      <c r="Z171" s="555"/>
      <c r="AA171" s="565"/>
      <c r="AB171" s="555"/>
      <c r="AC171" s="561"/>
      <c r="AD171" s="561">
        <v>1</v>
      </c>
    </row>
    <row r="172" spans="1:30" s="566" customFormat="1" ht="13.5" customHeight="1">
      <c r="A172" s="555">
        <v>153</v>
      </c>
      <c r="B172" s="556"/>
      <c r="C172" s="556" t="s">
        <v>1541</v>
      </c>
      <c r="D172" s="556"/>
      <c r="E172" s="556"/>
      <c r="F172" s="556"/>
      <c r="G172" s="556"/>
      <c r="H172" s="555" t="s">
        <v>1542</v>
      </c>
      <c r="I172" s="559"/>
      <c r="J172" s="555"/>
      <c r="K172" s="559" t="s">
        <v>1543</v>
      </c>
      <c r="L172" s="555"/>
      <c r="M172" s="555"/>
      <c r="N172" s="555"/>
      <c r="O172" s="555"/>
      <c r="P172" s="560"/>
      <c r="Q172" s="555" t="s">
        <v>817</v>
      </c>
      <c r="R172" s="555"/>
      <c r="S172" s="555" t="s">
        <v>862</v>
      </c>
      <c r="T172" s="561"/>
      <c r="U172" s="555"/>
      <c r="V172" s="562"/>
      <c r="W172" s="562" t="s">
        <v>863</v>
      </c>
      <c r="X172" s="563"/>
      <c r="Y172" s="564"/>
      <c r="Z172" s="555"/>
      <c r="AA172" s="565"/>
      <c r="AB172" s="555"/>
      <c r="AC172" s="561"/>
      <c r="AD172" s="561">
        <v>1</v>
      </c>
    </row>
    <row r="173" spans="1:30" s="566" customFormat="1" ht="13.5" customHeight="1">
      <c r="A173" s="555">
        <v>154</v>
      </c>
      <c r="B173" s="556" t="s">
        <v>1544</v>
      </c>
      <c r="C173" s="556"/>
      <c r="D173" s="556"/>
      <c r="E173" s="556"/>
      <c r="F173" s="556"/>
      <c r="G173" s="556"/>
      <c r="H173" s="632" t="s">
        <v>1545</v>
      </c>
      <c r="I173" s="559"/>
      <c r="J173" s="555"/>
      <c r="K173" s="559" t="s">
        <v>1546</v>
      </c>
      <c r="L173" s="555"/>
      <c r="M173" s="555"/>
      <c r="N173" s="555"/>
      <c r="O173" s="555"/>
      <c r="P173" s="560"/>
      <c r="Q173" s="555" t="s">
        <v>823</v>
      </c>
      <c r="R173" s="555" t="s">
        <v>863</v>
      </c>
      <c r="S173" s="567" t="s">
        <v>1546</v>
      </c>
      <c r="T173" s="561"/>
      <c r="U173" s="555"/>
      <c r="V173" s="562"/>
      <c r="W173" s="562" t="s">
        <v>863</v>
      </c>
      <c r="X173" s="563"/>
      <c r="Y173" s="564" t="s">
        <v>1547</v>
      </c>
      <c r="Z173" s="555" t="s">
        <v>1548</v>
      </c>
      <c r="AA173" s="565"/>
      <c r="AB173" s="555"/>
      <c r="AC173" s="561"/>
      <c r="AD173" s="561">
        <v>1</v>
      </c>
    </row>
    <row r="174" spans="1:30" s="566" customFormat="1" ht="13.5" customHeight="1">
      <c r="A174" s="555">
        <v>155</v>
      </c>
      <c r="B174" s="556"/>
      <c r="C174" s="556" t="s">
        <v>1405</v>
      </c>
      <c r="D174" s="556"/>
      <c r="E174" s="556"/>
      <c r="F174" s="556"/>
      <c r="G174" s="556"/>
      <c r="H174" s="555" t="s">
        <v>1527</v>
      </c>
      <c r="I174" s="559"/>
      <c r="J174" s="555"/>
      <c r="K174" s="559" t="s">
        <v>1219</v>
      </c>
      <c r="L174" s="555"/>
      <c r="M174" s="555"/>
      <c r="N174" s="555"/>
      <c r="O174" s="555"/>
      <c r="P174" s="560"/>
      <c r="Q174" s="555" t="s">
        <v>817</v>
      </c>
      <c r="R174" s="555"/>
      <c r="S174" s="555" t="s">
        <v>862</v>
      </c>
      <c r="T174" s="561"/>
      <c r="U174" s="555"/>
      <c r="V174" s="562"/>
      <c r="W174" s="562" t="s">
        <v>863</v>
      </c>
      <c r="X174" s="563"/>
      <c r="Y174" s="564"/>
      <c r="Z174" s="555"/>
      <c r="AA174" s="565"/>
      <c r="AB174" s="555"/>
      <c r="AC174" s="561"/>
      <c r="AD174" s="561">
        <v>1</v>
      </c>
    </row>
    <row r="175" spans="1:30" s="566" customFormat="1" ht="12.75" customHeight="1">
      <c r="A175" s="555">
        <v>157</v>
      </c>
      <c r="B175" s="556"/>
      <c r="C175" s="556" t="s">
        <v>1549</v>
      </c>
      <c r="D175" s="556"/>
      <c r="E175" s="556"/>
      <c r="F175" s="556"/>
      <c r="G175" s="556"/>
      <c r="H175" s="555" t="s">
        <v>1550</v>
      </c>
      <c r="I175" s="559" t="s">
        <v>929</v>
      </c>
      <c r="J175" s="555"/>
      <c r="K175" s="559" t="s">
        <v>930</v>
      </c>
      <c r="L175" s="555"/>
      <c r="M175" s="555"/>
      <c r="N175" s="555"/>
      <c r="O175" s="555"/>
      <c r="P175" s="560"/>
      <c r="Q175" s="555" t="s">
        <v>820</v>
      </c>
      <c r="R175" s="555"/>
      <c r="S175" s="555" t="s">
        <v>878</v>
      </c>
      <c r="T175" s="561"/>
      <c r="U175" s="555"/>
      <c r="V175" s="562"/>
      <c r="W175" s="562" t="s">
        <v>863</v>
      </c>
      <c r="X175" s="563"/>
      <c r="Y175" s="564"/>
      <c r="Z175" s="555"/>
      <c r="AA175" s="565"/>
      <c r="AB175" s="555"/>
      <c r="AC175" s="561"/>
      <c r="AD175" s="561">
        <v>1</v>
      </c>
    </row>
    <row r="176" spans="1:30" s="566" customFormat="1" ht="12.75" customHeight="1">
      <c r="A176" s="555">
        <v>158</v>
      </c>
      <c r="B176" s="556"/>
      <c r="C176" s="556" t="s">
        <v>1551</v>
      </c>
      <c r="D176" s="556"/>
      <c r="E176" s="556"/>
      <c r="F176" s="556"/>
      <c r="G176" s="556"/>
      <c r="H176" s="632" t="s">
        <v>1552</v>
      </c>
      <c r="I176" s="559" t="s">
        <v>1553</v>
      </c>
      <c r="J176" s="555"/>
      <c r="K176" s="559" t="s">
        <v>971</v>
      </c>
      <c r="L176" s="555"/>
      <c r="M176" s="555"/>
      <c r="N176" s="555"/>
      <c r="O176" s="555"/>
      <c r="P176" s="560"/>
      <c r="Q176" s="633" t="s">
        <v>817</v>
      </c>
      <c r="R176" s="555"/>
      <c r="S176" s="555" t="s">
        <v>862</v>
      </c>
      <c r="T176" s="561"/>
      <c r="U176" s="561"/>
      <c r="V176" s="562"/>
      <c r="W176" s="562" t="s">
        <v>863</v>
      </c>
      <c r="X176" s="563"/>
      <c r="Y176" s="564" t="s">
        <v>1554</v>
      </c>
      <c r="Z176" s="624" t="s">
        <v>1555</v>
      </c>
      <c r="AA176" s="565" t="s">
        <v>1556</v>
      </c>
      <c r="AB176" s="555"/>
      <c r="AC176" s="561"/>
      <c r="AD176" s="561">
        <v>1</v>
      </c>
    </row>
    <row r="177" spans="1:30" s="566" customFormat="1" ht="12.75" customHeight="1">
      <c r="A177" s="555">
        <v>159</v>
      </c>
      <c r="B177" s="556"/>
      <c r="C177" s="556" t="s">
        <v>1557</v>
      </c>
      <c r="D177" s="556"/>
      <c r="E177" s="556"/>
      <c r="F177" s="556"/>
      <c r="G177" s="556"/>
      <c r="H177" s="564" t="s">
        <v>1558</v>
      </c>
      <c r="I177" s="559" t="s">
        <v>1559</v>
      </c>
      <c r="J177" s="555"/>
      <c r="K177" s="559" t="s">
        <v>1560</v>
      </c>
      <c r="L177" s="555"/>
      <c r="M177" s="555"/>
      <c r="N177" s="555"/>
      <c r="O177" s="555"/>
      <c r="P177" s="560"/>
      <c r="Q177" s="555" t="s">
        <v>817</v>
      </c>
      <c r="R177" s="555"/>
      <c r="S177" s="555" t="s">
        <v>862</v>
      </c>
      <c r="T177" s="561"/>
      <c r="U177" s="561"/>
      <c r="V177" s="560"/>
      <c r="W177" s="562" t="s">
        <v>863</v>
      </c>
      <c r="X177" s="563"/>
      <c r="Y177" s="633" t="s">
        <v>1561</v>
      </c>
      <c r="Z177" s="624" t="s">
        <v>1555</v>
      </c>
      <c r="AA177" s="627" t="s">
        <v>1562</v>
      </c>
      <c r="AB177" s="555"/>
      <c r="AC177" s="561"/>
      <c r="AD177" s="561">
        <v>1</v>
      </c>
    </row>
    <row r="178" spans="1:30" s="566" customFormat="1" ht="12.75" customHeight="1">
      <c r="A178" s="555">
        <v>160</v>
      </c>
      <c r="B178" s="556"/>
      <c r="C178" s="556" t="s">
        <v>1563</v>
      </c>
      <c r="D178" s="556"/>
      <c r="E178" s="556"/>
      <c r="F178" s="556"/>
      <c r="G178" s="556"/>
      <c r="H178" s="632" t="s">
        <v>1564</v>
      </c>
      <c r="I178" s="559" t="s">
        <v>1565</v>
      </c>
      <c r="J178" s="555"/>
      <c r="K178" s="559" t="s">
        <v>1566</v>
      </c>
      <c r="L178" s="555"/>
      <c r="M178" s="555"/>
      <c r="N178" s="555"/>
      <c r="O178" s="555"/>
      <c r="P178" s="560"/>
      <c r="Q178" s="633" t="s">
        <v>823</v>
      </c>
      <c r="R178" s="555"/>
      <c r="S178" s="555" t="s">
        <v>862</v>
      </c>
      <c r="T178" s="561"/>
      <c r="U178" s="561"/>
      <c r="V178" s="560"/>
      <c r="W178" s="562" t="s">
        <v>863</v>
      </c>
      <c r="X178" s="563"/>
      <c r="Y178" s="634" t="s">
        <v>1567</v>
      </c>
      <c r="Z178" s="624" t="s">
        <v>1568</v>
      </c>
      <c r="AA178" s="565"/>
      <c r="AB178" s="555"/>
      <c r="AC178" s="561"/>
      <c r="AD178" s="561">
        <v>1</v>
      </c>
    </row>
    <row r="179" spans="1:30" s="566" customFormat="1" ht="12.75" customHeight="1">
      <c r="A179" s="555"/>
      <c r="B179" s="556"/>
      <c r="C179" s="556" t="s">
        <v>1569</v>
      </c>
      <c r="D179" s="556"/>
      <c r="E179" s="556"/>
      <c r="F179" s="556"/>
      <c r="G179" s="556"/>
      <c r="H179" s="632" t="s">
        <v>1570</v>
      </c>
      <c r="I179" s="559"/>
      <c r="J179" s="555"/>
      <c r="K179" s="559" t="s">
        <v>1571</v>
      </c>
      <c r="L179" s="555"/>
      <c r="M179" s="555"/>
      <c r="N179" s="555"/>
      <c r="O179" s="555"/>
      <c r="P179" s="560"/>
      <c r="Q179" s="555" t="s">
        <v>817</v>
      </c>
      <c r="R179" s="555"/>
      <c r="S179" s="555" t="s">
        <v>862</v>
      </c>
      <c r="T179" s="561"/>
      <c r="U179" s="555"/>
      <c r="V179" s="562"/>
      <c r="W179" s="562" t="s">
        <v>863</v>
      </c>
      <c r="X179" s="563"/>
      <c r="Y179" s="634" t="s">
        <v>1572</v>
      </c>
      <c r="Z179" s="555"/>
      <c r="AA179" s="565"/>
      <c r="AB179" s="555"/>
      <c r="AC179" s="561"/>
      <c r="AD179" s="561"/>
    </row>
    <row r="180" spans="1:30" s="566" customFormat="1" ht="12.75" customHeight="1">
      <c r="A180" s="555">
        <v>161.46666666666701</v>
      </c>
      <c r="B180" s="556"/>
      <c r="C180" s="556" t="s">
        <v>1573</v>
      </c>
      <c r="D180" s="556"/>
      <c r="E180" s="556"/>
      <c r="F180" s="556"/>
      <c r="G180" s="556"/>
      <c r="H180" s="632" t="s">
        <v>1574</v>
      </c>
      <c r="I180" s="559" t="s">
        <v>1575</v>
      </c>
      <c r="J180" s="555"/>
      <c r="K180" s="559" t="s">
        <v>1576</v>
      </c>
      <c r="L180" s="555"/>
      <c r="M180" s="555"/>
      <c r="N180" s="555"/>
      <c r="O180" s="555"/>
      <c r="P180" s="560"/>
      <c r="Q180" s="555" t="s">
        <v>817</v>
      </c>
      <c r="R180" s="555"/>
      <c r="S180" s="555" t="s">
        <v>862</v>
      </c>
      <c r="T180" s="561"/>
      <c r="U180" s="560"/>
      <c r="V180" s="560"/>
      <c r="W180" s="562" t="s">
        <v>863</v>
      </c>
      <c r="X180" s="563"/>
      <c r="Y180" s="555" t="s">
        <v>1577</v>
      </c>
      <c r="Z180" s="624" t="s">
        <v>1555</v>
      </c>
      <c r="AA180" s="627"/>
      <c r="AB180" s="555"/>
      <c r="AC180" s="561"/>
      <c r="AD180" s="561">
        <v>1</v>
      </c>
    </row>
    <row r="181" spans="1:30" s="566" customFormat="1" ht="12.75" customHeight="1">
      <c r="A181" s="555">
        <v>162.69523809523801</v>
      </c>
      <c r="B181" s="556"/>
      <c r="C181" s="556" t="s">
        <v>1578</v>
      </c>
      <c r="D181" s="556"/>
      <c r="E181" s="556"/>
      <c r="F181" s="556"/>
      <c r="G181" s="556"/>
      <c r="H181" s="632"/>
      <c r="I181" s="559"/>
      <c r="J181" s="555"/>
      <c r="K181" s="559" t="s">
        <v>1579</v>
      </c>
      <c r="L181" s="555"/>
      <c r="M181" s="555"/>
      <c r="N181" s="555"/>
      <c r="O181" s="555"/>
      <c r="P181" s="560"/>
      <c r="Q181" s="633" t="s">
        <v>817</v>
      </c>
      <c r="R181" s="555" t="s">
        <v>863</v>
      </c>
      <c r="S181" s="583" t="s">
        <v>1579</v>
      </c>
      <c r="T181" s="561"/>
      <c r="U181" s="555"/>
      <c r="V181" s="560"/>
      <c r="W181" s="562" t="s">
        <v>863</v>
      </c>
      <c r="X181" s="563"/>
      <c r="Y181" s="564" t="s">
        <v>1580</v>
      </c>
      <c r="Z181" s="555"/>
      <c r="AA181" s="565"/>
      <c r="AB181" s="555"/>
      <c r="AC181" s="561"/>
      <c r="AD181" s="561">
        <v>1</v>
      </c>
    </row>
    <row r="182" spans="1:30" s="566" customFormat="1" ht="12.75" customHeight="1">
      <c r="A182" s="555">
        <v>163.78952380952401</v>
      </c>
      <c r="B182" s="556"/>
      <c r="C182" s="556"/>
      <c r="D182" s="556" t="s">
        <v>1581</v>
      </c>
      <c r="E182" s="556"/>
      <c r="F182" s="556"/>
      <c r="G182" s="556"/>
      <c r="H182" s="632" t="s">
        <v>1582</v>
      </c>
      <c r="I182" s="559"/>
      <c r="J182" s="555"/>
      <c r="K182" s="559" t="s">
        <v>971</v>
      </c>
      <c r="L182" s="555"/>
      <c r="M182" s="555"/>
      <c r="N182" s="555"/>
      <c r="O182" s="555"/>
      <c r="P182" s="560"/>
      <c r="Q182" s="633" t="s">
        <v>817</v>
      </c>
      <c r="R182" s="555"/>
      <c r="S182" s="555" t="s">
        <v>862</v>
      </c>
      <c r="T182" s="561"/>
      <c r="U182" s="555" t="s">
        <v>1583</v>
      </c>
      <c r="V182" s="560"/>
      <c r="W182" s="562" t="s">
        <v>863</v>
      </c>
      <c r="X182" s="563"/>
      <c r="Y182" s="564"/>
      <c r="Z182" s="555"/>
      <c r="AA182" s="565"/>
      <c r="AB182" s="555"/>
      <c r="AC182" s="561"/>
      <c r="AD182" s="561">
        <v>1</v>
      </c>
    </row>
    <row r="183" spans="1:30" s="566" customFormat="1" ht="12.75" customHeight="1">
      <c r="A183" s="635">
        <v>164.97523809523801</v>
      </c>
      <c r="B183" s="636"/>
      <c r="C183" s="636"/>
      <c r="D183" s="636" t="s">
        <v>1584</v>
      </c>
      <c r="E183" s="556" t="s">
        <v>1585</v>
      </c>
      <c r="F183" s="556"/>
      <c r="G183" s="556"/>
      <c r="H183" s="632"/>
      <c r="I183" s="559"/>
      <c r="J183" s="555"/>
      <c r="K183" s="559" t="s">
        <v>1586</v>
      </c>
      <c r="L183" s="555"/>
      <c r="M183" s="555"/>
      <c r="N183" s="555"/>
      <c r="O183" s="555"/>
      <c r="P183" s="560"/>
      <c r="Q183" s="633" t="s">
        <v>817</v>
      </c>
      <c r="R183" s="555" t="s">
        <v>863</v>
      </c>
      <c r="S183" s="567" t="s">
        <v>1055</v>
      </c>
      <c r="T183" s="561"/>
      <c r="U183" s="555"/>
      <c r="V183" s="562"/>
      <c r="W183" s="562" t="s">
        <v>863</v>
      </c>
      <c r="X183" s="563"/>
      <c r="Y183" s="564"/>
      <c r="Z183" s="555"/>
      <c r="AA183" s="565"/>
      <c r="AB183" s="555"/>
      <c r="AC183" s="561"/>
      <c r="AD183" s="561">
        <v>1</v>
      </c>
    </row>
    <row r="184" spans="1:30" s="566" customFormat="1" ht="14.25" customHeight="1">
      <c r="A184" s="555">
        <v>172.089523809524</v>
      </c>
      <c r="B184" s="556" t="s">
        <v>1587</v>
      </c>
      <c r="C184" s="556" t="s">
        <v>1588</v>
      </c>
      <c r="D184" s="620"/>
      <c r="E184" s="556"/>
      <c r="F184" s="556"/>
      <c r="G184" s="556"/>
      <c r="H184" s="555" t="s">
        <v>1589</v>
      </c>
      <c r="I184" s="559"/>
      <c r="J184" s="555" t="s">
        <v>1590</v>
      </c>
      <c r="K184" s="559" t="s">
        <v>1591</v>
      </c>
      <c r="L184" s="555"/>
      <c r="M184" s="555"/>
      <c r="N184" s="555"/>
      <c r="O184" s="555"/>
      <c r="P184" s="560">
        <v>1</v>
      </c>
      <c r="Q184" s="555" t="s">
        <v>823</v>
      </c>
      <c r="R184" s="555" t="s">
        <v>863</v>
      </c>
      <c r="S184" s="567" t="s">
        <v>1235</v>
      </c>
      <c r="T184" s="621"/>
      <c r="U184" s="555"/>
      <c r="V184" s="562"/>
      <c r="W184" s="562" t="s">
        <v>863</v>
      </c>
      <c r="X184" s="563"/>
      <c r="Y184" s="564"/>
      <c r="Z184" s="555"/>
      <c r="AA184" s="565"/>
      <c r="AB184" s="555"/>
      <c r="AC184" s="561"/>
      <c r="AD184" s="561">
        <v>1</v>
      </c>
    </row>
    <row r="185" spans="1:30" s="566" customFormat="1" ht="12.95" customHeight="1">
      <c r="A185" s="555">
        <v>173.275238095238</v>
      </c>
      <c r="B185" s="556" t="s">
        <v>1592</v>
      </c>
      <c r="C185" s="557"/>
      <c r="D185" s="556"/>
      <c r="E185" s="556"/>
      <c r="F185" s="556"/>
      <c r="G185" s="556"/>
      <c r="H185" s="555"/>
      <c r="I185" s="559"/>
      <c r="J185" s="555"/>
      <c r="K185" s="555" t="s">
        <v>1593</v>
      </c>
      <c r="L185" s="555"/>
      <c r="M185" s="555"/>
      <c r="N185" s="555"/>
      <c r="O185" s="555"/>
      <c r="P185" s="560"/>
      <c r="Q185" s="555" t="s">
        <v>817</v>
      </c>
      <c r="R185" s="555" t="s">
        <v>863</v>
      </c>
      <c r="S185" s="555" t="s">
        <v>1593</v>
      </c>
      <c r="T185" s="561"/>
      <c r="U185" s="555"/>
      <c r="V185" s="562"/>
      <c r="W185" s="562" t="s">
        <v>863</v>
      </c>
      <c r="X185" s="563"/>
      <c r="Y185" s="564"/>
      <c r="Z185" s="555"/>
      <c r="AA185" s="565"/>
      <c r="AB185" s="555"/>
      <c r="AC185" s="561">
        <v>1</v>
      </c>
      <c r="AD185" s="561">
        <v>1</v>
      </c>
    </row>
    <row r="186" spans="1:30" s="566" customFormat="1" ht="12.95" customHeight="1">
      <c r="A186" s="555">
        <v>174.46095238095299</v>
      </c>
      <c r="B186" s="556"/>
      <c r="C186" s="557" t="s">
        <v>1594</v>
      </c>
      <c r="D186" s="557"/>
      <c r="E186" s="556"/>
      <c r="F186" s="556"/>
      <c r="G186" s="556"/>
      <c r="H186" s="555" t="s">
        <v>1595</v>
      </c>
      <c r="I186" s="559"/>
      <c r="J186" s="555"/>
      <c r="K186" s="559" t="s">
        <v>1596</v>
      </c>
      <c r="L186" s="555"/>
      <c r="M186" s="555"/>
      <c r="N186" s="555"/>
      <c r="O186" s="555"/>
      <c r="P186" s="560"/>
      <c r="Q186" s="555" t="s">
        <v>1597</v>
      </c>
      <c r="R186" s="555" t="s">
        <v>863</v>
      </c>
      <c r="S186" s="567" t="s">
        <v>1596</v>
      </c>
      <c r="T186" s="561"/>
      <c r="U186" s="555"/>
      <c r="V186" s="562"/>
      <c r="W186" s="562" t="s">
        <v>863</v>
      </c>
      <c r="X186" s="563"/>
      <c r="Y186" s="564"/>
      <c r="Z186" s="555"/>
      <c r="AA186" s="565"/>
      <c r="AB186" s="555"/>
      <c r="AC186" s="561">
        <v>1</v>
      </c>
      <c r="AD186" s="561">
        <v>1</v>
      </c>
    </row>
    <row r="187" spans="1:30" s="566" customFormat="1" ht="12.95" customHeight="1">
      <c r="A187" s="555">
        <v>175.64666666666699</v>
      </c>
      <c r="B187" s="556"/>
      <c r="C187" s="557"/>
      <c r="D187" s="556" t="s">
        <v>1598</v>
      </c>
      <c r="E187" s="557"/>
      <c r="F187" s="556"/>
      <c r="G187" s="556"/>
      <c r="H187" s="555" t="s">
        <v>1599</v>
      </c>
      <c r="I187" s="559" t="s">
        <v>1600</v>
      </c>
      <c r="J187" s="555"/>
      <c r="K187" s="559" t="s">
        <v>1601</v>
      </c>
      <c r="L187" s="555"/>
      <c r="M187" s="555"/>
      <c r="N187" s="555"/>
      <c r="O187" s="555"/>
      <c r="P187" s="560"/>
      <c r="Q187" s="555" t="s">
        <v>820</v>
      </c>
      <c r="R187" s="555"/>
      <c r="S187" s="555" t="s">
        <v>862</v>
      </c>
      <c r="T187" s="561"/>
      <c r="U187" s="555"/>
      <c r="V187" s="562"/>
      <c r="W187" s="562" t="s">
        <v>863</v>
      </c>
      <c r="X187" s="563"/>
      <c r="Y187" s="564"/>
      <c r="Z187" s="555"/>
      <c r="AA187" s="565"/>
      <c r="AB187" s="555"/>
      <c r="AC187" s="561">
        <v>1</v>
      </c>
      <c r="AD187" s="561">
        <v>1</v>
      </c>
    </row>
    <row r="188" spans="1:30" s="566" customFormat="1" ht="12.95" customHeight="1">
      <c r="A188" s="555">
        <v>176.83238095238099</v>
      </c>
      <c r="B188" s="556"/>
      <c r="C188" s="557"/>
      <c r="D188" s="556" t="s">
        <v>1002</v>
      </c>
      <c r="E188" s="557"/>
      <c r="F188" s="556"/>
      <c r="G188" s="556"/>
      <c r="H188" s="555" t="s">
        <v>1602</v>
      </c>
      <c r="I188" s="559" t="s">
        <v>399</v>
      </c>
      <c r="J188" s="555"/>
      <c r="K188" s="559" t="s">
        <v>1005</v>
      </c>
      <c r="L188" s="555"/>
      <c r="M188" s="555"/>
      <c r="N188" s="555"/>
      <c r="O188" s="555"/>
      <c r="P188" s="560"/>
      <c r="Q188" s="555" t="s">
        <v>817</v>
      </c>
      <c r="R188" s="555"/>
      <c r="S188" s="555" t="s">
        <v>862</v>
      </c>
      <c r="T188" s="561"/>
      <c r="U188" s="555"/>
      <c r="V188" s="562"/>
      <c r="W188" s="562" t="s">
        <v>863</v>
      </c>
      <c r="X188" s="563"/>
      <c r="Y188" s="564"/>
      <c r="Z188" s="555"/>
      <c r="AA188" s="565"/>
      <c r="AB188" s="555"/>
      <c r="AC188" s="561">
        <v>1</v>
      </c>
      <c r="AD188" s="561">
        <v>1</v>
      </c>
    </row>
    <row r="189" spans="1:30" s="566" customFormat="1" ht="12.95" customHeight="1">
      <c r="A189" s="555">
        <v>178.01809523809601</v>
      </c>
      <c r="B189" s="556"/>
      <c r="C189" s="557"/>
      <c r="D189" s="556" t="s">
        <v>1603</v>
      </c>
      <c r="E189" s="557"/>
      <c r="F189" s="556"/>
      <c r="G189" s="556"/>
      <c r="H189" s="555" t="s">
        <v>1604</v>
      </c>
      <c r="I189" s="559" t="s">
        <v>1605</v>
      </c>
      <c r="J189" s="555"/>
      <c r="K189" s="559" t="s">
        <v>1081</v>
      </c>
      <c r="L189" s="555"/>
      <c r="M189" s="555"/>
      <c r="N189" s="555"/>
      <c r="O189" s="555"/>
      <c r="P189" s="560"/>
      <c r="Q189" s="555" t="s">
        <v>820</v>
      </c>
      <c r="R189" s="555"/>
      <c r="S189" s="555" t="s">
        <v>862</v>
      </c>
      <c r="T189" s="561"/>
      <c r="U189" s="555"/>
      <c r="V189" s="562"/>
      <c r="W189" s="562" t="s">
        <v>863</v>
      </c>
      <c r="X189" s="563"/>
      <c r="Y189" s="564"/>
      <c r="Z189" s="555"/>
      <c r="AA189" s="565"/>
      <c r="AB189" s="555"/>
      <c r="AC189" s="561">
        <v>1</v>
      </c>
      <c r="AD189" s="561">
        <v>1</v>
      </c>
    </row>
    <row r="190" spans="1:30" s="566" customFormat="1" ht="12.95" customHeight="1">
      <c r="A190" s="555">
        <v>179.20380952381001</v>
      </c>
      <c r="B190" s="556"/>
      <c r="C190" s="557"/>
      <c r="D190" s="557" t="s">
        <v>1606</v>
      </c>
      <c r="E190" s="557"/>
      <c r="F190" s="556"/>
      <c r="G190" s="556"/>
      <c r="H190" s="555" t="s">
        <v>1607</v>
      </c>
      <c r="I190" s="559" t="s">
        <v>1608</v>
      </c>
      <c r="J190" s="555"/>
      <c r="K190" s="559" t="s">
        <v>938</v>
      </c>
      <c r="L190" s="555"/>
      <c r="M190" s="555"/>
      <c r="N190" s="555"/>
      <c r="O190" s="555"/>
      <c r="P190" s="560"/>
      <c r="Q190" s="555" t="s">
        <v>817</v>
      </c>
      <c r="R190" s="555"/>
      <c r="S190" s="555" t="s">
        <v>862</v>
      </c>
      <c r="T190" s="561"/>
      <c r="U190" s="555"/>
      <c r="V190" s="562"/>
      <c r="W190" s="562" t="s">
        <v>863</v>
      </c>
      <c r="X190" s="563"/>
      <c r="Y190" s="564"/>
      <c r="Z190" s="555"/>
      <c r="AA190" s="565"/>
      <c r="AB190" s="555"/>
      <c r="AC190" s="561">
        <v>1</v>
      </c>
      <c r="AD190" s="561">
        <v>1</v>
      </c>
    </row>
    <row r="191" spans="1:30" s="566" customFormat="1" ht="12.95" customHeight="1">
      <c r="A191" s="555">
        <v>180.38952380952401</v>
      </c>
      <c r="B191" s="556" t="s">
        <v>1609</v>
      </c>
      <c r="C191" s="557"/>
      <c r="D191" s="556"/>
      <c r="E191" s="556"/>
      <c r="F191" s="556"/>
      <c r="G191" s="556"/>
      <c r="H191" s="555" t="s">
        <v>1610</v>
      </c>
      <c r="I191" s="559"/>
      <c r="J191" s="555"/>
      <c r="K191" s="559" t="s">
        <v>938</v>
      </c>
      <c r="L191" s="555"/>
      <c r="M191" s="555"/>
      <c r="N191" s="555"/>
      <c r="O191" s="555"/>
      <c r="P191" s="560"/>
      <c r="Q191" s="555" t="s">
        <v>817</v>
      </c>
      <c r="R191" s="555"/>
      <c r="S191" s="555" t="s">
        <v>862</v>
      </c>
      <c r="T191" s="561"/>
      <c r="U191" s="555"/>
      <c r="V191" s="561"/>
      <c r="W191" s="561" t="s">
        <v>863</v>
      </c>
      <c r="X191" s="563"/>
      <c r="Y191" s="564"/>
      <c r="Z191" s="555"/>
      <c r="AA191" s="555"/>
      <c r="AB191" s="555"/>
      <c r="AC191" s="561"/>
      <c r="AD191" s="561">
        <v>1</v>
      </c>
    </row>
    <row r="192" spans="1:30" s="224" customFormat="1" ht="12" customHeight="1">
      <c r="A192" s="225"/>
      <c r="C192" s="225"/>
      <c r="D192" s="225"/>
      <c r="E192" s="225"/>
      <c r="F192" s="225"/>
      <c r="G192" s="225"/>
      <c r="H192" s="225"/>
      <c r="I192" s="225"/>
      <c r="J192" s="225"/>
      <c r="K192" s="239"/>
      <c r="L192" s="225"/>
      <c r="M192" s="225"/>
      <c r="N192" s="225"/>
      <c r="O192" s="225"/>
      <c r="P192" s="234"/>
      <c r="Q192" s="225"/>
      <c r="R192" s="225"/>
      <c r="S192" s="225"/>
      <c r="T192" s="271"/>
      <c r="U192" s="225"/>
      <c r="V192" s="225"/>
      <c r="W192" s="225"/>
      <c r="Y192" s="268"/>
      <c r="Z192" s="225"/>
      <c r="AA192" s="239"/>
      <c r="AB192" s="225"/>
      <c r="AC192" s="225"/>
      <c r="AD192" s="225"/>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4"/>
      <c r="U194" s="96"/>
      <c r="V194" s="96"/>
      <c r="W194" s="96"/>
      <c r="X194"/>
      <c r="Y194" s="179"/>
      <c r="Z194" s="96"/>
      <c r="AA194" s="159"/>
      <c r="AB194" s="96"/>
      <c r="AD194" s="96"/>
      <c r="AMA194"/>
      <c r="AMB194"/>
      <c r="AMC194"/>
    </row>
    <row r="195" spans="1:1017" s="128" customFormat="1" ht="12" customHeight="1">
      <c r="I195" s="224"/>
      <c r="P195" s="174"/>
      <c r="R195" s="96"/>
      <c r="S195" s="96"/>
      <c r="T195" s="274"/>
      <c r="U195" s="96"/>
      <c r="V195" s="96"/>
      <c r="W195" s="96"/>
      <c r="X195"/>
      <c r="Y195" s="179"/>
      <c r="Z195" s="96"/>
      <c r="AA195" s="159"/>
      <c r="AB195" s="96"/>
      <c r="AD195" s="96"/>
      <c r="AMA195"/>
      <c r="AMB195"/>
      <c r="AMC195"/>
    </row>
    <row r="196" spans="1:1017" s="128" customFormat="1" ht="12" customHeight="1">
      <c r="I196" s="224"/>
      <c r="P196" s="174"/>
      <c r="R196" s="96"/>
      <c r="S196" s="96"/>
      <c r="T196" s="274"/>
      <c r="U196" s="96"/>
      <c r="V196" s="96"/>
      <c r="W196" s="96"/>
      <c r="X196"/>
      <c r="Y196" s="179"/>
      <c r="Z196" s="96"/>
      <c r="AA196" s="159"/>
      <c r="AB196" s="96"/>
      <c r="AD196" s="96"/>
      <c r="AMA196"/>
      <c r="AMB196"/>
      <c r="AMC196"/>
    </row>
    <row r="197" spans="1:1017" s="128" customFormat="1" ht="12" customHeight="1">
      <c r="I197" s="224"/>
      <c r="P197" s="174"/>
      <c r="R197" s="96"/>
      <c r="S197" s="96"/>
      <c r="T197" s="274"/>
      <c r="U197" s="96"/>
      <c r="V197" s="96"/>
      <c r="W197" s="96"/>
      <c r="X197"/>
      <c r="Y197" s="179"/>
      <c r="Z197" s="96"/>
      <c r="AA197" s="159"/>
      <c r="AB197" s="96"/>
      <c r="AD197" s="96"/>
      <c r="AMA197"/>
      <c r="AMB197"/>
      <c r="AMC197"/>
    </row>
    <row r="198" spans="1:1017" s="128" customFormat="1" ht="12" customHeight="1">
      <c r="I198" s="224"/>
      <c r="P198" s="174"/>
      <c r="R198" s="96"/>
      <c r="S198" s="96"/>
      <c r="T198" s="274"/>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4"/>
      <c r="U200" s="96"/>
      <c r="V200" s="96"/>
      <c r="W200" s="96"/>
      <c r="X200"/>
      <c r="Y200" s="179"/>
      <c r="Z200" s="96"/>
      <c r="AA200" s="161"/>
      <c r="AB200" s="96"/>
      <c r="AD200" s="96"/>
      <c r="AMB200"/>
    </row>
    <row r="201" spans="1:1017" ht="12" customHeight="1">
      <c r="A201" s="117"/>
      <c r="B201" s="117"/>
      <c r="C201" s="117"/>
      <c r="D201" s="117"/>
      <c r="E201" s="117"/>
      <c r="F201" s="117"/>
      <c r="G201" s="117"/>
      <c r="H201" s="117"/>
      <c r="I201" s="249"/>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4"/>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4"/>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4"/>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4"/>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4"/>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4"/>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4"/>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4"/>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4"/>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4"/>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4"/>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4"/>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4"/>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4"/>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3"/>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3"/>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3"/>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3"/>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3"/>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3"/>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3"/>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4"/>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3677" priority="266">
      <formula>$AC13=1</formula>
    </cfRule>
  </conditionalFormatting>
  <conditionalFormatting sqref="A193:F194 A214:F1054">
    <cfRule type="expression" dxfId="3676" priority="259">
      <formula>OR($AD193="X",$AB193="X")</formula>
    </cfRule>
    <cfRule type="expression" dxfId="3675" priority="260">
      <formula>AND($AD193=1,$AB193=1)</formula>
    </cfRule>
    <cfRule type="expression" dxfId="3674" priority="261">
      <formula>$AD193=1</formula>
    </cfRule>
    <cfRule type="expression" dxfId="3673" priority="262">
      <formula>$AB193=1</formula>
    </cfRule>
  </conditionalFormatting>
  <conditionalFormatting sqref="A12:G12">
    <cfRule type="expression" dxfId="3672" priority="48">
      <formula>OR($AD12="X",$AC12="X")</formula>
    </cfRule>
    <cfRule type="expression" dxfId="3671" priority="49">
      <formula>AND($AD12=1,$AC12=1)</formula>
    </cfRule>
    <cfRule type="expression" dxfId="3670" priority="50">
      <formula>$AD12=1</formula>
    </cfRule>
    <cfRule type="expression" dxfId="3669" priority="51">
      <formula>$AC12=1</formula>
    </cfRule>
    <cfRule type="expression" dxfId="3668" priority="52">
      <formula>AND(NOT(ISBLANK($W12)),ISBLANK($AC12),ISBLANK($AD12))</formula>
    </cfRule>
  </conditionalFormatting>
  <conditionalFormatting sqref="A13:G24 B25:G30 A25:A165 B31:C31 E31:G31 B32:G40 D41:D43 B42:B43 F42:G43 E128:G132 B129:C139 F133:G134 E135:G139 D154:G154 B155:G165 A166:G166 D167:G167 B167:C172 A167:A191 D168:D172 F168:G172 B173:G191">
    <cfRule type="expression" dxfId="3667"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3666"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3665" priority="264">
      <formula>AND($AD13=1,$AC13=1)</formula>
    </cfRule>
  </conditionalFormatting>
  <conditionalFormatting sqref="B121:B124">
    <cfRule type="expression" dxfId="3664" priority="246">
      <formula>AND($R121="X",#REF!&lt;&gt;"")</formula>
    </cfRule>
  </conditionalFormatting>
  <conditionalFormatting sqref="B165 B167:B172">
    <cfRule type="expression" dxfId="3663" priority="279">
      <formula>AND($R165="X",#REF!&lt;&gt;"")</formula>
    </cfRule>
  </conditionalFormatting>
  <conditionalFormatting sqref="B140:C154 B155:G165 B173:G191 A166:G166 B32:G40 E140:G153 D167:G167 D41:D43 D154:G154 A13:A165 B41:C41 F42:G43 B167:C172 A167:A191 F168:G172">
    <cfRule type="expression" dxfId="3662" priority="176">
      <formula>OR($AD13="X",$AC13="X")</formula>
    </cfRule>
  </conditionalFormatting>
  <conditionalFormatting sqref="B41:D41 D129:D138 E139">
    <cfRule type="expression" dxfId="3661" priority="241">
      <formula>$AD41=1</formula>
    </cfRule>
  </conditionalFormatting>
  <conditionalFormatting sqref="B13:G30 B31:C31 D129:D138 E139 E31:G31">
    <cfRule type="expression" dxfId="3660" priority="239">
      <formula>OR($AD13="X",$AC13="X")</formula>
    </cfRule>
  </conditionalFormatting>
  <conditionalFormatting sqref="B44:G128 E129:G132 E135:G139 F133:G134 B129:C139 B42:B43">
    <cfRule type="expression" dxfId="3659" priority="263">
      <formula>OR($AD42="X",$AC42="X")</formula>
    </cfRule>
  </conditionalFormatting>
  <conditionalFormatting sqref="B44:G128">
    <cfRule type="expression" dxfId="3658" priority="244">
      <formula>AND($AD44=1,$AC44=1)</formula>
    </cfRule>
    <cfRule type="expression" dxfId="3657" priority="245">
      <formula>$AD44=1</formula>
    </cfRule>
  </conditionalFormatting>
  <conditionalFormatting sqref="B140:G140">
    <cfRule type="expression" dxfId="3656" priority="182">
      <formula>AND(NOT(ISBLANK($W140)),ISBLANK($AC140),ISBLANK($AD140))</formula>
    </cfRule>
  </conditionalFormatting>
  <conditionalFormatting sqref="C12">
    <cfRule type="expression" dxfId="3655" priority="47">
      <formula>AND($R12="X",$B12&lt;&gt;"")</formula>
    </cfRule>
  </conditionalFormatting>
  <conditionalFormatting sqref="C19">
    <cfRule type="expression" dxfId="3654" priority="1166">
      <formula>AND($R19="X",OR($B19&lt;&gt;"",#REF!&lt;&gt;""))</formula>
    </cfRule>
  </conditionalFormatting>
  <conditionalFormatting sqref="C41 D41:D43">
    <cfRule type="expression" dxfId="3653" priority="284">
      <formula>AND($R41="X",OR($B41&lt;&gt;"",#REF!&lt;&gt;""))</formula>
    </cfRule>
  </conditionalFormatting>
  <conditionalFormatting sqref="C42:C43">
    <cfRule type="expression" dxfId="3652" priority="67">
      <formula>AND($R42="X",OR(#REF!&lt;&gt;"",$B42&lt;&gt;""))</formula>
    </cfRule>
    <cfRule type="expression" dxfId="3651" priority="68">
      <formula>OR($AD42="X",$AC42="X")</formula>
    </cfRule>
    <cfRule type="expression" dxfId="3650" priority="69">
      <formula>AND($AD42=1,$AC42=1)</formula>
    </cfRule>
    <cfRule type="expression" dxfId="3649" priority="70">
      <formula>$AD42=1</formula>
    </cfRule>
    <cfRule type="expression" dxfId="3648" priority="71">
      <formula>$AC42=1</formula>
    </cfRule>
  </conditionalFormatting>
  <conditionalFormatting sqref="C45">
    <cfRule type="expression" dxfId="3647" priority="24">
      <formula>AND($R45="X",OR($B45&lt;&gt;"",$C45&lt;&gt;""))</formula>
    </cfRule>
  </conditionalFormatting>
  <conditionalFormatting sqref="C52:C53">
    <cfRule type="expression" dxfId="3646" priority="23">
      <formula>AND($R52="X",OR($B52&lt;&gt;"",$C52&lt;&gt;""))</formula>
    </cfRule>
  </conditionalFormatting>
  <conditionalFormatting sqref="C68">
    <cfRule type="expression" dxfId="3645" priority="1">
      <formula>AND($R68="X",OR($B68&lt;&gt;"",$C68&lt;&gt;"",$D68&lt;&gt;"",$E68&lt;&gt;""))</formula>
    </cfRule>
    <cfRule type="expression" dxfId="3644" priority="2">
      <formula>AND($R68="X",OR($B68&lt;&gt;"",$C68&lt;&gt;""))</formula>
    </cfRule>
  </conditionalFormatting>
  <conditionalFormatting sqref="C68:C70">
    <cfRule type="expression" dxfId="3643" priority="20">
      <formula>AND($R68="X",OR($B68&lt;&gt;"",$C68&lt;&gt;"",$D68&lt;&gt;""))</formula>
    </cfRule>
  </conditionalFormatting>
  <conditionalFormatting sqref="C140">
    <cfRule type="expression" dxfId="3642" priority="164">
      <formula>OR($AD140="X",$AC140="X")</formula>
    </cfRule>
    <cfRule type="expression" dxfId="3641" priority="165">
      <formula>AND($AD140=1,$AC140=1)</formula>
    </cfRule>
    <cfRule type="expression" dxfId="3640" priority="166">
      <formula>$AD140=1</formula>
    </cfRule>
    <cfRule type="expression" dxfId="3639" priority="167">
      <formula>$AC140=1</formula>
    </cfRule>
  </conditionalFormatting>
  <conditionalFormatting sqref="C152:C153">
    <cfRule type="expression" dxfId="3638" priority="14">
      <formula>AND($R152="X",OR($B152&lt;&gt;"",$C152&lt;&gt;"",$D152&lt;&gt;""))</formula>
    </cfRule>
    <cfRule type="expression" dxfId="3637" priority="15">
      <formula>OR($AD152="X",$AC152="X")</formula>
    </cfRule>
    <cfRule type="expression" dxfId="3636" priority="16">
      <formula>AND($AD152=1,$AC152=1)</formula>
    </cfRule>
    <cfRule type="expression" dxfId="3635" priority="17">
      <formula>$AD152=1</formula>
    </cfRule>
    <cfRule type="expression" dxfId="3634" priority="18">
      <formula>$AC152=1</formula>
    </cfRule>
  </conditionalFormatting>
  <conditionalFormatting sqref="C154 C165:G165">
    <cfRule type="expression" dxfId="3633" priority="109">
      <formula>AND($R154="X",OR($B154&lt;&gt;"",$C154&lt;&gt;""))</formula>
    </cfRule>
  </conditionalFormatting>
  <conditionalFormatting sqref="C154">
    <cfRule type="expression" dxfId="3632" priority="10">
      <formula>AND($AD154=1,$AC154=1)</formula>
    </cfRule>
    <cfRule type="expression" dxfId="3631" priority="11">
      <formula>$AD154=1</formula>
    </cfRule>
    <cfRule type="expression" dxfId="3630" priority="12">
      <formula>OR($AD154="X",$AC154="X")</formula>
    </cfRule>
    <cfRule type="expression" dxfId="3629" priority="13">
      <formula>$AC154=1</formula>
    </cfRule>
  </conditionalFormatting>
  <conditionalFormatting sqref="C157:C159">
    <cfRule type="expression" dxfId="3628" priority="19">
      <formula>AND($R157="X",OR($B157&lt;&gt;"",$C157&lt;&gt;""))</formula>
    </cfRule>
  </conditionalFormatting>
  <conditionalFormatting sqref="C166">
    <cfRule type="expression" dxfId="3627" priority="102">
      <formula>OR($AD166="X",$AC166="X")</formula>
    </cfRule>
    <cfRule type="expression" dxfId="3626" priority="103">
      <formula>AND($AD166=1,$AC166=1)</formula>
    </cfRule>
    <cfRule type="expression" dxfId="3625" priority="104">
      <formula>$AD166=1</formula>
    </cfRule>
    <cfRule type="expression" dxfId="3624" priority="105">
      <formula>AND($R166="X",$B166&lt;&gt;"")</formula>
    </cfRule>
  </conditionalFormatting>
  <conditionalFormatting sqref="C167:C172">
    <cfRule type="expression" dxfId="3623" priority="280">
      <formula>AND($R167="X",OR(#REF!&lt;&gt;"",$B167&lt;&gt;""))</formula>
    </cfRule>
  </conditionalFormatting>
  <conditionalFormatting sqref="C168">
    <cfRule type="expression" dxfId="3622" priority="154">
      <formula>OR($AD168="X",$AC168="X")</formula>
    </cfRule>
  </conditionalFormatting>
  <conditionalFormatting sqref="C173:C174 D139:E139 C140:D153 C154:C164 C13:C40 C184:C191 C44:C120 C125:C139 D131:D138">
    <cfRule type="expression" dxfId="3621" priority="235">
      <formula>AND($R13="X",$B13&lt;&gt;"")</formula>
    </cfRule>
  </conditionalFormatting>
  <conditionalFormatting sqref="C174">
    <cfRule type="expression" dxfId="3620" priority="225">
      <formula>OR($AD174="X",$AC174="X")</formula>
    </cfRule>
    <cfRule type="expression" dxfId="3619" priority="226">
      <formula>AND($AD174=1,$AC174=1)</formula>
    </cfRule>
    <cfRule type="expression" dxfId="3618" priority="227">
      <formula>$AD174=1</formula>
    </cfRule>
  </conditionalFormatting>
  <conditionalFormatting sqref="C175:C183">
    <cfRule type="expression" dxfId="3617" priority="273">
      <formula>AND($R175="X",OR($B175&lt;&gt;"",#REF!&lt;&gt;""))</formula>
    </cfRule>
  </conditionalFormatting>
  <conditionalFormatting sqref="C179">
    <cfRule type="expression" dxfId="3616" priority="53">
      <formula>OR($AD179="X",$AC179="X")</formula>
    </cfRule>
    <cfRule type="expression" dxfId="3615" priority="54">
      <formula>AND($AD179=1,$AC179=1)</formula>
    </cfRule>
    <cfRule type="expression" dxfId="3614" priority="55">
      <formula>$AD179=1</formula>
    </cfRule>
    <cfRule type="expression" dxfId="3613" priority="56">
      <formula>AND($R179="X",$B179&lt;&gt;"")</formula>
    </cfRule>
  </conditionalFormatting>
  <conditionalFormatting sqref="C122:D124">
    <cfRule type="expression" dxfId="3612" priority="247">
      <formula>AND($R122="X",OR(#REF!&lt;&gt;"",$B122&lt;&gt;""))</formula>
    </cfRule>
  </conditionalFormatting>
  <conditionalFormatting sqref="C160:D160">
    <cfRule type="expression" dxfId="3611" priority="268">
      <formula>AND($R160="X",OR($B160&lt;&gt;"",#REF!&lt;&gt;""))</formula>
    </cfRule>
  </conditionalFormatting>
  <conditionalFormatting sqref="C121:G121">
    <cfRule type="expression" dxfId="3610" priority="243">
      <formula>AND($R121="X",$B121&lt;&gt;"")</formula>
    </cfRule>
  </conditionalFormatting>
  <conditionalFormatting sqref="D12:D18">
    <cfRule type="expression" dxfId="3609" priority="43">
      <formula>AND($R12="X",OR($B12&lt;&gt;"",$C12&lt;&gt;""))</formula>
    </cfRule>
  </conditionalFormatting>
  <conditionalFormatting sqref="D20:D40">
    <cfRule type="expression" dxfId="3608" priority="25">
      <formula>AND($R20="X",OR($B20&lt;&gt;"",$C20&lt;&gt;""))</formula>
    </cfRule>
  </conditionalFormatting>
  <conditionalFormatting sqref="D30:D31">
    <cfRule type="expression" dxfId="3607" priority="26">
      <formula>AND($R30="X",$B30&lt;&gt;"")</formula>
    </cfRule>
  </conditionalFormatting>
  <conditionalFormatting sqref="D31">
    <cfRule type="expression" dxfId="3606" priority="27">
      <formula>OR($AD31="X",$AC31="X")</formula>
    </cfRule>
    <cfRule type="expression" dxfId="3605" priority="28">
      <formula>AND($AD31=1,$AC31=1)</formula>
    </cfRule>
    <cfRule type="expression" dxfId="3604" priority="29">
      <formula>$AD31=1</formula>
    </cfRule>
    <cfRule type="expression" dxfId="3603" priority="30">
      <formula>$AC31=1</formula>
    </cfRule>
    <cfRule type="expression" dxfId="3602" priority="31">
      <formula>AND(NOT(ISBLANK($W31)),ISBLANK($AC31),ISBLANK($AD31))</formula>
    </cfRule>
  </conditionalFormatting>
  <conditionalFormatting sqref="D41">
    <cfRule type="expression" dxfId="3601" priority="285">
      <formula>AND($R41="X",OR($B41&lt;&gt;"",#REF!&lt;&gt;"",$C41&lt;&gt;""))</formula>
    </cfRule>
    <cfRule type="expression" dxfId="3600" priority="286">
      <formula>AND($R41="X",OR($B41&lt;&gt;"",#REF!&lt;&gt;"",$C41&lt;&gt;"",$D41&lt;&gt;""))</formula>
    </cfRule>
    <cfRule type="expression" dxfId="3599" priority="287">
      <formula>AND($R41="X",OR($B41&lt;&gt;"",#REF!&lt;&gt;"",$D41&lt;&gt;"",#REF!&lt;&gt;""))</formula>
    </cfRule>
    <cfRule type="expression" dxfId="3598" priority="288">
      <formula>$AC41=1</formula>
    </cfRule>
    <cfRule type="expression" dxfId="3597" priority="289">
      <formula>AND($R41="X",OR($B41&lt;&gt;"",#REF!&lt;&gt;"",$C41&lt;&gt;""))</formula>
    </cfRule>
    <cfRule type="expression" dxfId="3596" priority="290">
      <formula>AND($AD41=1,$AC41=1)</formula>
    </cfRule>
    <cfRule type="expression" dxfId="3595" priority="291">
      <formula>$AD41=1</formula>
    </cfRule>
    <cfRule type="expression" dxfId="3594" priority="292">
      <formula>AND($R41="X",$B41&lt;&gt;"")</formula>
    </cfRule>
    <cfRule type="expression" dxfId="3593" priority="293">
      <formula>AND($R41="X",OR($B41&lt;&gt;"",#REF!&lt;&gt;""))</formula>
    </cfRule>
  </conditionalFormatting>
  <conditionalFormatting sqref="D68:D70">
    <cfRule type="expression" dxfId="3592" priority="21">
      <formula>AND($R68="X",OR($B68&lt;&gt;"",$C68&lt;&gt;"",$D68&lt;&gt;"",$E68&lt;&gt;""))</formula>
    </cfRule>
  </conditionalFormatting>
  <conditionalFormatting sqref="D122 D184:D191">
    <cfRule type="expression" dxfId="3591" priority="155">
      <formula>AND($R122="X",OR($B122&lt;&gt;"",$C122&lt;&gt;""))</formula>
    </cfRule>
  </conditionalFormatting>
  <conditionalFormatting sqref="D125:D128 E127:G127 D173:D174 D161:D164 C184">
    <cfRule type="expression" dxfId="3590" priority="253">
      <formula>AND($R125="X",OR($B125&lt;&gt;"",$C125&lt;&gt;""))</formula>
    </cfRule>
  </conditionalFormatting>
  <conditionalFormatting sqref="D129:D130">
    <cfRule type="expression" dxfId="3589" priority="232">
      <formula>AND($R129="X",OR(#REF!&lt;&gt;"",$B129&lt;&gt;""))</formula>
    </cfRule>
  </conditionalFormatting>
  <conditionalFormatting sqref="D129:D138 E139 B41:D41">
    <cfRule type="expression" dxfId="3588" priority="240">
      <formula>AND($AD41=1,$AC41=1)</formula>
    </cfRule>
  </conditionalFormatting>
  <conditionalFormatting sqref="D129:D153 E139 B13:G30 B31:C31 E31:G31">
    <cfRule type="expression" dxfId="3587" priority="242">
      <formula>$AC13=1</formula>
    </cfRule>
  </conditionalFormatting>
  <conditionalFormatting sqref="D139:D153">
    <cfRule type="expression" dxfId="3586" priority="217">
      <formula>OR($AD139="X",$AC139="X")</formula>
    </cfRule>
    <cfRule type="expression" dxfId="3585" priority="218">
      <formula>AND($AD139=1,$AC139=1)</formula>
    </cfRule>
    <cfRule type="expression" dxfId="3584" priority="219">
      <formula>$AD139=1</formula>
    </cfRule>
  </conditionalFormatting>
  <conditionalFormatting sqref="D140">
    <cfRule type="expression" dxfId="3583" priority="159">
      <formula>OR($AD140="X",$AC140="X")</formula>
    </cfRule>
    <cfRule type="expression" dxfId="3582" priority="160">
      <formula>AND($R140="X",OR($B140&lt;&gt;"",$C140&lt;&gt;"",$D140&lt;&gt;""))</formula>
    </cfRule>
    <cfRule type="expression" dxfId="3581" priority="161">
      <formula>AND($AD140=1,$AC140=1)</formula>
    </cfRule>
    <cfRule type="expression" dxfId="3580" priority="162">
      <formula>$AD140=1</formula>
    </cfRule>
    <cfRule type="expression" dxfId="3579" priority="163">
      <formula>$AC140=1</formula>
    </cfRule>
  </conditionalFormatting>
  <conditionalFormatting sqref="D155:D159 E128:E130 D44:D120">
    <cfRule type="expression" dxfId="3578" priority="233">
      <formula>AND($R44="X",OR($B44&lt;&gt;"",$C44&lt;&gt;""))</formula>
    </cfRule>
  </conditionalFormatting>
  <conditionalFormatting sqref="D164">
    <cfRule type="expression" dxfId="3577" priority="94">
      <formula>AND($R164="X",OR($B164&lt;&gt;"",$C164&lt;&gt;""))</formula>
    </cfRule>
    <cfRule type="expression" dxfId="3576" priority="203">
      <formula>$AC164=1</formula>
    </cfRule>
    <cfRule type="expression" dxfId="3575" priority="204">
      <formula>AND($R164="X",OR($B164&lt;&gt;"",$C164&lt;&gt;"",$D164&lt;&gt;"",$E164&lt;&gt;""))</formula>
    </cfRule>
    <cfRule type="expression" dxfId="3574" priority="205">
      <formula>AND($AD164=1,$AC164=1)</formula>
    </cfRule>
    <cfRule type="expression" dxfId="3573" priority="206">
      <formula>$AD164=1</formula>
    </cfRule>
    <cfRule type="expression" dxfId="3572" priority="207">
      <formula>AND($R164="X",OR($B164&lt;&gt;"",$C164&lt;&gt;"",$D164&lt;&gt;""))</formula>
    </cfRule>
    <cfRule type="expression" dxfId="3571" priority="208">
      <formula>$AC164=1</formula>
    </cfRule>
    <cfRule type="expression" dxfId="3570" priority="209">
      <formula>AND($R164="X",OR($B164&lt;&gt;"",$C164&lt;&gt;"",$D164&lt;&gt;"",$E164&lt;&gt;""))</formula>
    </cfRule>
    <cfRule type="expression" dxfId="3569" priority="210">
      <formula>AND($AD164=1,$AC164=1)</formula>
    </cfRule>
    <cfRule type="expression" dxfId="3568" priority="211">
      <formula>$AD164=1</formula>
    </cfRule>
    <cfRule type="expression" dxfId="3567" priority="212">
      <formula>AND($R164="X",OR($B164&lt;&gt;"",$C164&lt;&gt;"",$D164&lt;&gt;""))</formula>
    </cfRule>
  </conditionalFormatting>
  <conditionalFormatting sqref="D166">
    <cfRule type="expression" dxfId="3566" priority="82">
      <formula>AND($R166="X",OR($B166&lt;&gt;"",$C166&lt;&gt;""))</formula>
    </cfRule>
    <cfRule type="expression" dxfId="3565" priority="83">
      <formula>$AC166=1</formula>
    </cfRule>
    <cfRule type="expression" dxfId="3564" priority="84">
      <formula>AND($R166="X",OR($B166&lt;&gt;"",$C166&lt;&gt;"",$D166&lt;&gt;"",$E166&lt;&gt;""))</formula>
    </cfRule>
    <cfRule type="expression" dxfId="3563" priority="85">
      <formula>AND($AD166=1,$AC166=1)</formula>
    </cfRule>
    <cfRule type="expression" dxfId="3562" priority="86">
      <formula>$AD166=1</formula>
    </cfRule>
    <cfRule type="expression" dxfId="3561" priority="87">
      <formula>AND($R166="X",OR($B166&lt;&gt;"",$C166&lt;&gt;"",$D166&lt;&gt;""))</formula>
    </cfRule>
    <cfRule type="expression" dxfId="3560" priority="88">
      <formula>$AC166=1</formula>
    </cfRule>
    <cfRule type="expression" dxfId="3559" priority="89">
      <formula>AND($R166="X",OR($B166&lt;&gt;"",$C166&lt;&gt;"",$D166&lt;&gt;"",$E166&lt;&gt;""))</formula>
    </cfRule>
    <cfRule type="expression" dxfId="3558" priority="90">
      <formula>AND($AD166=1,$AC166=1)</formula>
    </cfRule>
    <cfRule type="expression" dxfId="3557" priority="91">
      <formula>$AD166=1</formula>
    </cfRule>
    <cfRule type="expression" dxfId="3556" priority="92">
      <formula>AND($R166="X",OR($B166&lt;&gt;"",$C166&lt;&gt;"",$D166&lt;&gt;""))</formula>
    </cfRule>
    <cfRule type="expression" dxfId="3555" priority="93">
      <formula>AND($R166="X",OR($B166&lt;&gt;"",$C166&lt;&gt;""))</formula>
    </cfRule>
    <cfRule type="expression" dxfId="3554" priority="95">
      <formula>OR($AD166="X",$AC166="X")</formula>
    </cfRule>
    <cfRule type="expression" dxfId="3553" priority="98">
      <formula>AND($R166="X",$B166&lt;&gt;"")</formula>
    </cfRule>
    <cfRule type="expression" dxfId="3552" priority="100">
      <formula>AND($AD166=1,$AC166=1)</formula>
    </cfRule>
    <cfRule type="expression" dxfId="3551" priority="101">
      <formula>$AD166=1</formula>
    </cfRule>
    <cfRule type="expression" dxfId="3550" priority="106">
      <formula>AND($R166="X",OR($B166&lt;&gt;"",$C166&lt;&gt;""))</formula>
    </cfRule>
  </conditionalFormatting>
  <conditionalFormatting sqref="D166:D172">
    <cfRule type="expression" dxfId="3549" priority="99">
      <formula>OR($AD166="X",$AC166="X")</formula>
    </cfRule>
  </conditionalFormatting>
  <conditionalFormatting sqref="D167:D168">
    <cfRule type="expression" dxfId="3548" priority="228">
      <formula>AND($AD167=1,$AC167=1)</formula>
    </cfRule>
    <cfRule type="expression" dxfId="3547" priority="229">
      <formula>$AD167=1</formula>
    </cfRule>
    <cfRule type="expression" dxfId="3546" priority="230">
      <formula>$AC167=1</formula>
    </cfRule>
    <cfRule type="expression" dxfId="3545" priority="231">
      <formula>AND($R167="X",#REF!&lt;&gt;"")</formula>
    </cfRule>
  </conditionalFormatting>
  <conditionalFormatting sqref="D167:D172">
    <cfRule type="expression" dxfId="3544" priority="281">
      <formula>AND($R167="X",OR(#REF!&lt;&gt;"",$B167&lt;&gt;"",$C167&lt;&gt;""))</formula>
    </cfRule>
  </conditionalFormatting>
  <conditionalFormatting sqref="D174">
    <cfRule type="expression" dxfId="3543" priority="221">
      <formula>AND($R174="X",$B174&lt;&gt;"")</formula>
    </cfRule>
    <cfRule type="expression" dxfId="3542" priority="222">
      <formula>OR($AD174="X",$AC174="X")</formula>
    </cfRule>
    <cfRule type="expression" dxfId="3541" priority="223">
      <formula>AND($AD174=1,$AC174=1)</formula>
    </cfRule>
    <cfRule type="expression" dxfId="3540" priority="224">
      <formula>$AD174=1</formula>
    </cfRule>
  </conditionalFormatting>
  <conditionalFormatting sqref="D175:D183">
    <cfRule type="expression" dxfId="3539" priority="274">
      <formula>AND($R175="X",OR($B175&lt;&gt;"",#REF!&lt;&gt;"",$C175&lt;&gt;""))</formula>
    </cfRule>
  </conditionalFormatting>
  <conditionalFormatting sqref="D19:E19">
    <cfRule type="expression" dxfId="3538" priority="1170">
      <formula>AND($R19="X",OR($B19&lt;&gt;"",#REF!&lt;&gt;"",$C19&lt;&gt;""))</formula>
    </cfRule>
  </conditionalFormatting>
  <conditionalFormatting sqref="D127:E127">
    <cfRule type="expression" dxfId="3537" priority="130">
      <formula>AND($R127="X",OR($B127&lt;&gt;"",$C127&lt;&gt;"",$D127&lt;&gt;"",$E127&lt;&gt;""))</formula>
    </cfRule>
    <cfRule type="expression" dxfId="3536" priority="131">
      <formula>AND($R127="X",OR($B127&lt;&gt;"",$C127&lt;&gt;"",$E127&lt;&gt;"",#REF!&lt;&gt;""))</formula>
    </cfRule>
    <cfRule type="expression" dxfId="3535" priority="132">
      <formula>$AC127=1</formula>
    </cfRule>
    <cfRule type="expression" dxfId="3534" priority="133">
      <formula>AND($R127="X",OR($B127&lt;&gt;"",$C127&lt;&gt;"",$D127&lt;&gt;""))</formula>
    </cfRule>
    <cfRule type="expression" dxfId="3533" priority="134">
      <formula>AND($AD127=1,$AC127=1)</formula>
    </cfRule>
    <cfRule type="expression" dxfId="3532" priority="135">
      <formula>$AD127=1</formula>
    </cfRule>
  </conditionalFormatting>
  <conditionalFormatting sqref="D41:G41">
    <cfRule type="expression" dxfId="3531" priority="57">
      <formula>AND($R41="X",OR($B41&lt;&gt;"",$C41&lt;&gt;"",$D41&lt;&gt;"",$E41&lt;&gt;"",$F41&lt;&gt;""))</formula>
    </cfRule>
    <cfRule type="expression" dxfId="3530" priority="58">
      <formula>AND($AD41=1,$AC41=1)</formula>
    </cfRule>
    <cfRule type="expression" dxfId="3529" priority="59">
      <formula>$AD41=1</formula>
    </cfRule>
    <cfRule type="expression" dxfId="3528" priority="60">
      <formula>OR($AD41="X",$AC41="X")</formula>
    </cfRule>
  </conditionalFormatting>
  <conditionalFormatting sqref="D125:G125">
    <cfRule type="expression" dxfId="3527" priority="145">
      <formula>AND($R125="X",$B125&lt;&gt;"")</formula>
    </cfRule>
  </conditionalFormatting>
  <conditionalFormatting sqref="D127:G127">
    <cfRule type="expression" dxfId="3526" priority="144">
      <formula>AND($R127="X",$B127&lt;&gt;"")</formula>
    </cfRule>
  </conditionalFormatting>
  <conditionalFormatting sqref="D154:G154">
    <cfRule type="expression" dxfId="3525" priority="3">
      <formula>AND($R154="X",OR($B154&lt;&gt;"",$C154&lt;&gt;"",$D154&lt;&gt;"",$E154&lt;&gt;""))</formula>
    </cfRule>
  </conditionalFormatting>
  <conditionalFormatting sqref="D166:G166">
    <cfRule type="expression" dxfId="3524" priority="97">
      <formula>AND($R166="X",OR($B166&lt;&gt;"",$C166&lt;&gt;""))</formula>
    </cfRule>
  </conditionalFormatting>
  <conditionalFormatting sqref="E12:E18">
    <cfRule type="expression" dxfId="3523" priority="40">
      <formula>AND($R12="X",OR($B12&lt;&gt;"",$C12&lt;&gt;"",$D12&lt;&gt;""))</formula>
    </cfRule>
  </conditionalFormatting>
  <conditionalFormatting sqref="E20:E40 E140:E153">
    <cfRule type="expression" dxfId="3522" priority="72">
      <formula>AND($R20="X",OR($B20&lt;&gt;"",$C20&lt;&gt;"",$D20&lt;&gt;""))</formula>
    </cfRule>
  </conditionalFormatting>
  <conditionalFormatting sqref="E42:E43">
    <cfRule type="expression" dxfId="3521" priority="61">
      <formula>OR($AD42="X",$AC42="X")</formula>
    </cfRule>
    <cfRule type="expression" dxfId="3520" priority="62">
      <formula>AND($AD42=1,$AC42=1)</formula>
    </cfRule>
    <cfRule type="expression" dxfId="3519" priority="63">
      <formula>$AD42=1</formula>
    </cfRule>
    <cfRule type="expression" dxfId="3518" priority="64">
      <formula>$AC42=1</formula>
    </cfRule>
    <cfRule type="expression" dxfId="3517" priority="65">
      <formula>AND(NOT(ISBLANK($W42)),ISBLANK($AC42),ISBLANK($AD42))</formula>
    </cfRule>
    <cfRule type="expression" dxfId="3516" priority="66">
      <formula>AND($R42="X",OR($B42&lt;&gt;"",#REF!&lt;&gt;"",$D42&lt;&gt;"",#REF!&lt;&gt;""))</formula>
    </cfRule>
  </conditionalFormatting>
  <conditionalFormatting sqref="E68:E70">
    <cfRule type="expression" dxfId="3515" priority="22">
      <formula>AND($R68="X",OR($B68&lt;&gt;"",$C68&lt;&gt;"",$D68&lt;&gt;"",$E68&lt;&gt;"",$F68&lt;&gt;""))</formula>
    </cfRule>
  </conditionalFormatting>
  <conditionalFormatting sqref="E89">
    <cfRule type="expression" dxfId="3514" priority="191">
      <formula>AND($R89="X",OR($B89&lt;&gt;"",$C89&lt;&gt;"",$D89&lt;&gt;"",$E89&lt;&gt;""))</formula>
    </cfRule>
    <cfRule type="expression" dxfId="3513" priority="192">
      <formula>AND($AD89=1,$AC89=1)</formula>
    </cfRule>
    <cfRule type="expression" dxfId="3512" priority="193">
      <formula>$AD89=1</formula>
    </cfRule>
    <cfRule type="expression" dxfId="3511" priority="194">
      <formula>AND($R89="X",OR($B89&lt;&gt;"",$C89&lt;&gt;"",$E89&lt;&gt;"",#REF!&lt;&gt;""))</formula>
    </cfRule>
  </conditionalFormatting>
  <conditionalFormatting sqref="E92">
    <cfRule type="expression" dxfId="3510" priority="185">
      <formula>AND($R92="X",OR($B92&lt;&gt;"",$C92&lt;&gt;"",$D92&lt;&gt;"",$E92&lt;&gt;""))</formula>
    </cfRule>
    <cfRule type="expression" dxfId="3509" priority="186">
      <formula>AND($AD92=1,$AC92=1)</formula>
    </cfRule>
    <cfRule type="expression" dxfId="3508" priority="187">
      <formula>$AD92=1</formula>
    </cfRule>
    <cfRule type="expression" dxfId="3507" priority="188">
      <formula>$AC92=1</formula>
    </cfRule>
    <cfRule type="expression" dxfId="3506" priority="189">
      <formula>AND($R92="X",OR($B92&lt;&gt;"",$C92&lt;&gt;"",$E92&lt;&gt;"",#REF!&lt;&gt;""))</formula>
    </cfRule>
    <cfRule type="expression" dxfId="3505" priority="190">
      <formula>$AC92=1</formula>
    </cfRule>
  </conditionalFormatting>
  <conditionalFormatting sqref="E111">
    <cfRule type="expression" dxfId="3504" priority="195">
      <formula>AND($R111="X",OR($B111&lt;&gt;"",$C111&lt;&gt;"",$D111&lt;&gt;"",$E111&lt;&gt;""))</formula>
    </cfRule>
    <cfRule type="expression" dxfId="3503" priority="196">
      <formula>AND($AD111=1,$AC111=1)</formula>
    </cfRule>
    <cfRule type="expression" dxfId="3502" priority="197">
      <formula>$AD111=1</formula>
    </cfRule>
    <cfRule type="expression" dxfId="3501" priority="198">
      <formula>$AC111=1</formula>
    </cfRule>
    <cfRule type="expression" dxfId="3500" priority="199">
      <formula>AND($R111="X",OR($B111&lt;&gt;"",$C111&lt;&gt;"",$E111&lt;&gt;"",#REF!&lt;&gt;""))</formula>
    </cfRule>
  </conditionalFormatting>
  <conditionalFormatting sqref="E122 E155:E159 E161:E164 E173 E184:E191">
    <cfRule type="expression" dxfId="3499" priority="156">
      <formula>AND($R122="X",OR($B122&lt;&gt;"",$C122&lt;&gt;"",$D122&lt;&gt;""))</formula>
    </cfRule>
  </conditionalFormatting>
  <conditionalFormatting sqref="E122:E124">
    <cfRule type="expression" dxfId="3498" priority="248">
      <formula>AND($R122="X",OR(#REF!&lt;&gt;"",$B122&lt;&gt;"",$C122&lt;&gt;""))</formula>
    </cfRule>
  </conditionalFormatting>
  <conditionalFormatting sqref="E125:E128">
    <cfRule type="expression" dxfId="3497" priority="254">
      <formula>AND($R125="X",OR($B125&lt;&gt;"",$C125&lt;&gt;"",$D125&lt;&gt;""))</formula>
    </cfRule>
  </conditionalFormatting>
  <conditionalFormatting sqref="E126">
    <cfRule type="expression" dxfId="3496" priority="136">
      <formula>AND($R126="X",OR($B126&lt;&gt;"",$C126&lt;&gt;"",$D126&lt;&gt;"",$E126&lt;&gt;""))</formula>
    </cfRule>
    <cfRule type="expression" dxfId="3495" priority="137">
      <formula>AND($R126="X",OR($B126&lt;&gt;"",$C126&lt;&gt;"",$E126&lt;&gt;"",#REF!&lt;&gt;""))</formula>
    </cfRule>
    <cfRule type="expression" dxfId="3494" priority="138">
      <formula>$AC126=1</formula>
    </cfRule>
    <cfRule type="expression" dxfId="3493" priority="139">
      <formula>AND($R126="X",OR($B126&lt;&gt;"",$C126&lt;&gt;"",$D126&lt;&gt;""))</formula>
    </cfRule>
  </conditionalFormatting>
  <conditionalFormatting sqref="E131">
    <cfRule type="expression" dxfId="3492" priority="200">
      <formula>AND($R131="X",OR($B131&lt;&gt;"",$C131&lt;&gt;"",$D131&lt;&gt;"",$E131&lt;&gt;""))</formula>
    </cfRule>
    <cfRule type="expression" dxfId="3491" priority="201">
      <formula>AND($R131="X",OR($B131&lt;&gt;"",$C131&lt;&gt;"",$E131&lt;&gt;"",#REF!&lt;&gt;""))</formula>
    </cfRule>
    <cfRule type="expression" dxfId="3490" priority="202">
      <formula>$AC131=1</formula>
    </cfRule>
  </conditionalFormatting>
  <conditionalFormatting sqref="E131:E132 E44:E120 F133:F134 E135:E138">
    <cfRule type="expression" dxfId="3489" priority="236">
      <formula>AND($R44="X",OR($B44&lt;&gt;"",$C44&lt;&gt;"",$D44&lt;&gt;""))</formula>
    </cfRule>
  </conditionalFormatting>
  <conditionalFormatting sqref="E133:E134">
    <cfRule type="expression" dxfId="3488" priority="148">
      <formula>AND($R133="X",$B133&lt;&gt;"")</formula>
    </cfRule>
    <cfRule type="expression" dxfId="3487" priority="149">
      <formula>AND($AD133=1,$AC133=1)</formula>
    </cfRule>
    <cfRule type="expression" dxfId="3486" priority="150">
      <formula>$AD133=1</formula>
    </cfRule>
    <cfRule type="expression" dxfId="3485" priority="151">
      <formula>OR($AD133="X",$AC133="X")</formula>
    </cfRule>
    <cfRule type="expression" dxfId="3484" priority="152">
      <formula>$AC133=1</formula>
    </cfRule>
    <cfRule type="expression" dxfId="3483" priority="153">
      <formula>AND(NOT(ISBLANK($W133)),ISBLANK($AC133),ISBLANK($AD133))</formula>
    </cfRule>
  </conditionalFormatting>
  <conditionalFormatting sqref="E160">
    <cfRule type="expression" dxfId="3482" priority="269">
      <formula>AND($R160="X",OR($B160&lt;&gt;"",#REF!&lt;&gt;"",$D160&lt;&gt;""))</formula>
    </cfRule>
  </conditionalFormatting>
  <conditionalFormatting sqref="E163">
    <cfRule type="expression" dxfId="3481" priority="213">
      <formula>$AC163=1</formula>
    </cfRule>
    <cfRule type="expression" dxfId="3480" priority="214">
      <formula>AND($R163="X",OR($B163&lt;&gt;"",$C163&lt;&gt;"",$D163&lt;&gt;"",$E163&lt;&gt;""))</formula>
    </cfRule>
    <cfRule type="expression" dxfId="3479" priority="215">
      <formula>AND($AD163=1,$AC163=1)</formula>
    </cfRule>
    <cfRule type="expression" dxfId="3478" priority="216">
      <formula>$AD163=1</formula>
    </cfRule>
  </conditionalFormatting>
  <conditionalFormatting sqref="E166">
    <cfRule type="expression" dxfId="3477" priority="96">
      <formula>AND($R166="X",OR($B166&lt;&gt;"",$C166&lt;&gt;"",$D166&lt;&gt;""))</formula>
    </cfRule>
  </conditionalFormatting>
  <conditionalFormatting sqref="E168:E172">
    <cfRule type="expression" dxfId="3476" priority="76">
      <formula>OR($AD168="X",$AC168="X")</formula>
    </cfRule>
    <cfRule type="expression" dxfId="3475" priority="77">
      <formula>AND($AD168=1,$AC168=1)</formula>
    </cfRule>
    <cfRule type="expression" dxfId="3474" priority="78">
      <formula>$AD168=1</formula>
    </cfRule>
    <cfRule type="expression" dxfId="3473" priority="79">
      <formula>$AC168=1</formula>
    </cfRule>
    <cfRule type="expression" dxfId="3472" priority="80">
      <formula>AND(NOT(ISBLANK($W168)),ISBLANK($AC168),ISBLANK($AD168))</formula>
    </cfRule>
    <cfRule type="expression" dxfId="3471" priority="81">
      <formula>AND($R168="X",OR(#REF!&lt;&gt;"",$B168&lt;&gt;"",$C168&lt;&gt;"",$D168&lt;&gt;""))</formula>
    </cfRule>
  </conditionalFormatting>
  <conditionalFormatting sqref="E175:E183">
    <cfRule type="expression" dxfId="3470" priority="146">
      <formula>AND($R175="X",OR($B175&lt;&gt;"",#REF!&lt;&gt;"",$C175&lt;&gt;"",$D175&lt;&gt;""))</formula>
    </cfRule>
  </conditionalFormatting>
  <conditionalFormatting sqref="E166:F166">
    <cfRule type="expression" dxfId="3469" priority="107">
      <formula>AND($R166="X",OR($B166&lt;&gt;"",$C166&lt;&gt;"",$D166&lt;&gt;"",#REF!&lt;&gt;""))</formula>
    </cfRule>
  </conditionalFormatting>
  <conditionalFormatting sqref="E174:F174">
    <cfRule type="expression" dxfId="3468" priority="277">
      <formula>AND($R174="X",OR($B174&lt;&gt;"",$C174&lt;&gt;"",$D174&lt;&gt;"",#REF!&lt;&gt;""))</formula>
    </cfRule>
  </conditionalFormatting>
  <conditionalFormatting sqref="E126:G126">
    <cfRule type="expression" dxfId="3467" priority="142">
      <formula>AND($AD126=1,$AC126=1)</formula>
    </cfRule>
    <cfRule type="expression" dxfId="3466" priority="143">
      <formula>$AD126=1</formula>
    </cfRule>
  </conditionalFormatting>
  <conditionalFormatting sqref="E128:G128">
    <cfRule type="expression" dxfId="3465" priority="114">
      <formula>AND($R128="X",OR($B128&lt;&gt;"",$C128&lt;&gt;"",$D128&lt;&gt;"",$E128&lt;&gt;""))</formula>
    </cfRule>
    <cfRule type="expression" dxfId="3464" priority="115">
      <formula>AND($R128="X",OR($B128&lt;&gt;"",$C128&lt;&gt;"",$E128&lt;&gt;"",#REF!&lt;&gt;""))</formula>
    </cfRule>
    <cfRule type="expression" dxfId="3463" priority="116">
      <formula>$AC128=1</formula>
    </cfRule>
    <cfRule type="expression" dxfId="3462" priority="117">
      <formula>AND($R128="X",OR($B128&lt;&gt;"",$C128&lt;&gt;"",$D128&lt;&gt;""))</formula>
    </cfRule>
    <cfRule type="expression" dxfId="3461" priority="118">
      <formula>AND($AD128=1,$AC128=1)</formula>
    </cfRule>
    <cfRule type="expression" dxfId="3460" priority="119">
      <formula>$AD128=1</formula>
    </cfRule>
    <cfRule type="expression" dxfId="3459" priority="120">
      <formula>AND($R128="X",$B128&lt;&gt;"")</formula>
    </cfRule>
    <cfRule type="expression" dxfId="3458" priority="121">
      <formula>AND($R128="X",OR($B128&lt;&gt;"",$C128&lt;&gt;""))</formula>
    </cfRule>
  </conditionalFormatting>
  <conditionalFormatting sqref="E140:G153 B140:C154">
    <cfRule type="expression" dxfId="3457" priority="179">
      <formula>AND($AD140=1,$AC140=1)</formula>
    </cfRule>
    <cfRule type="expression" dxfId="3456" priority="180">
      <formula>$AD140=1</formula>
    </cfRule>
    <cfRule type="expression" dxfId="3455"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3454" priority="41">
      <formula>AND($R12="X",OR($B12&lt;&gt;"",$C12&lt;&gt;"",$D12&lt;&gt;"",$E12&lt;&gt;""))</formula>
    </cfRule>
  </conditionalFormatting>
  <conditionalFormatting sqref="F19">
    <cfRule type="expression" dxfId="3453" priority="1172">
      <formula>AND($R19="X",OR($B19&lt;&gt;"",#REF!&lt;&gt;"",$C19&lt;&gt;"",$E19&lt;&gt;""))</formula>
    </cfRule>
  </conditionalFormatting>
  <conditionalFormatting sqref="F20:F40 F131:F153 F155:F159 E183 G183">
    <cfRule type="expression" dxfId="3452" priority="73">
      <formula>AND($R20="X",OR($B20&lt;&gt;"",$C20&lt;&gt;"",$D20&lt;&gt;"",$E20&lt;&gt;""))</formula>
    </cfRule>
  </conditionalFormatting>
  <conditionalFormatting sqref="F42:F43">
    <cfRule type="expression" dxfId="3451" priority="294">
      <formula>AND($R42="X",OR($B42&lt;&gt;"",#REF!&lt;&gt;"",$D42&lt;&gt;"",#REF!&lt;&gt;""))</formula>
    </cfRule>
  </conditionalFormatting>
  <conditionalFormatting sqref="F44:F120">
    <cfRule type="expression" dxfId="3450" priority="237">
      <formula>AND($R44="X",OR($B44&lt;&gt;"",$C44&lt;&gt;"",$D44&lt;&gt;"",$E44&lt;&gt;""))</formula>
    </cfRule>
  </conditionalFormatting>
  <conditionalFormatting sqref="F122 F161:F164 F173 F184:F191">
    <cfRule type="expression" dxfId="3449" priority="157">
      <formula>AND($R122="X",OR($B122&lt;&gt;"",$C122&lt;&gt;"",$D122&lt;&gt;"",$E122&lt;&gt;""))</formula>
    </cfRule>
  </conditionalFormatting>
  <conditionalFormatting sqref="F122:F124">
    <cfRule type="expression" dxfId="3448" priority="249">
      <formula>AND($R122="X",OR(#REF!&lt;&gt;"",$B122&lt;&gt;"",$C122&lt;&gt;"",$E122&lt;&gt;""))</formula>
    </cfRule>
  </conditionalFormatting>
  <conditionalFormatting sqref="F125:F128">
    <cfRule type="expression" dxfId="3447" priority="255">
      <formula>AND($R125="X",OR($B125&lt;&gt;"",$C125&lt;&gt;"",$D125&lt;&gt;"",$E125&lt;&gt;""))</formula>
    </cfRule>
  </conditionalFormatting>
  <conditionalFormatting sqref="F126">
    <cfRule type="expression" dxfId="3446" priority="140">
      <formula>AND($R126="X",OR($B126&lt;&gt;"",$C126&lt;&gt;"",$D126&lt;&gt;"",$E126&lt;&gt;""))</formula>
    </cfRule>
  </conditionalFormatting>
  <conditionalFormatting sqref="F127 G161:G164 G173">
    <cfRule type="expression" dxfId="3445" priority="122">
      <formula>AND($R127="X",OR($B127&lt;&gt;"",$C127&lt;&gt;"",$D127&lt;&gt;"",$E127&lt;&gt;"",$F127&lt;&gt;""))</formula>
    </cfRule>
  </conditionalFormatting>
  <conditionalFormatting sqref="F128:F130 F139:G139">
    <cfRule type="expression" dxfId="3444" priority="251">
      <formula>AND($R128="X",OR($B128&lt;&gt;"",$C128&lt;&gt;"",$E128&lt;&gt;"",#REF!&lt;&gt;""))</formula>
    </cfRule>
  </conditionalFormatting>
  <conditionalFormatting sqref="F138">
    <cfRule type="expression" dxfId="3443" priority="184">
      <formula>AND($R138="X",OR($B138&lt;&gt;"",$C138&lt;&gt;"",$E138&lt;&gt;"",#REF!&lt;&gt;""))</formula>
    </cfRule>
  </conditionalFormatting>
  <conditionalFormatting sqref="F160">
    <cfRule type="expression" dxfId="3442" priority="270">
      <formula>AND($R160="X",OR($B160&lt;&gt;"",#REF!&lt;&gt;"",$D160&lt;&gt;"",$E160&lt;&gt;""))</formula>
    </cfRule>
  </conditionalFormatting>
  <conditionalFormatting sqref="F168:F172">
    <cfRule type="expression" dxfId="3441" priority="282">
      <formula>AND($R168="X",OR(#REF!&lt;&gt;"",$B168&lt;&gt;"",$C168&lt;&gt;"",$D168&lt;&gt;""))</formula>
    </cfRule>
  </conditionalFormatting>
  <conditionalFormatting sqref="F175:F183">
    <cfRule type="expression" dxfId="3440" priority="147">
      <formula>AND($R175="X",OR($B175&lt;&gt;"",#REF!&lt;&gt;"",$C175&lt;&gt;"",$D175&lt;&gt;"",$F175&lt;&gt;""))</formula>
    </cfRule>
    <cfRule type="expression" dxfId="3439" priority="275">
      <formula>AND($R175="X",OR($B175&lt;&gt;"",#REF!&lt;&gt;"",$C175&lt;&gt;"",$D175&lt;&gt;""))</formula>
    </cfRule>
  </conditionalFormatting>
  <conditionalFormatting sqref="F183">
    <cfRule type="expression" dxfId="3438" priority="74">
      <formula>AND($R183="X",OR($B183&lt;&gt;"",$C183&lt;&gt;"",$D183&lt;&gt;"",$E183&lt;&gt;"",$F183&lt;&gt;""))</formula>
    </cfRule>
  </conditionalFormatting>
  <conditionalFormatting sqref="F127:G127">
    <cfRule type="expression" dxfId="3437" priority="123">
      <formula>AND($R127="X",OR($B127&lt;&gt;"",$C127&lt;&gt;"",$D127&lt;&gt;"",$E127&lt;&gt;""))</formula>
    </cfRule>
    <cfRule type="expression" dxfId="3436" priority="124">
      <formula>AND($R127="X",OR($B127&lt;&gt;"",$C127&lt;&gt;"",$E127&lt;&gt;"",#REF!&lt;&gt;""))</formula>
    </cfRule>
    <cfRule type="expression" dxfId="3435" priority="125">
      <formula>$AC127=1</formula>
    </cfRule>
    <cfRule type="expression" dxfId="3434" priority="126">
      <formula>AND($R127="X",OR($B127&lt;&gt;"",$C127&lt;&gt;"",$D127&lt;&gt;""))</formula>
    </cfRule>
    <cfRule type="expression" dxfId="3433" priority="127">
      <formula>AND($AD127=1,$AC127=1)</formula>
    </cfRule>
    <cfRule type="expression" dxfId="3432" priority="128">
      <formula>$AD127=1</formula>
    </cfRule>
    <cfRule type="expression" dxfId="3431" priority="129">
      <formula>AND($R127="X",OR($B127&lt;&gt;"",$C127&lt;&gt;"",$D127&lt;&gt;""))</formula>
    </cfRule>
  </conditionalFormatting>
  <conditionalFormatting sqref="F128:G128">
    <cfRule type="expression" dxfId="3430" priority="112">
      <formula>AND($R128="X",OR($B128&lt;&gt;"",$C128&lt;&gt;""))</formula>
    </cfRule>
    <cfRule type="expression" dxfId="3429" priority="113">
      <formula>AND($R128="X",OR($B128&lt;&gt;"",$C128&lt;&gt;"",$D128&lt;&gt;""))</formula>
    </cfRule>
  </conditionalFormatting>
  <conditionalFormatting sqref="F166:G166">
    <cfRule type="expression" dxfId="3428" priority="108">
      <formula>AND($R166="X",OR($B166&lt;&gt;"",$C166&lt;&gt;"",$D166&lt;&gt;"",#REF!&lt;&gt;"",$F166&lt;&gt;""))</formula>
    </cfRule>
  </conditionalFormatting>
  <conditionalFormatting sqref="F174:G174">
    <cfRule type="expression" dxfId="3427" priority="278">
      <formula>AND($R174="X",OR($B174&lt;&gt;"",$C174&lt;&gt;"",$D174&lt;&gt;"",#REF!&lt;&gt;"",$F174&lt;&gt;""))</formula>
    </cfRule>
  </conditionalFormatting>
  <conditionalFormatting sqref="G12:G18">
    <cfRule type="expression" dxfId="3426" priority="42">
      <formula>AND($R12="X",OR($B12&lt;&gt;"",$C12&lt;&gt;"",$D12&lt;&gt;"",$E12&lt;&gt;"",$F12&lt;&gt;""))</formula>
    </cfRule>
  </conditionalFormatting>
  <conditionalFormatting sqref="G19">
    <cfRule type="expression" dxfId="3425" priority="1168">
      <formula>AND($R19="X",OR($B19&lt;&gt;"",#REF!&lt;&gt;"",$C19&lt;&gt;"",$E19&lt;&gt;"",$F19&lt;&gt;""))</formula>
    </cfRule>
  </conditionalFormatting>
  <conditionalFormatting sqref="G20:G40 G140:G153 G155:G159 D167:G167">
    <cfRule type="expression" dxfId="3424" priority="75">
      <formula>AND($R20="X",OR($B20&lt;&gt;"",$C20&lt;&gt;"",$D20&lt;&gt;"",$E20&lt;&gt;"",$F20&lt;&gt;""))</formula>
    </cfRule>
  </conditionalFormatting>
  <conditionalFormatting sqref="G42:G43">
    <cfRule type="expression" dxfId="3423" priority="295">
      <formula>AND($R42="X",OR($B42&lt;&gt;"",#REF!&lt;&gt;"",$D42&lt;&gt;"",#REF!&lt;&gt;"",$F42&lt;&gt;""))</formula>
    </cfRule>
  </conditionalFormatting>
  <conditionalFormatting sqref="G122">
    <cfRule type="expression" dxfId="3422" priority="158">
      <formula>AND($R122="X",OR($B122&lt;&gt;"",$C122&lt;&gt;"",$D122&lt;&gt;"",$E122&lt;&gt;"",$F122&lt;&gt;""))</formula>
    </cfRule>
  </conditionalFormatting>
  <conditionalFormatting sqref="G122:G124">
    <cfRule type="expression" dxfId="3421" priority="250">
      <formula>AND($R122="X",OR(#REF!&lt;&gt;"",$B122&lt;&gt;"",$C122&lt;&gt;"",$E122&lt;&gt;"",$F122&lt;&gt;""))</formula>
    </cfRule>
  </conditionalFormatting>
  <conditionalFormatting sqref="G125:G128">
    <cfRule type="expression" dxfId="3420" priority="256">
      <formula>AND($R125="X",OR($B125&lt;&gt;"",$C125&lt;&gt;"",$D125&lt;&gt;"",$E125&lt;&gt;"",$F125&lt;&gt;""))</formula>
    </cfRule>
  </conditionalFormatting>
  <conditionalFormatting sqref="G126">
    <cfRule type="expression" dxfId="3419" priority="141">
      <formula>AND($R126="X",OR($B126&lt;&gt;"",$C126&lt;&gt;"",$D126&lt;&gt;"",$E126&lt;&gt;"",$F126&lt;&gt;""))</formula>
    </cfRule>
  </conditionalFormatting>
  <conditionalFormatting sqref="G128">
    <cfRule type="expression" dxfId="3418" priority="110">
      <formula>AND($R128="X",OR($B128&lt;&gt;"",$C128&lt;&gt;"",$E128&lt;&gt;"",#REF!&lt;&gt;""))</formula>
    </cfRule>
    <cfRule type="expression" dxfId="3417" priority="111">
      <formula>AND($R128="X",OR($B128&lt;&gt;"",$C128&lt;&gt;"",$D128&lt;&gt;"",$E128&lt;&gt;""))</formula>
    </cfRule>
  </conditionalFormatting>
  <conditionalFormatting sqref="G128:G130">
    <cfRule type="expression" dxfId="3416" priority="252">
      <formula>AND($R128="X",OR($B128&lt;&gt;"",$C128&lt;&gt;"",$E128&lt;&gt;"",#REF!&lt;&gt;"",$F128&lt;&gt;""))</formula>
    </cfRule>
  </conditionalFormatting>
  <conditionalFormatting sqref="G139">
    <cfRule type="expression" dxfId="3415" priority="220">
      <formula>AND($R139="X",OR($B139&lt;&gt;"",$C139&lt;&gt;"",$D139&lt;&gt;"",$E139&lt;&gt;""))</formula>
    </cfRule>
    <cfRule type="expression" dxfId="3414" priority="272">
      <formula>AND($R139="X",OR($B139&lt;&gt;"",$C139&lt;&gt;"",$E139&lt;&gt;"",#REF!&lt;&gt;"",$F139&lt;&gt;""))</formula>
    </cfRule>
  </conditionalFormatting>
  <conditionalFormatting sqref="G160">
    <cfRule type="expression" dxfId="3413" priority="271">
      <formula>AND($R160="X",OR($B160&lt;&gt;"",#REF!&lt;&gt;"",$D160&lt;&gt;"",$E160&lt;&gt;"",$F160&lt;&gt;""))</formula>
    </cfRule>
  </conditionalFormatting>
  <conditionalFormatting sqref="G168:G172">
    <cfRule type="expression" dxfId="3412" priority="283">
      <formula>AND($R168="X",OR(#REF!&lt;&gt;"",$B168&lt;&gt;"",$C168&lt;&gt;"",$D168&lt;&gt;"",$F168&lt;&gt;""))</formula>
    </cfRule>
  </conditionalFormatting>
  <conditionalFormatting sqref="G175:G183">
    <cfRule type="expression" dxfId="3411" priority="276">
      <formula>AND($R175="X",OR($B175&lt;&gt;"",#REF!&lt;&gt;"",$C175&lt;&gt;"",$D175&lt;&gt;"",$F175&lt;&gt;""))</formula>
    </cfRule>
  </conditionalFormatting>
  <conditionalFormatting sqref="G184:G191 G44:G120 G131:G138">
    <cfRule type="expression" dxfId="3410" priority="238">
      <formula>AND($R44="X",OR($B44&lt;&gt;"",$C44&lt;&gt;"",$D44&lt;&gt;"",$E44&lt;&gt;"",$F44&lt;&gt;""))</formula>
    </cfRule>
  </conditionalFormatting>
  <conditionalFormatting sqref="H193:H194 H214:H1054">
    <cfRule type="expression" dxfId="3409" priority="258">
      <formula>$Q193="X"</formula>
    </cfRule>
  </conditionalFormatting>
  <conditionalFormatting sqref="I14:I29 I31:I191">
    <cfRule type="expression" dxfId="3408" priority="234">
      <formula>$R14="X"</formula>
    </cfRule>
  </conditionalFormatting>
  <conditionalFormatting sqref="Q12:Q191">
    <cfRule type="cellIs" dxfId="3407" priority="44" operator="equal">
      <formula>"1..1"</formula>
    </cfRule>
    <cfRule type="cellIs" dxfId="3406" priority="45" operator="equal">
      <formula>"0..n"</formula>
    </cfRule>
    <cfRule type="cellIs" dxfId="3405"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schemas.microsoft.com/office/2006/metadata/properties"/>
    <ds:schemaRef ds:uri="http://purl.org/dc/elements/1.1/"/>
    <ds:schemaRef ds:uri="f6ca01e7-bd19-41f1-999c-e032ef5104c3"/>
    <ds:schemaRef ds:uri="http://schemas.microsoft.com/office/infopath/2007/PartnerControls"/>
    <ds:schemaRef ds:uri="http://schemas.microsoft.com/sharepoint/v3"/>
    <ds:schemaRef ds:uri="http://schemas.microsoft.com/office/2006/documentManagement/types"/>
    <ds:schemaRef ds:uri="http://purl.org/dc/dcmitype/"/>
    <ds:schemaRef ds:uri="1720d4e8-2b1e-4bd1-aad5-1b4debf9b56d"/>
    <ds:schemaRef ds:uri="http://schemas.openxmlformats.org/package/2006/metadata/core-properties"/>
    <ds:schemaRef ds:uri="http://www.w3.org/XML/1998/namespace"/>
    <ds:schemaRef ds:uri="http://purl.org/dc/terms/"/>
  </ds:schemaRefs>
</ds:datastoreItem>
</file>

<file path=customXml/itemProps4.xml><?xml version="1.0" encoding="utf-8"?>
<ds:datastoreItem xmlns:ds="http://schemas.openxmlformats.org/officeDocument/2006/customXml" ds:itemID="{CC9F3961-9318-40E0-8DAD-37FED4C7F5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30</vt:i4>
      </vt:variant>
      <vt:variant>
        <vt:lpstr>Plages nommées</vt:lpstr>
      </vt:variant>
      <vt:variant>
        <vt:i4>1</vt:i4>
      </vt:variant>
    </vt:vector>
  </HeadingPairs>
  <TitlesOfParts>
    <vt:vector size="31"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RS-ENG</vt:lpstr>
      <vt:lpstr>EMSI</vt:lpstr>
      <vt:lpstr>RS-RI</vt:lpstr>
      <vt:lpstr>RS-SR</vt:lpstr>
      <vt:lpstr>RS-DR</vt:lpstr>
      <vt:lpstr>RS-RR</vt:lpstr>
      <vt:lpstr>RS-BPV</vt:lpstr>
      <vt:lpstr>RS-BPV-WIP</vt:lpstr>
      <vt:lpstr>RS-DEC</vt:lpstr>
      <vt:lpstr>MAINT</vt:lpstr>
      <vt:lpstr>GEO-POS</vt:lpstr>
      <vt:lpstr>GEO-REQ</vt:lpstr>
      <vt:lpstr>GEO-RES</vt:lpstr>
      <vt:lpstr>RS-ERROR</vt:lpstr>
      <vt:lpstr>RS-INFO</vt:lpstr>
      <vt:lpstr>RC-REF</vt:lpstr>
      <vt:lpstr>customContent</vt:lpstr>
      <vt:lpstr>TECHNICAL</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2024-08-08T10:41:01Z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