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3604" documentId="13_ncr:1_{25E1360D-3F9F-4661-933F-5159F3386708}" xr6:coauthVersionLast="47" xr6:coauthVersionMax="47" xr10:uidLastSave="{B9C06267-2BD7-4066-821D-9FD475767492}"/>
  <bookViews>
    <workbookView xWindow="0" yWindow="500" windowWidth="38400" windowHeight="19560" tabRatio="914" firstSheet="2"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S206" i="33" l="1"/>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3" shapeId="0" xr:uid="{AFBD8163-21DB-4F2E-A156-57821D6A83BF}">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X30"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5"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5" authorId="26"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K39" authorId="2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U43" authorId="30"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U44" authorId="31"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32"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3" authorId="33"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3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3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7" authorId="3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6" authorId="3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7" authorId="40"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4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K79" authorId="43"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K81" authorId="44"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5"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2" authorId="47"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3" authorId="48"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4" authorId="4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4" authorId="5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5" authorId="5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5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8" authorId="55" shapeId="0" xr:uid="{2A4824BB-D066-2140-83DE-B56414A54146}">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8" authorId="56"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2" authorId="58"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3" authorId="59"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U93" authorId="60"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4" authorId="61"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6" authorId="62"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96" authorId="63"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64"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8" authorId="65"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9" authorId="66"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100" authorId="6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6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100" authorId="69" shapeId="0" xr:uid="{7C96A85F-62E6-934A-BD5E-8CBADF54B117}">
      <text>
        <t>[Threaded comment]
Your version of Excel allows you to read this threaded comment; however, any edits to it will get removed if the file is opened in a newer version of Excel. Learn more: https://go.microsoft.com/fwlink/?linkid=870924
Comment:
    freetext ?</t>
      </text>
    </comment>
    <comment ref="E101" authorId="70"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71"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72"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73"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74"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5" authorId="75"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6" authorId="76"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77"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78"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79"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10" authorId="80"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10" authorId="81"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82"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3" authorId="83"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4" authorId="84"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4" authorId="85"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86"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20" authorId="87"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88"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21" authorId="89"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90"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91"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9" authorId="92"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
Reply:
    @Elodie FALCIONI (EXT) Toujours la même question ? Ca vient de qui ?
Reply:
    Ca vient du 15-18 avant que je sois là. Je pense que ça vient des pompiers ?
Reply:
    Place c'est pour les crash d'avion ou de train ? 
et dossard pour les attentats pendant les marathons ?
Reply:
    Ok admettons !</t>
      </text>
    </comment>
    <comment ref="H131" authorId="93"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1" authorId="94"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96"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9" authorId="97"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99"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5" authorId="100"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101"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6" authorId="102"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103"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8" authorId="104"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9" authorId="105"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2" authorId="106"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3" authorId="107"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3" authorId="108"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10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7" authorId="111"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60" authorId="113"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2" authorId="114"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3" authorId="115"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3" authorId="116"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4" authorId="117"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4" authorId="118"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8" authorId="119"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8" authorId="12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81" authorId="121"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3" authorId="122"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3" authorId="123"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24"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6" authorId="125"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8" authorId="126"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8" authorId="127"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9" authorId="12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9" authorId="129"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201" authorId="130"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2"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P47" authorId="7"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48" authorId="8"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76"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2"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P15" authorId="3" shapeId="0" xr:uid="{D249D2FC-70B5-4233-9E6E-B511D09AF254}">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P18"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N19"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L47"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3" shapeId="0" xr:uid="{7B4ADB05-75CF-49BA-8B56-02C693943B77}">
      <text>
        <t xml:space="preserve">[Threaded comment]
Your version of Excel allows you to read this threaded comment; however, any edits to it will get removed if the file is opened in a newer version of Excel. Learn more: https://go.microsoft.com/fwlink/?linkid=870924
Comment:
    Insérer ici motif de non execution. 
Modalités d'exécution (nommage à changer, et fusionner les 2 nomenclatures)
</t>
      </text>
    </comment>
    <comment ref="P40" authorId="4"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[Threaded comment]
Your version of Excel allows you to read this threaded comment; however, any edits to it will get removed if the file is opened in a newer version of Excel. Learn more: https://go.microsoft.com/fwlink/?linkid=870924
Comment:
    NOMENCLATURE :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D24"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U24" authorId="4" shapeId="0" xr:uid="{E265549A-6D43-4574-8B69-569761A7601F}">
      <text>
        <t>[Threaded comment]
Your version of Excel allows you to read this threaded comment; however, any edits to it will get removed if the file is opened in a newer version of Excel. Learn more: https://go.microsoft.com/fwlink/?linkid=870924
Comment:
    NOMENCLATURE : CISU-Code_Nature_de_fait</t>
      </text>
    </comment>
    <comment ref="U26" authorId="5" shapeId="0" xr:uid="{E00BA074-3AFE-4535-A9E3-0BC0993B7755}">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7" authorId="6" shapeId="0" xr:uid="{FFDEA987-EC4E-4898-B7F8-0077A5145849}">
      <text>
        <t>[Threaded comment]
Your version of Excel allows you to read this threaded comment; however, any edits to it will get removed if the file is opened in a newer version of Excel. Learn more: https://go.microsoft.com/fwlink/?linkid=870924
Comment:
    NOMENCLATURE : CISU-Code_Motif_patient-victime</t>
      </text>
    </comment>
    <comment ref="U28" authorId="7" shapeId="0" xr:uid="{C5123DED-92B6-4270-B0EF-6AA4935B6DB7}">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 ref="C31" authorId="8"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U32" authorId="9" shapeId="0" xr:uid="{D8507318-6C1E-42B9-91CC-02C097D143E6}">
      <text>
        <t>[Threaded comment]
Your version of Excel allows you to read this threaded comment; however, any edits to it will get removed if the file is opened in a newer version of Excel. Learn more: https://go.microsoft.com/fwlink/?linkid=870924
Comment:
    NOMENCLATURE : SI-SAMU-NOMENC_SEXE</t>
      </text>
    </comment>
    <comment ref="U39" authorId="10" shapeId="0" xr:uid="{3DD4CD4B-707C-45BC-B514-5DA68504E19E}">
      <text>
        <t>[Threaded comment]
Your version of Excel allows you to read this threaded comment; however, any edits to it will get removed if the file is opened in a newer version of Excel. Learn more: https://go.microsoft.com/fwlink/?linkid=870924
Comment:
    NOMENCLATURE : CISU-Code_Type_de_lieu</t>
      </text>
    </comment>
    <comment ref="U49" authorId="11" shapeId="0" xr:uid="{B0D80B79-8784-4074-B675-37516A78DEF3}">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0" authorId="12" shapeId="0" xr:uid="{B6052CF4-31B2-42CA-A477-580F46F4CDB6}">
      <text>
        <t>[Threaded comment]
Your version of Excel allows you to read this threaded comment; however, any edits to it will get removed if the file is opened in a newer version of Excel. Learn more: https://go.microsoft.com/fwlink/?linkid=870924
Comment:
    NOMENCLATURE : TBD</t>
      </text>
    </comment>
    <comment ref="U51" authorId="13" shapeId="0" xr:uid="{6533153D-D1CF-4709-ACD4-DF00DD64857E}">
      <text>
        <t>[Threaded comment]
Your version of Excel allows you to read this threaded comment; however, any edits to it will get removed if the file is opened in a newer version of Excel. Learn more: https://go.microsoft.com/fwlink/?linkid=870924
Comment:
    NOMENCLATURE : TBD</t>
      </text>
    </comment>
    <comment ref="C61" authorId="14"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U61" authorId="15" shapeId="0" xr:uid="{63B3099B-A4CF-4BA7-9481-E0169EF14FC8}">
      <text>
        <t>[Threaded comment]
Your version of Excel allows you to read this threaded comment; however, any edits to it will get removed if the file is opened in a newer version of Excel. Learn more: https://go.microsoft.com/fwlink/?linkid=870924
Comment:
    NOMENCLATURE : SI SAMU-NOMENC_DEVENIR_PAT</t>
      </text>
    </comment>
    <comment ref="H64" authorId="16"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U64" authorId="17" shapeId="0" xr:uid="{8206532D-FD3D-4673-8249-DF06EA04A8C5}">
      <text>
        <t>[Threaded comment]
Your version of Excel allows you to read this threaded comment; however, any edits to it will get removed if the file is opened in a newer version of Excel. Learn more: https://go.microsoft.com/fwlink/?linkid=870924
Comment:
    NOMENCLATURE : TBD</t>
      </text>
    </comment>
    <comment ref="U65" authorId="18" shapeId="0" xr:uid="{19827C95-BDF2-4B80-8428-C6F43454D705}">
      <text>
        <t>[Threaded comment]
Your version of Excel allows you to read this threaded comment; however, any edits to it will get removed if the file is opened in a newer version of Excel. Learn more: https://go.microsoft.com/fwlink/?linkid=870924
Comment:
    NOMENCLATURE : TBD</t>
      </text>
    </comment>
    <comment ref="D70" authorId="19"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 ref="U70" authorId="20" shapeId="0" xr:uid="{C603E3B6-B536-4A6C-83B5-CED1B2AA960F}">
      <text>
        <t>[Threaded comment]
Your version of Excel allows you to read this threaded comment; however, any edits to it will get removed if the file is opened in a newer version of Excel. Learn more: https://go.microsoft.com/fwlink/?linkid=870924
Comment:
    NOMENCLATURE : SI SAMU-TYPE_MOYEN</t>
      </text>
    </comment>
    <comment ref="U71" authorId="21" shapeId="0" xr:uid="{AD69C5A2-53A5-45D3-BBCF-64FEB40BEEE9}">
      <text>
        <t>[Threaded comment]
Your version of Excel allows you to read this threaded comment; however, any edits to it will get removed if the file is opened in a newer version of Excel. Learn more: https://go.microsoft.com/fwlink/?linkid=870924
Comment:
    NOMENCLATURE : CISU-TYPE_VECTEUR</t>
      </text>
    </comment>
    <comment ref="U72" authorId="22" shapeId="0" xr:uid="{619C1B67-557E-4D65-84E3-7E6E30F47C7B}">
      <text>
        <t>[Threaded comment]
Your version of Excel allows you to read this threaded comment; however, any edits to it will get removed if the file is opened in a newer version of Excel. Learn more: https://go.microsoft.com/fwlink/?linkid=870924
Comment: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<sst xmlns="http://schemas.openxmlformats.org/spreadsheetml/2006/main" count="10693" uniqueCount="2852">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</sst>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17">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1">
      <filters>
        <filter val="X"/>
      </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90" dataDxfId="1489" totalsRowDxfId="1488">
  <autoFilter ref="A8:Y15" xr:uid="{F3595FED-2D23-43E0-82AA-4A679D9E25EC}"/>
  <tableColumns count="25">
    <tableColumn id="26" xr3:uid="{1FA9DD08-C96F-4AE2-8207-3C37C2625ABE}" name="ID" totalsRowFunction="count" dataDxfId="1487" totalsRowDxfId="1486"/>
    <tableColumn id="34" xr3:uid="{795EBD09-E696-417D-A399-6AF56CB38FFE}" name="Donnée (Niveau 1)" dataDxfId="1485" totalsRowDxfId="1484"/>
    <tableColumn id="1" xr3:uid="{5D55C6A7-D3C8-4B4F-962B-D684CC469CD7}" name="Donnée (Niveau 2)" totalsRowFunction="count" dataDxfId="1483" totalsRowDxfId="1482"/>
    <tableColumn id="2" xr3:uid="{6064AA15-6125-4E52-A059-BCD0F891AC4D}" name="Donnée (Niveau 3)" totalsRowFunction="count" dataDxfId="1481" totalsRowDxfId="1480"/>
    <tableColumn id="3" xr3:uid="{C4094AB5-565D-4563-9A98-4BAC24C8C03F}" name="Donnée (Niveau 4)" totalsRowFunction="count" dataDxfId="1479" totalsRowDxfId="1478"/>
    <tableColumn id="4" xr3:uid="{FDFD5534-55B3-462C-A013-1AF4EEFC7A0E}" name="Donnée (Niveau 5)" totalsRowFunction="count" dataDxfId="1477" totalsRowDxfId="1476"/>
    <tableColumn id="5" xr3:uid="{4C7DDDEF-FB5D-40CE-A24D-1069A6180C9C}" name="Donnée (Niveau 6)" totalsRowFunction="count" dataDxfId="1475" totalsRowDxfId="1474"/>
    <tableColumn id="6" xr3:uid="{BDC8426F-031A-4500-84AD-15FC39F3F6CE}" name="Description" totalsRowFunction="count" dataDxfId="1473" totalsRowDxfId="1472"/>
    <tableColumn id="14" xr3:uid="{1BD518AA-08F2-4CB0-853F-ED4258E389B3}" name="Exemples" totalsRowFunction="count" dataDxfId="1471" totalsRowDxfId="1470"/>
    <tableColumn id="7" xr3:uid="{954A4923-6D69-4D9C-96C3-B805F09BB0D2}" name="Balise NexSIS" dataDxfId="1469" totalsRowDxfId="1468"/>
    <tableColumn id="21" xr3:uid="{773DD795-C5AD-4B15-84FB-8DE01F1F60C4}" name="Nouvelle balise" totalsRowFunction="count" dataDxfId="1467" totalsRowDxfId="1466"/>
    <tableColumn id="11" xr3:uid="{CF28EC3A-4C91-435F-AC27-1982AA8ADD1D}" name="Cardinalité" dataDxfId="1465" totalsRowDxfId="1464"/>
    <tableColumn id="27" xr3:uid="{A2A017CB-AD8E-44B3-8642-D11115614E70}" name="Objet" totalsRowFunction="count" dataDxfId="1463" totalsRowDxfId="1462"/>
    <tableColumn id="12" xr3:uid="{66EFD264-E68A-4187-98CB-316B01B4417B}" name="Format (ou type)" totalsRowFunction="count" dataDxfId="1461" totalsRowDxfId="1460"/>
    <tableColumn id="37" xr3:uid="{EE16CD08-1554-426C-9970-EB455A6E91CE}" name="Nomenclature/ énumération" dataDxfId="1459" totalsRowDxfId="1458"/>
    <tableColumn id="31" xr3:uid="{2C55E942-315D-4196-88AC-22B3956DA9E4}" name="Détails de format" dataDxfId="1457" totalsRowDxfId="1456"/>
    <tableColumn id="36" xr3:uid="{4457D8CC-EA04-48F7-94E1-5038866A5C40}" name="15-18" dataDxfId="1455" totalsRowDxfId="1454"/>
    <tableColumn id="35" xr3:uid="{DE6F3E1D-4E7D-4614-B0F4-FBCC8B26E17F}" name="15-15" dataDxfId="1453" totalsRowDxfId="1452"/>
    <tableColumn id="39" xr3:uid="{ED0D760B-A01B-4FCE-968A-DF8FB318720F}" name="CUT" dataDxfId="1451" totalsRowDxfId="1450"/>
    <tableColumn id="19" xr3:uid="{13987337-997C-423C-8C6C-CD2A636B3191}" name="Commentaire Hub Santé" totalsRowFunction="count" dataDxfId="1449" totalsRowDxfId="1448"/>
    <tableColumn id="16" xr3:uid="{2E666105-7978-4AB4-BD35-48C364391E38}" name="Commentaire Philippe Dreyfus" totalsRowFunction="count" dataDxfId="1447" totalsRowDxfId="1446"/>
    <tableColumn id="33" xr3:uid="{59ED82FB-9F32-4B0C-92AF-B11030B269C4}" name="Commentaire FBE" dataDxfId="1445" totalsRowDxfId="1444"/>
    <tableColumn id="17" xr3:uid="{FF32A60F-0401-427C-85E9-AF6C668D67E5}" name="Commentaire Yann Penverne" totalsRowFunction="count" dataDxfId="1443" totalsRowDxfId="1442"/>
    <tableColumn id="20" xr3:uid="{4C3C4242-9715-4D3F-8678-E2DF7E298B48}" name="NexSIS" totalsRowFunction="custom" dataDxfId="1441" totalsRowDxfId="1440">
      <totalsRowFormula>SUBTOTAL(103,createCase291217[NexSIS])-COUNTIFS(createCase291217[NexSIS],"=X")</totalsRowFormula>
    </tableColumn>
    <tableColumn id="22" xr3:uid="{89A21B40-369F-479D-8124-13571B8DC460}" name="Métier" totalsRowFunction="custom" dataDxfId="1439" totalsRowDxfId="143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437" dataDxfId="1436" totalsRowDxfId="1435">
  <autoFilter ref="A8:AF72" xr:uid="{63D50B21-49FD-4724-931E-4B74BF8476B1}"/>
  <tableColumns count="32">
    <tableColumn id="26" xr3:uid="{8D5EDC39-215F-4E94-846A-3D4ACA1D2C53}" name="ID" totalsRowFunction="count" dataDxfId="1434" totalsRowDxfId="1433">
      <calculatedColumnFormula>ROW()-8</calculatedColumnFormula>
    </tableColumn>
    <tableColumn id="34" xr3:uid="{207093F4-4D8B-4CEB-9D2D-235D14641525}" name="Donnée (Niveau 1)" dataDxfId="1432" totalsRowDxfId="1431"/>
    <tableColumn id="1" xr3:uid="{9E73ABC5-269F-4BD3-9995-81E72371DAE3}" name="Donnée (Niveau 2)" totalsRowFunction="count" dataDxfId="1430" totalsRowDxfId="1429"/>
    <tableColumn id="2" xr3:uid="{2161A585-4F28-44FE-A023-7DB4D8C14776}" name="Donnée (Niveau 3)" totalsRowFunction="count" dataDxfId="1428" totalsRowDxfId="1427"/>
    <tableColumn id="3" xr3:uid="{B4AC3C84-E90A-41BE-8D7E-B00512446AA0}" name="Donnée (Niveau 4)" totalsRowFunction="count" dataDxfId="1426" totalsRowDxfId="1425"/>
    <tableColumn id="4" xr3:uid="{7625C9EB-D58E-42FE-879B-9F8F2027D9BC}" name="Donnée (Niveau 5)" totalsRowFunction="count" dataDxfId="1424" totalsRowDxfId="1423"/>
    <tableColumn id="5" xr3:uid="{F9A74558-8C8F-45C8-835B-46F0B31B479D}" name="Donnée (Niveau 6)" totalsRowFunction="count" dataDxfId="1422" totalsRowDxfId="1421"/>
    <tableColumn id="6" xr3:uid="{09509801-3591-48A7-8985-CCEA3490DE3C}" name="Description" totalsRowFunction="count" dataDxfId="1420" totalsRowDxfId="1419"/>
    <tableColumn id="14" xr3:uid="{8545E83F-C13A-48FC-82C5-4A224D3A6106}" name="Exemples" totalsRowFunction="count" dataDxfId="1418" totalsRowDxfId="1417"/>
    <tableColumn id="7" xr3:uid="{F7282465-AB67-4D8A-90B4-CAF4CDB5007B}" name="Balise NexSIS" totalsRowFunction="count" dataDxfId="1416" totalsRowDxfId="1415"/>
    <tableColumn id="21" xr3:uid="{44DD35C0-3D58-465E-82FF-70ABB11F29EF}" name="Nouvelle balise" totalsRowFunction="count" dataDxfId="1414" totalsRowDxfId="1413"/>
    <tableColumn id="8" xr3:uid="{8F87BED5-B74C-4B7A-B29D-D91C208A9F73}" name="Nantes - balise" totalsRowFunction="count" dataDxfId="1412" totalsRowDxfId="1411"/>
    <tableColumn id="15" xr3:uid="{718CC66C-29F4-4C63-B0E0-D70789F55F8F}" name="Nantes - description" totalsRowFunction="count" dataDxfId="1410" totalsRowDxfId="1409"/>
    <tableColumn id="18" xr3:uid="{65F92B88-E7A2-45E5-8796-E162FAED8248}" name="GT399" totalsRowFunction="count" dataDxfId="1408" totalsRowDxfId="1407"/>
    <tableColumn id="9" xr3:uid="{A24D6524-4257-4D93-94F9-A3667397DDBA}" name="GT399 description" totalsRowFunction="count" dataDxfId="1406" totalsRowDxfId="1405"/>
    <tableColumn id="10" xr3:uid="{E016D53B-CB5B-4F83-A1DA-7C210BE8E926}" name="Priorisation" totalsRowFunction="count" dataDxfId="1404" totalsRowDxfId="1403"/>
    <tableColumn id="11" xr3:uid="{17AE5B25-E42A-4545-AF36-AE2BF5D231F1}" name="Cardinalité" dataDxfId="1402" totalsRowDxfId="1401"/>
    <tableColumn id="27" xr3:uid="{0646FC2D-E448-497F-9566-96B9E754D7B3}" name="Objet" totalsRowFunction="count" dataDxfId="1400" totalsRowDxfId="1399"/>
    <tableColumn id="12" xr3:uid="{9F463A79-A8A7-456D-BC30-1910D14EEA3A}" name="Format (ou type)" totalsRowFunction="count" dataDxfId="1398" totalsRowDxfId="1397"/>
    <tableColumn id="37" xr3:uid="{B034C9F4-78BE-4F4D-9B79-BA9F5DAB2826}" name="Nomenclature/ énumération" dataDxfId="1396" totalsRowDxfId="1395"/>
    <tableColumn id="31" xr3:uid="{3158C7A2-A99D-4EF2-8BAE-8667747DCF73}" name="Détails de format" dataDxfId="1394" totalsRowDxfId="1393"/>
    <tableColumn id="36" xr3:uid="{89279DA3-D94C-4AAB-B817-DF00FFBA9888}" name="15-RPIS" dataDxfId="1392" totalsRowDxfId="1391"/>
    <tableColumn id="13" xr3:uid="{A70D290D-71CE-4BB5-8E04-3E3B951B7729}" name="15-SMUR" dataDxfId="1390" totalsRowDxfId="1389"/>
    <tableColumn id="23" xr3:uid="{FB137A89-375F-455A-9ADB-F409CB7B19B9}" name="15-18" dataDxfId="1388" totalsRowDxfId="1387"/>
    <tableColumn id="35" xr3:uid="{EE84F553-FEE7-4CD0-89C0-C8DD492F4429}" name="15-TSU" dataDxfId="1386" totalsRowDxfId="1385"/>
    <tableColumn id="39" xr3:uid="{DA320A45-45B6-4963-91DD-917A38D8DF49}" name="CUT" dataDxfId="1384" totalsRowDxfId="1383"/>
    <tableColumn id="19" xr3:uid="{FF109D4E-4787-4AB3-9E15-478656FCDADF}" name="Commentaire Hub Santé" totalsRowFunction="count" dataDxfId="1382" totalsRowDxfId="1381"/>
    <tableColumn id="16" xr3:uid="{642C8AF9-3354-4F6C-A37B-363B64C9780B}" name="Commentaire Philippe Dreyfus" totalsRowFunction="count" dataDxfId="1380" totalsRowDxfId="1379"/>
    <tableColumn id="33" xr3:uid="{44001357-ED08-4953-9C2E-B2302A17E223}" name="Commentaire FBE" dataDxfId="1378" totalsRowDxfId="1377"/>
    <tableColumn id="17" xr3:uid="{D9CE2245-CA19-44A0-94CC-CE702DFB5445}" name="Commentaire Yann Penverne" totalsRowFunction="count" dataDxfId="1376" totalsRowDxfId="1375"/>
    <tableColumn id="20" xr3:uid="{2A0BBAC6-9A77-4C1A-BA6E-777232E44EA6}" name="NexSIS" totalsRowFunction="custom" dataDxfId="1374" totalsRowDxfId="1373">
      <totalsRowFormula>SUBTOTAL(103,createCase2912[NexSIS])-COUNTIFS(createCase2912[NexSIS],"=X")</totalsRowFormula>
    </tableColumn>
    <tableColumn id="22" xr3:uid="{2D3A15A0-662A-48E8-A3A3-1095AE1804CC}" name="Métier" totalsRowFunction="custom" dataDxfId="1372" totalsRowDxfId="1371">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70" dataDxfId="1369" totalsRowDxfId="1368">
  <autoFilter ref="A8:AD92" xr:uid="{61BCAC55-9BDD-436A-8C43-43FA10A8A29F}"/>
  <tableColumns count="30">
    <tableColumn id="26" xr3:uid="{588455DD-C3D5-4460-AC26-09BB83302193}" name="ID" totalsRowFunction="count" dataDxfId="1367" totalsRowDxfId="1366"/>
    <tableColumn id="34" xr3:uid="{75617E3F-38B8-498E-B488-E5382B8D8E59}" name="Donnée (Niveau 1)" dataDxfId="1365" totalsRowDxfId="1364"/>
    <tableColumn id="1" xr3:uid="{90A61A2B-B1CF-4E5B-AC63-E218B3506FE1}" name="Donnée (Niveau 2)" totalsRowFunction="count" dataDxfId="1363" totalsRowDxfId="1362"/>
    <tableColumn id="2" xr3:uid="{40B5ED06-C233-4300-B851-9639491A20EA}" name="Donnée (Niveau 3)" totalsRowFunction="count" dataDxfId="1361" totalsRowDxfId="1360"/>
    <tableColumn id="3" xr3:uid="{FE650810-91F2-43FA-A1A9-4ADEDDF019D9}" name="Donnée (Niveau 4)" totalsRowFunction="count" dataDxfId="1359" totalsRowDxfId="1358"/>
    <tableColumn id="4" xr3:uid="{67B0AC35-FCE9-4B98-A5B5-F79242422DED}" name="Donnée (Niveau 5)" totalsRowFunction="count" dataDxfId="1357" totalsRowDxfId="1356"/>
    <tableColumn id="5" xr3:uid="{5584FBA0-8C9A-4B74-996C-489E5B6D8B31}" name="Donnée (Niveau 6)" totalsRowFunction="count" dataDxfId="1355" totalsRowDxfId="1354"/>
    <tableColumn id="6" xr3:uid="{B561E47E-0EF4-4741-9318-11ED52CE2081}" name="Description" totalsRowFunction="count" dataDxfId="1353" totalsRowDxfId="1352"/>
    <tableColumn id="14" xr3:uid="{BCB241CF-864B-404B-9457-5CFCE283A52E}" name="Exemples" totalsRowFunction="count" dataDxfId="1351" totalsRowDxfId="1350"/>
    <tableColumn id="7" xr3:uid="{EAF17525-FE29-430A-A520-5F864853ED00}" name="Balise NexSIS" totalsRowFunction="count" dataDxfId="1349" totalsRowDxfId="1348"/>
    <tableColumn id="21" xr3:uid="{D0BFFE6C-4225-46D0-B895-F3676779BA23}" name="Nouvelle balise" totalsRowFunction="count" dataDxfId="1347" totalsRowDxfId="1346"/>
    <tableColumn id="8" xr3:uid="{3895610D-D4D5-42BF-BCF9-30A1A3C697D5}" name="Nantes - balise" totalsRowFunction="count" dataDxfId="1345" totalsRowDxfId="1344"/>
    <tableColumn id="15" xr3:uid="{A4C3AF04-789D-45AA-AF75-181EE5D3C889}" name="Nantes - description" totalsRowFunction="count" dataDxfId="1343" totalsRowDxfId="1342"/>
    <tableColumn id="18" xr3:uid="{0B319C5E-2B1A-48A1-AB5B-565B289E8E5A}" name="GT399" totalsRowFunction="count" dataDxfId="1341" totalsRowDxfId="1340"/>
    <tableColumn id="9" xr3:uid="{3270362B-AE6D-4A4F-9B53-9B4705420332}" name="GT399 description" totalsRowFunction="count" dataDxfId="1339" totalsRowDxfId="1338"/>
    <tableColumn id="10" xr3:uid="{7DFD36C3-C87A-40C8-A097-E0E6D15F31FF}" name="Priorisation" totalsRowFunction="count" dataDxfId="1337" totalsRowDxfId="1336"/>
    <tableColumn id="11" xr3:uid="{830A5A92-5BDB-4DBC-B7BB-71ACF59E0F86}" name="Cardinalité" dataDxfId="1335" totalsRowDxfId="1334"/>
    <tableColumn id="27" xr3:uid="{84308AE7-7DC0-4DF5-B1F2-D62629FB9721}" name="Objet" totalsRowFunction="count" dataDxfId="1333" totalsRowDxfId="1332"/>
    <tableColumn id="12" xr3:uid="{BC7634C4-D51C-4D1D-A74D-CA61CA757208}" name="Format (ou type)" totalsRowFunction="count" dataDxfId="1331" totalsRowDxfId="1330"/>
    <tableColumn id="37" xr3:uid="{66BD417D-8F82-43EE-8B74-84DF4CC46C92}" name="Nomenclature/ énumération" dataDxfId="1329" totalsRowDxfId="1328"/>
    <tableColumn id="31" xr3:uid="{57E65586-98BD-4335-934F-A093282E1FEE}" name="Détails de format" dataDxfId="1327" totalsRowDxfId="1326"/>
    <tableColumn id="36" xr3:uid="{8151D5CE-9DBC-4230-BFCD-A109E5501497}" name="15-18" dataDxfId="1325" totalsRowDxfId="1324"/>
    <tableColumn id="35" xr3:uid="{B2C9F5A2-91F5-468B-AE17-940BE1DE3870}" name="15-SMUR" dataDxfId="1323" totalsRowDxfId="1322"/>
    <tableColumn id="39" xr3:uid="{81AAA84E-9D2F-4ADE-9D78-C7DB3A5A2ACF}" name="15-ATSU" dataDxfId="1321" totalsRowDxfId="1320"/>
    <tableColumn id="19" xr3:uid="{0F82E793-70E1-4AE5-ACE7-7E8EB5091B93}" name="Commentaire Hub Santé" totalsRowFunction="count" dataDxfId="1319" totalsRowDxfId="1318"/>
    <tableColumn id="16" xr3:uid="{C59347C9-5FCC-40A9-8926-CA2A963211D3}" name="Commentaire Philippe Dreyfus" totalsRowFunction="count" dataDxfId="1317" totalsRowDxfId="1316"/>
    <tableColumn id="33" xr3:uid="{61C64199-FD5A-477C-9F67-38D22581EECF}" name="Commentaire FBE" dataDxfId="1315" totalsRowDxfId="1314"/>
    <tableColumn id="17" xr3:uid="{E78A9C85-C797-4A18-8685-52FDE2B659CA}" name="Commentaire Yann Penverne" totalsRowFunction="count" dataDxfId="1313" totalsRowDxfId="1312"/>
    <tableColumn id="20" xr3:uid="{F9D1F989-7BDE-4BE2-8178-8D906FAA358D}" name="NexSIS" totalsRowFunction="custom" dataDxfId="1311" totalsRowDxfId="1310">
      <totalsRowFormula>SUBTOTAL(103,createCase215[NexSIS])-COUNTIFS(createCase215[NexSIS],"=X")</totalsRowFormula>
    </tableColumn>
    <tableColumn id="22" xr3:uid="{736803F3-8344-4B8F-A1B7-881CC3FA1483}" name="Métier" totalsRowFunction="custom" dataDxfId="1309" totalsRowDxfId="13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07" dataDxfId="1306" totalsRowDxfId="1305">
  <autoFilter ref="A8:AF64" xr:uid="{35EA0160-5939-4AFE-BAAE-8243018C4F97}"/>
  <tableColumns count="32">
    <tableColumn id="26" xr3:uid="{12D8CEB3-E681-43DF-BEC0-6C291A8D8329}" name="ID" totalsRowFunction="count" dataDxfId="1304" totalsRowDxfId="1303"/>
    <tableColumn id="34" xr3:uid="{9EE009C3-D24E-469A-A94A-F3A00D5DDB8B}" name="Donnée (Niveau 1)" dataDxfId="1302" totalsRowDxfId="1301"/>
    <tableColumn id="1" xr3:uid="{B7EC5B63-675D-4F31-B76D-3E5B9E37F078}" name="Donnée (Niveau 2)" totalsRowFunction="count" dataDxfId="1300" totalsRowDxfId="1299"/>
    <tableColumn id="2" xr3:uid="{5B57BF21-F87F-460E-ACB7-9BCE55E6C176}" name="Donnée (Niveau 3)" totalsRowFunction="count" dataDxfId="1298" totalsRowDxfId="1297"/>
    <tableColumn id="3" xr3:uid="{8520709C-ABA8-4102-B671-D70267716998}" name="Donnée (Niveau 4)" totalsRowFunction="count" dataDxfId="1296" totalsRowDxfId="1295"/>
    <tableColumn id="4" xr3:uid="{94B80BD7-3514-45E7-8B9D-A5DC5D37E118}" name="Donnée (Niveau 5)" totalsRowFunction="count" dataDxfId="1294" totalsRowDxfId="1293"/>
    <tableColumn id="5" xr3:uid="{F774375F-2786-4A73-8C43-B5EB8D703C0F}" name="Donnée (Niveau 6)" totalsRowFunction="count" dataDxfId="1292" totalsRowDxfId="1291"/>
    <tableColumn id="23" xr3:uid="{338CDAC6-AC89-46E4-AF8E-187CA0315B6E}" name="Colonne2" dataDxfId="1290" totalsRowDxfId="1289"/>
    <tableColumn id="13" xr3:uid="{5043CFEE-E3A2-40E9-89E2-B8C2A1E632D2}" name="Colonne1" dataDxfId="1288" totalsRowDxfId="1287"/>
    <tableColumn id="6" xr3:uid="{C95E5171-3260-402B-86BF-C67DF056D407}" name="Description" totalsRowFunction="count" dataDxfId="1286" totalsRowDxfId="1285"/>
    <tableColumn id="14" xr3:uid="{067837E0-4917-486E-9C27-F725A2C59FCC}" name="Exemples" totalsRowFunction="count" dataDxfId="1284" totalsRowDxfId="1283"/>
    <tableColumn id="7" xr3:uid="{47E5D71A-AC82-4F55-8E27-563593D3B2F2}" name="Balise NexSIS" totalsRowFunction="count" dataDxfId="1282" totalsRowDxfId="1281"/>
    <tableColumn id="21" xr3:uid="{48DFB3FE-D2A7-4950-A487-0263E812B718}" name="Nouvelle balise" totalsRowFunction="count" dataDxfId="1280" totalsRowDxfId="1279"/>
    <tableColumn id="8" xr3:uid="{23093890-1C60-4E05-B2F8-363E069FD671}" name="Nantes - balise" totalsRowFunction="count" dataDxfId="1278" totalsRowDxfId="1277"/>
    <tableColumn id="15" xr3:uid="{8DC442E9-7D57-46C9-A861-01C2491324E2}" name="Nantes - description" totalsRowFunction="count" dataDxfId="1276" totalsRowDxfId="1275"/>
    <tableColumn id="18" xr3:uid="{57F2ED8D-3700-461C-82A4-8C8C841C0155}" name="GT399" totalsRowFunction="count" dataDxfId="1274" totalsRowDxfId="1273"/>
    <tableColumn id="9" xr3:uid="{45CB5E5C-D372-4A26-AF5B-2DA6114D7886}" name="GT399 description" totalsRowFunction="count" dataDxfId="1272" totalsRowDxfId="1271"/>
    <tableColumn id="10" xr3:uid="{00C96956-9EC8-4735-8013-245FC44ED807}" name="Priorisation" totalsRowFunction="count" dataDxfId="1270" totalsRowDxfId="1269"/>
    <tableColumn id="11" xr3:uid="{EF3C732C-A2D6-463A-85FD-D8AA0C9B50F6}" name="Cardinalité" dataDxfId="1268" totalsRowDxfId="1267"/>
    <tableColumn id="27" xr3:uid="{1B7324D2-64BE-4C9B-A6EE-8283085CB7EC}" name="Objet" totalsRowFunction="count" dataDxfId="1266" totalsRowDxfId="1265"/>
    <tableColumn id="12" xr3:uid="{346BC643-C741-4ED3-B94E-9C4FB69ED0A9}" name="Format (ou type)" totalsRowFunction="count" dataDxfId="1264" totalsRowDxfId="1263"/>
    <tableColumn id="37" xr3:uid="{BE51494B-A6D7-451B-9A84-3ECED33214DA}" name="Nomenclature/ énumération" dataDxfId="1262" totalsRowDxfId="1261"/>
    <tableColumn id="31" xr3:uid="{6BD336ED-7D35-4C80-AE8F-19525394188D}" name="Détails de format" dataDxfId="1260" totalsRowDxfId="1259"/>
    <tableColumn id="36" xr3:uid="{E5F8BD0D-97FB-4023-B64F-B4F8A90F6ADA}" name="15-SMUR" dataDxfId="1258" totalsRowDxfId="1257"/>
    <tableColumn id="35" xr3:uid="{45734523-870D-44C5-B243-A03765CD1CDD}" name="15-XX" dataDxfId="1256" totalsRowDxfId="1255"/>
    <tableColumn id="39" xr3:uid="{F8B31559-1068-4F01-BFEB-663EA0804A93}" name="CUT" dataDxfId="1254" totalsRowDxfId="1253"/>
    <tableColumn id="19" xr3:uid="{B4C5005C-0D3A-4440-A4BD-B2D49E8D7DD6}" name="Commentaire Hub Santé" totalsRowFunction="count" dataDxfId="1252" totalsRowDxfId="1251"/>
    <tableColumn id="16" xr3:uid="{8AC22362-8626-468F-AB79-BB4DB6E31CD3}" name="Commentaire Philippe Dreyfus" totalsRowFunction="count" dataDxfId="1250" totalsRowDxfId="1249"/>
    <tableColumn id="33" xr3:uid="{D9D4C6BB-6562-473E-8C63-13A3EDF78820}" name="Commentaire FBE" dataDxfId="1248" totalsRowDxfId="1247"/>
    <tableColumn id="17" xr3:uid="{11394A71-F820-4495-9AD4-2BF85E5B2920}" name="Commentaire Yann Penverne" totalsRowFunction="count" dataDxfId="1246" totalsRowDxfId="1245"/>
    <tableColumn id="20" xr3:uid="{036A98E5-4C02-415A-989D-802A776C391D}" name="NexSIS" totalsRowFunction="custom" dataDxfId="1244" totalsRowDxfId="1243">
      <totalsRowFormula>SUBTOTAL(103,createCase16[NexSIS])-COUNTIFS(createCase16[NexSIS],"=X")</totalsRowFormula>
    </tableColumn>
    <tableColumn id="22" xr3:uid="{307F1363-FE7C-48AC-ADD9-C3A2A561630D}" name="Métier" totalsRowFunction="custom" dataDxfId="1242" totalsRowDxfId="124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40" dataDxfId="1239" totalsRowDxfId="1238">
  <autoFilter ref="A8:AD18" xr:uid="{3932ADEA-DC88-4A0F-8DAC-A587FD7E4148}"/>
  <tableColumns count="30">
    <tableColumn id="26" xr3:uid="{3299B1BE-9E8D-4297-8D33-E8B4E6314998}" name="ID" totalsRowFunction="count" dataDxfId="1237" totalsRowDxfId="1236"/>
    <tableColumn id="34" xr3:uid="{943EB1AA-FC87-47D8-9208-417FE7A33ACF}" name="Donnée (Niveau 1)" dataDxfId="1235" totalsRowDxfId="1234"/>
    <tableColumn id="1" xr3:uid="{9AB0B7F6-617C-49F5-8E21-C93976E9DCDA}" name="Donnée (Niveau 2)" totalsRowFunction="count" dataDxfId="1233" totalsRowDxfId="1232"/>
    <tableColumn id="2" xr3:uid="{A48A81EF-3C17-489D-BCD8-5B425E174DCF}" name="Donnée (Niveau 3)" totalsRowFunction="count" dataDxfId="1231" totalsRowDxfId="1230"/>
    <tableColumn id="3" xr3:uid="{AEF972B8-4C2B-48DE-9661-295612B8D9D4}" name="Donnée (Niveau 4)" totalsRowFunction="count" dataDxfId="1229" totalsRowDxfId="1228"/>
    <tableColumn id="4" xr3:uid="{3788DC23-8937-4CF6-BF8E-302839D5FFDD}" name="Donnée (Niveau 5)" totalsRowFunction="count" dataDxfId="1227" totalsRowDxfId="1226"/>
    <tableColumn id="5" xr3:uid="{52D81477-ABE6-4966-B95A-C02F570AE73A}" name="Donnée (Niveau 6)" totalsRowFunction="count" dataDxfId="1225" totalsRowDxfId="1224"/>
    <tableColumn id="6" xr3:uid="{8CBF540E-BEA4-4436-8262-A7C687CE3E2D}" name="Description" totalsRowFunction="count" dataDxfId="1223" totalsRowDxfId="1222"/>
    <tableColumn id="14" xr3:uid="{64D795F4-1995-494F-810E-260DF2C5085A}" name="Exemples" totalsRowFunction="count" dataDxfId="1221" totalsRowDxfId="1220"/>
    <tableColumn id="7" xr3:uid="{D6B3F761-7C6E-417A-9BDD-696632C9F5FF}" name="Balise NexSIS" totalsRowFunction="count" dataDxfId="1219" totalsRowDxfId="1218"/>
    <tableColumn id="21" xr3:uid="{9DFC9AE6-5781-4CF5-9259-45DCFD672294}" name="Nouvelle balise" totalsRowFunction="count" dataDxfId="1217" totalsRowDxfId="1216"/>
    <tableColumn id="8" xr3:uid="{01EECBEF-753B-4F59-99A4-4790E47E73EE}" name="Nantes - balise" totalsRowFunction="count" dataDxfId="1215" totalsRowDxfId="1214"/>
    <tableColumn id="15" xr3:uid="{0A856445-1DFB-47A0-8F98-1BB704EBE9BB}" name="Nantes - description" totalsRowFunction="count" dataDxfId="1213" totalsRowDxfId="1212"/>
    <tableColumn id="18" xr3:uid="{C7281F1D-46DF-4F03-B261-CAA071B10445}" name="GT399" totalsRowFunction="count" dataDxfId="1211" totalsRowDxfId="1210"/>
    <tableColumn id="9" xr3:uid="{8F75A270-1699-45B9-AEE8-46DC9C103E9A}" name="GT399 description" totalsRowFunction="count" dataDxfId="1209" totalsRowDxfId="1208"/>
    <tableColumn id="10" xr3:uid="{C4EF9828-8BEA-45BA-9358-37C041F8BE93}" name="Priorisation" totalsRowFunction="count" dataDxfId="1207" totalsRowDxfId="1206"/>
    <tableColumn id="11" xr3:uid="{C8A1EB70-9D5E-41CB-888E-94DB682F73EE}" name="Cardinalité" dataDxfId="1205" totalsRowDxfId="1204"/>
    <tableColumn id="27" xr3:uid="{CA1C1D4B-6AA0-4DEB-8946-D2D88578F7E3}" name="Objet" totalsRowFunction="count" dataDxfId="1203" totalsRowDxfId="1202"/>
    <tableColumn id="12" xr3:uid="{DE654E76-8FBA-4354-9CF8-6E6A462E6409}" name="Format (ou type)" totalsRowFunction="count" dataDxfId="1201" totalsRowDxfId="1200"/>
    <tableColumn id="37" xr3:uid="{C96CA3D7-42EC-4F04-A68A-7444B82822C8}" name="Nomenclature/ énumération" dataDxfId="1199" totalsRowDxfId="1198"/>
    <tableColumn id="31" xr3:uid="{D0A863DE-C408-4007-8ED1-035E6F8C1949}" name="Détails de format" dataDxfId="1197" totalsRowDxfId="1196"/>
    <tableColumn id="36" xr3:uid="{4FBDDCB5-6890-404E-AF57-163DA21D490D}" name="15-18" dataDxfId="1195" totalsRowDxfId="1194"/>
    <tableColumn id="35" xr3:uid="{31AA9CC8-C176-428C-BF54-6A11D6D81BB2}" name="15-15" dataDxfId="1193" totalsRowDxfId="1192"/>
    <tableColumn id="39" xr3:uid="{8866D17E-800C-4E85-BE99-1E028619BE67}" name="CUT" dataDxfId="1191" totalsRowDxfId="1190"/>
    <tableColumn id="19" xr3:uid="{89AE86E7-D981-4E55-B036-1545CE5A0149}" name="Commentaire Hub Santé" totalsRowFunction="count" dataDxfId="1189" totalsRowDxfId="1188"/>
    <tableColumn id="16" xr3:uid="{ACDAA173-B451-4B80-A3E5-E5A1D928393F}" name="Commentaire Philippe Dreyfus" totalsRowFunction="count" dataDxfId="1187" totalsRowDxfId="1186"/>
    <tableColumn id="33" xr3:uid="{9B4758BD-1388-4079-8A50-1F8C39538EDF}" name="Commentaire FBE" dataDxfId="1185" totalsRowDxfId="1184"/>
    <tableColumn id="17" xr3:uid="{BF13D23C-C019-4EEE-96CD-540F8E568157}" name="Commentaire Yann Penverne" totalsRowFunction="count" dataDxfId="1183" totalsRowDxfId="1182"/>
    <tableColumn id="20" xr3:uid="{CA95465C-6ED7-43BD-96F7-66CA68FFA6DF}" name="NexSIS" totalsRowFunction="custom" dataDxfId="1181" totalsRowDxfId="1180">
      <totalsRowFormula>SUBTOTAL(103,createCase29[NexSIS])-COUNTIFS(createCase29[NexSIS],"=X")</totalsRowFormula>
    </tableColumn>
    <tableColumn id="22" xr3:uid="{A91321AB-D5A1-492C-80AF-94204824579D}" name="Métier" totalsRowFunction="custom" dataDxfId="1179" totalsRowDxfId="117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77">
  <autoFilter ref="A8:W23" xr:uid="{EEF68223-2157-47F6-9133-264D671F0942}"/>
  <tableColumns count="23">
    <tableColumn id="1" xr3:uid="{0308532B-296F-49D7-B76E-23948A2F1FAE}" name="ID" totalsRowFunction="count" dataDxfId="1176" totalsRowDxfId="1175"/>
    <tableColumn id="2" xr3:uid="{4E5CA3CD-74C0-41D7-A064-93B29A44F6EA}" name="Donnée (Niveau 1)" totalsRowFunction="custom" dataDxfId="1174" totalsRowDxfId="1173">
      <totalsRowFormula>SUBTOTAL(103,Tableau3[Donnée (Niveau 1)])</totalsRowFormula>
    </tableColumn>
    <tableColumn id="3" xr3:uid="{099F4D11-28E8-482A-B443-FA0B35F69A5A}" name="Donnée (Niveau 2)" totalsRowFunction="custom" dataDxfId="1172" totalsRowDxfId="1171">
      <totalsRowFormula>SUBTOTAL(103,Tableau3[Donnée (Niveau 2)])</totalsRowFormula>
    </tableColumn>
    <tableColumn id="4" xr3:uid="{894FFF8F-C344-436B-8995-6D977D9EE845}" name="Donnée (Niveau 3)" totalsRowFunction="custom" dataDxfId="1170" totalsRowDxfId="1169">
      <totalsRowFormula>SUBTOTAL(103,Tableau3[Donnée (Niveau 3)])</totalsRowFormula>
    </tableColumn>
    <tableColumn id="5" xr3:uid="{AB815DDF-5ECF-4083-A621-45835C8FE42C}" name="Donnée (Niveau 4)" totalsRowFunction="custom" dataDxfId="1168" totalsRowDxfId="1167">
      <totalsRowFormula>SUBTOTAL(103,Tableau3[Donnée (Niveau 4)])</totalsRowFormula>
    </tableColumn>
    <tableColumn id="6" xr3:uid="{20F05C10-E73C-4ECE-95CB-368439F635A4}" name="Donnée (Niveau 5)" totalsRowFunction="custom" dataDxfId="1166" totalsRowDxfId="1165">
      <totalsRowFormula>SUBTOTAL(103,Tableau3[Donnée (Niveau 5)])</totalsRowFormula>
    </tableColumn>
    <tableColumn id="7" xr3:uid="{CD2D80B3-AFB4-4A43-A25F-9936020F0A33}" name="Donnée (Niveau 6)" totalsRowFunction="custom" dataDxfId="1164" totalsRowDxfId="1163">
      <totalsRowFormula>SUBTOTAL(103,Tableau3[Donnée (Niveau 6)])</totalsRowFormula>
    </tableColumn>
    <tableColumn id="8" xr3:uid="{6D534A97-72D3-4D26-ACDA-1E36EFF5A5D1}" name="Description" totalsRowFunction="custom" totalsRowDxfId="1162">
      <totalsRowFormula>SUBTOTAL(103,Tableau3[Description])</totalsRowFormula>
    </tableColumn>
    <tableColumn id="9" xr3:uid="{1C7F0F41-E26E-4A31-99F7-36DA6F587FD4}" name="Exemples" totalsRowFunction="custom" totalsRowDxfId="1161">
      <totalsRowFormula>SUBTOTAL(103,Tableau3[Exemples])</totalsRowFormula>
    </tableColumn>
    <tableColumn id="10" xr3:uid="{16E03419-7018-452F-85C4-FD235A5FD831}" name="Balise NexSIS" totalsRowFunction="custom" totalsRowDxfId="1160">
      <totalsRowFormula>SUBTOTAL(103,Tableau3[Balise NexSIS])</totalsRowFormula>
    </tableColumn>
    <tableColumn id="11" xr3:uid="{B07E8B63-480E-4E4D-B3C9-5480DBD4EBFD}" name="Nouvelle balise" totalsRowFunction="custom" totalsRowDxfId="1159">
      <totalsRowFormula>SUBTOTAL(103,Tableau3[Nouvelle balise])</totalsRowFormula>
    </tableColumn>
    <tableColumn id="12" xr3:uid="{580E514F-043D-4789-9329-386B22D4622D}" name="Nantes - balise" totalsRowFunction="custom" totalsRowDxfId="1158">
      <totalsRowFormula>SUBTOTAL(103,Tableau3[Nantes - balise])</totalsRowFormula>
    </tableColumn>
    <tableColumn id="13" xr3:uid="{0C60FD75-9B70-4899-B643-430300539392}" name="Nantes - description" totalsRowFunction="custom" totalsRowDxfId="1157">
      <totalsRowFormula>SUBTOTAL(103,Tableau3[Nantes - description])</totalsRowFormula>
    </tableColumn>
    <tableColumn id="14" xr3:uid="{A80B0132-E4A5-41BF-9151-A57B2C45E16D}" name="GT399" totalsRowFunction="custom" totalsRowDxfId="1156">
      <totalsRowFormula>SUBTOTAL(103,Tableau3[GT399])</totalsRowFormula>
    </tableColumn>
    <tableColumn id="15" xr3:uid="{8E187925-974B-4A24-81D7-AB82144912F1}" name="GT399 description" totalsRowFunction="custom" totalsRowDxfId="1155">
      <totalsRowFormula>SUBTOTAL(103,Tableau3[GT399 description])</totalsRowFormula>
    </tableColumn>
    <tableColumn id="16" xr3:uid="{42F38D08-76CB-4B3A-A731-4207FB6FBE23}" name="Priorisation" totalsRowFunction="custom" totalsRowDxfId="1154">
      <totalsRowFormula>SUBTOTAL(103,Tableau3[Priorisation])</totalsRowFormula>
    </tableColumn>
    <tableColumn id="17" xr3:uid="{9F68F1ED-1480-436C-8BC5-AA551A9025A4}" name="Cardinalité" totalsRowFunction="custom" dataDxfId="1153" totalsRowDxfId="1152">
      <totalsRowFormula>SUBTOTAL(103,Tableau3[Cardinalité])</totalsRowFormula>
    </tableColumn>
    <tableColumn id="18" xr3:uid="{8D71687D-B67F-4FBE-A91C-E3D7AF1CF7CE}" name="Objet" totalsRowFunction="custom" dataDxfId="1151" totalsRowDxfId="1150">
      <totalsRowFormula>SUBTOTAL(103,Tableau3[Objet])</totalsRowFormula>
    </tableColumn>
    <tableColumn id="19" xr3:uid="{3997D7F5-733D-4A1D-97E2-3BDAED2B9FE3}" name="Format (ou type)" totalsRowFunction="custom" dataDxfId="1149" totalsRowDxfId="1148">
      <totalsRowFormula>SUBTOTAL(103,Tableau3[Format (ou type)])</totalsRowFormula>
    </tableColumn>
    <tableColumn id="20" xr3:uid="{33562809-70DE-436A-940D-49F45D5F14A8}" name="Nomenclature/ énumération" totalsRowFunction="custom" totalsRowDxfId="1147">
      <totalsRowFormula>SUBTOTAL(103,Tableau3[Nomenclature/ énumération])</totalsRowFormula>
    </tableColumn>
    <tableColumn id="21" xr3:uid="{0FBF9953-AE08-41BF-9CDE-EA27950F10D4}" name="Détails de format" totalsRowFunction="custom" totalsRowDxfId="1146">
      <totalsRowFormula>SUBTOTAL(103,Tableau3[Détails de format])</totalsRowFormula>
    </tableColumn>
    <tableColumn id="22" xr3:uid="{9F868D8D-588A-4128-8291-ABF86AE38F9A}" name="15-18" totalsRowFunction="custom" dataDxfId="1145" totalsRowDxfId="1144">
      <totalsRowFormula>SUBTOTAL(103,Tableau3[15-18])</totalsRowFormula>
    </tableColumn>
    <tableColumn id="23" xr3:uid="{87B18F95-525A-4A9B-860F-C7A99278233D}" name="15-15" totalsRowFunction="custom" dataDxfId="1143" totalsRowDxfId="114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41">
  <autoFilter ref="A8:W9" xr:uid="{75253F3A-254C-4618-A5FE-BEE9E9C3C612}"/>
  <tableColumns count="23">
    <tableColumn id="1" xr3:uid="{B9312955-B2A3-439B-98E2-35497FC3B9CD}" name="ID" totalsRowFunction="count" dataDxfId="1140" totalsRowDxfId="1139"/>
    <tableColumn id="2" xr3:uid="{A41A30AA-1973-446D-97F1-BB8048C22A4F}" name="Donnée (Niveau 1)" totalsRowFunction="custom" dataDxfId="1138" totalsRowDxfId="1137">
      <totalsRowFormula>SUBTOTAL(103,Tableau35[Donnée (Niveau 1)])</totalsRowFormula>
    </tableColumn>
    <tableColumn id="3" xr3:uid="{DFE7CE8D-9D20-4AEF-A0BD-66C619A3B39A}" name="Donnée (Niveau 2)" totalsRowFunction="custom" dataDxfId="1136" totalsRowDxfId="1135">
      <totalsRowFormula>SUBTOTAL(103,Tableau35[Donnée (Niveau 2)])</totalsRowFormula>
    </tableColumn>
    <tableColumn id="4" xr3:uid="{D4BCA6FB-BEEB-4675-B373-97CA3247D3B3}" name="Donnée (Niveau 3)" totalsRowFunction="custom" dataDxfId="1134" totalsRowDxfId="1133">
      <totalsRowFormula>SUBTOTAL(103,Tableau35[Donnée (Niveau 3)])</totalsRowFormula>
    </tableColumn>
    <tableColumn id="5" xr3:uid="{98330C77-3D56-4BE0-94A2-82DDC5827C96}" name="Donnée (Niveau 4)" totalsRowFunction="custom" dataDxfId="1132" totalsRowDxfId="1131">
      <totalsRowFormula>SUBTOTAL(103,Tableau35[Donnée (Niveau 4)])</totalsRowFormula>
    </tableColumn>
    <tableColumn id="6" xr3:uid="{3D011196-6587-48FF-87E2-AE1D56773EE7}" name="Donnée (Niveau 5)" totalsRowFunction="custom" dataDxfId="1130" totalsRowDxfId="1129">
      <totalsRowFormula>SUBTOTAL(103,Tableau35[Donnée (Niveau 5)])</totalsRowFormula>
    </tableColumn>
    <tableColumn id="7" xr3:uid="{9EBCC79E-BB78-43E2-8390-99AED4817490}" name="Donnée (Niveau 6)" totalsRowFunction="custom" dataDxfId="1128" totalsRowDxfId="1127">
      <totalsRowFormula>SUBTOTAL(103,Tableau35[Donnée (Niveau 6)])</totalsRowFormula>
    </tableColumn>
    <tableColumn id="8" xr3:uid="{E26B9737-D2F7-4253-9691-0FAB27540899}" name="Description" totalsRowFunction="custom" totalsRowDxfId="1126">
      <totalsRowFormula>SUBTOTAL(103,Tableau35[Description])</totalsRowFormula>
    </tableColumn>
    <tableColumn id="9" xr3:uid="{CD269DAD-CD7B-426A-8623-52708A75A9F3}" name="Exemples" totalsRowFunction="custom" totalsRowDxfId="1125">
      <totalsRowFormula>SUBTOTAL(103,Tableau35[Exemples])</totalsRowFormula>
    </tableColumn>
    <tableColumn id="10" xr3:uid="{20924355-7D5C-49E1-BBA9-453A972E5FD5}" name="Balise NexSIS" totalsRowFunction="custom" totalsRowDxfId="1124">
      <totalsRowFormula>SUBTOTAL(103,Tableau35[Balise NexSIS])</totalsRowFormula>
    </tableColumn>
    <tableColumn id="11" xr3:uid="{E6886C03-3B0D-46D0-99EE-5173E67D42D5}" name="Nouvelle balise" totalsRowFunction="custom" totalsRowDxfId="1123">
      <totalsRowFormula>SUBTOTAL(103,Tableau35[Nouvelle balise])</totalsRowFormula>
    </tableColumn>
    <tableColumn id="12" xr3:uid="{FC0A1304-6D18-4479-8A8D-40E1640CC417}" name="Nantes - balise" totalsRowFunction="custom" totalsRowDxfId="1122">
      <totalsRowFormula>SUBTOTAL(103,Tableau35[Nantes - balise])</totalsRowFormula>
    </tableColumn>
    <tableColumn id="13" xr3:uid="{F13FED84-5993-4B0F-9596-BB54F03D8CD2}" name="Nantes - description" totalsRowFunction="custom" totalsRowDxfId="1121">
      <totalsRowFormula>SUBTOTAL(103,Tableau35[Nantes - description])</totalsRowFormula>
    </tableColumn>
    <tableColumn id="14" xr3:uid="{D10C28EC-5A2B-4C5A-9DF5-FA610DC16AB7}" name="GT399" totalsRowFunction="custom" totalsRowDxfId="1120">
      <totalsRowFormula>SUBTOTAL(103,Tableau35[GT399])</totalsRowFormula>
    </tableColumn>
    <tableColumn id="15" xr3:uid="{BEB12139-7DD8-42F5-B1E1-2ECBC4C5542E}" name="GT399 description" totalsRowFunction="custom" totalsRowDxfId="1119">
      <totalsRowFormula>SUBTOTAL(103,Tableau35[GT399 description])</totalsRowFormula>
    </tableColumn>
    <tableColumn id="16" xr3:uid="{188B779B-92B8-4FEF-8EED-51C2A38708D0}" name="Priorisation" totalsRowFunction="custom" totalsRowDxfId="1118">
      <totalsRowFormula>SUBTOTAL(103,Tableau35[Priorisation])</totalsRowFormula>
    </tableColumn>
    <tableColumn id="17" xr3:uid="{F4CC96EB-6D1D-4960-BCD8-CD461F381ED8}" name="Cardinalité" totalsRowFunction="custom" dataDxfId="1117" totalsRowDxfId="1116">
      <totalsRowFormula>SUBTOTAL(103,Tableau35[Cardinalité])</totalsRowFormula>
    </tableColumn>
    <tableColumn id="18" xr3:uid="{B0090839-6783-4E0E-8106-4E6A56CCAFD2}" name="Objet" totalsRowFunction="custom" dataDxfId="1115" totalsRowDxfId="1114">
      <totalsRowFormula>SUBTOTAL(103,Tableau35[Objet])</totalsRowFormula>
    </tableColumn>
    <tableColumn id="19" xr3:uid="{A81D9ACE-1BA2-42E2-A7BF-AD6A21D051B7}" name="Format (ou type)" totalsRowFunction="custom" dataDxfId="1113" totalsRowDxfId="1112">
      <totalsRowFormula>SUBTOTAL(103,Tableau35[Format (ou type)])</totalsRowFormula>
    </tableColumn>
    <tableColumn id="20" xr3:uid="{395551A0-AF3E-4BCA-A2D1-B5B3AFE7BB0F}" name="Nomenclature/ énumération" totalsRowFunction="custom" totalsRowDxfId="1111">
      <totalsRowFormula>SUBTOTAL(103,Tableau35[Nomenclature/ énumération])</totalsRowFormula>
    </tableColumn>
    <tableColumn id="21" xr3:uid="{CA6C9852-2D54-43AF-A983-D0F4CF56B2B4}" name="Détails de format" totalsRowFunction="custom" totalsRowDxfId="1110">
      <totalsRowFormula>SUBTOTAL(103,Tableau35[Détails de format])</totalsRowFormula>
    </tableColumn>
    <tableColumn id="22" xr3:uid="{15560D52-4B8E-408C-878A-EEE9AFD8D183}" name="15-18" totalsRowFunction="custom" totalsRowDxfId="1109">
      <totalsRowFormula>SUBTOTAL(103,Tableau35[15-18])</totalsRowFormula>
    </tableColumn>
    <tableColumn id="23" xr3:uid="{F8085B3C-2A10-48F6-B2F1-428BF4D2A4F6}" name="15-15" totalsRowFunction="custom" totalsRowDxfId="110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07">
  <autoFilter ref="A8:W19" xr:uid="{1FE8A3AF-4E94-4B60-8D0F-BDD2D3ECE80A}"/>
  <tableColumns count="23">
    <tableColumn id="1" xr3:uid="{2194A6A9-978B-49BF-92EC-24BA1F982865}" name="ID" totalsRowFunction="count" dataDxfId="1106" totalsRowDxfId="1105"/>
    <tableColumn id="2" xr3:uid="{7639722A-2F33-4FF5-974B-AF23A0A6AFB1}" name="Donnée (Niveau 1)" totalsRowFunction="custom" dataDxfId="1104" totalsRowDxfId="1103">
      <totalsRowFormula>SUBTOTAL(103,Tableau357[Donnée (Niveau 1)])</totalsRowFormula>
    </tableColumn>
    <tableColumn id="3" xr3:uid="{9BD64E43-D2AF-489F-A571-5D02F069CB5A}" name="Donnée (Niveau 2)" totalsRowFunction="custom" dataDxfId="1102" totalsRowDxfId="1101">
      <totalsRowFormula>SUBTOTAL(103,Tableau357[Donnée (Niveau 2)])</totalsRowFormula>
    </tableColumn>
    <tableColumn id="4" xr3:uid="{3A15C35A-E24A-431E-9B0F-5AA03F1DEC65}" name="Donnée (Niveau 3)" totalsRowFunction="custom" dataDxfId="1100" totalsRowDxfId="1099">
      <totalsRowFormula>SUBTOTAL(103,Tableau357[Donnée (Niveau 3)])</totalsRowFormula>
    </tableColumn>
    <tableColumn id="5" xr3:uid="{30450838-7269-4B21-AED9-DE744E6D7BE7}" name="Donnée (Niveau 4)" totalsRowFunction="custom" dataDxfId="1098" totalsRowDxfId="1097">
      <totalsRowFormula>SUBTOTAL(103,Tableau357[Donnée (Niveau 4)])</totalsRowFormula>
    </tableColumn>
    <tableColumn id="6" xr3:uid="{3660E566-E514-413D-B57E-5899D7E2C97A}" name="Donnée (Niveau 5)" totalsRowFunction="custom" dataDxfId="1096" totalsRowDxfId="1095">
      <totalsRowFormula>SUBTOTAL(103,Tableau357[Donnée (Niveau 5)])</totalsRowFormula>
    </tableColumn>
    <tableColumn id="7" xr3:uid="{9C7BB915-267A-4C5A-AA02-029048F4DC4E}" name="Donnée (Niveau 6)" totalsRowFunction="custom" dataDxfId="1094" totalsRowDxfId="1093">
      <totalsRowFormula>SUBTOTAL(103,Tableau357[Donnée (Niveau 6)])</totalsRowFormula>
    </tableColumn>
    <tableColumn id="8" xr3:uid="{E5B15786-B76A-4BEA-9067-9613FD29334F}" name="Description" totalsRowFunction="custom" totalsRowDxfId="1092">
      <totalsRowFormula>SUBTOTAL(103,Tableau357[Description])</totalsRowFormula>
    </tableColumn>
    <tableColumn id="9" xr3:uid="{8DB05C06-6CE9-4263-BA6F-48CE0AE9983C}" name="Exemples" totalsRowFunction="custom" totalsRowDxfId="1091">
      <totalsRowFormula>SUBTOTAL(103,Tableau357[Exemples])</totalsRowFormula>
    </tableColumn>
    <tableColumn id="10" xr3:uid="{1837705E-85D2-43D6-9CDA-E6F77570DBBD}" name="Balise NexSIS" totalsRowFunction="custom" totalsRowDxfId="1090">
      <totalsRowFormula>SUBTOTAL(103,Tableau357[Balise NexSIS])</totalsRowFormula>
    </tableColumn>
    <tableColumn id="11" xr3:uid="{957F756D-730B-4641-8748-30510E6525C0}" name="Nouvelle balise" totalsRowFunction="custom" dataDxfId="1089" totalsRowDxfId="1088">
      <totalsRowFormula>SUBTOTAL(103,Tableau357[Nouvelle balise])</totalsRowFormula>
    </tableColumn>
    <tableColumn id="12" xr3:uid="{3169EF9C-BB85-4FFA-B5E7-A3B8B73FC3A2}" name="Nantes - balise" totalsRowFunction="custom" totalsRowDxfId="1087">
      <totalsRowFormula>SUBTOTAL(103,Tableau357[Nantes - balise])</totalsRowFormula>
    </tableColumn>
    <tableColumn id="13" xr3:uid="{E548F095-B313-42ED-B82E-D4F99D2C0A04}" name="Nantes - description" totalsRowFunction="custom" totalsRowDxfId="1086">
      <totalsRowFormula>SUBTOTAL(103,Tableau357[Nantes - description])</totalsRowFormula>
    </tableColumn>
    <tableColumn id="14" xr3:uid="{CC704391-8DDA-45F3-B8AB-AE5DEBD43C11}" name="GT399" totalsRowFunction="custom" totalsRowDxfId="1085">
      <totalsRowFormula>SUBTOTAL(103,Tableau357[GT399])</totalsRowFormula>
    </tableColumn>
    <tableColumn id="15" xr3:uid="{A5BB6FA3-0492-4977-AD3E-CEAAE8366B7A}" name="GT399 description" totalsRowFunction="custom" totalsRowDxfId="1084">
      <totalsRowFormula>SUBTOTAL(103,Tableau357[GT399 description])</totalsRowFormula>
    </tableColumn>
    <tableColumn id="16" xr3:uid="{6BC9EA61-5862-4D25-B98C-EA9E88DF081C}" name="Priorisation" totalsRowFunction="custom" totalsRowDxfId="1083">
      <totalsRowFormula>SUBTOTAL(103,Tableau357[Priorisation])</totalsRowFormula>
    </tableColumn>
    <tableColumn id="17" xr3:uid="{F8CC7813-2529-4AB6-8673-B22D55F47970}" name="Cardinalité" totalsRowFunction="custom" dataDxfId="1082" totalsRowDxfId="1081">
      <totalsRowFormula>SUBTOTAL(103,Tableau357[Cardinalité])</totalsRowFormula>
    </tableColumn>
    <tableColumn id="18" xr3:uid="{F8AA89E9-3720-467E-92C2-F847AE5D62EB}" name="Objet" totalsRowFunction="custom" dataDxfId="1080" totalsRowDxfId="1079">
      <totalsRowFormula>SUBTOTAL(103,Tableau357[Objet])</totalsRowFormula>
    </tableColumn>
    <tableColumn id="19" xr3:uid="{044C8000-1042-455B-8904-0733131290E6}" name="Format (ou type)" totalsRowFunction="custom" dataDxfId="1078" totalsRowDxfId="1077">
      <totalsRowFormula>SUBTOTAL(103,Tableau357[Format (ou type)])</totalsRowFormula>
    </tableColumn>
    <tableColumn id="20" xr3:uid="{4C43F220-1FFF-4D6A-B274-6AC8F1923DC0}" name="Nomenclature/ énumération" totalsRowFunction="custom" dataDxfId="1076" totalsRowDxfId="1075">
      <totalsRowFormula>SUBTOTAL(103,Tableau357[Nomenclature/ énumération])</totalsRowFormula>
    </tableColumn>
    <tableColumn id="21" xr3:uid="{F3647E69-0E89-450A-AF38-B5627E006D73}" name="Détails de format" totalsRowFunction="custom" dataDxfId="1074" totalsRowDxfId="1073">
      <totalsRowFormula>SUBTOTAL(103,Tableau357[Détails de format])</totalsRowFormula>
    </tableColumn>
    <tableColumn id="22" xr3:uid="{BDA6CEC4-51B8-4CFB-B6B6-B7AF21F84DE9}" name="15-18" totalsRowFunction="custom" totalsRowDxfId="1072">
      <totalsRowFormula>SUBTOTAL(103,Tableau357[15-18])</totalsRowFormula>
    </tableColumn>
    <tableColumn id="23" xr3:uid="{A7D9FC89-3D3C-442A-BF60-2B5E8CAB8757}" name="15-15" totalsRowFunction="custom" totalsRowDxfId="107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70" totalsRowDxfId="1067" headerRowBorderDxfId="1069" tableBorderDxfId="1068" totalsRowBorderDxfId="1066">
  <autoFilter ref="A8:W14" xr:uid="{E931F4C5-87AC-4B70-ADC3-93962301DA67}"/>
  <tableColumns count="23">
    <tableColumn id="1" xr3:uid="{1E224984-052D-4A13-B622-AE0F71DD159A}" name="ID" totalsRowFunction="custom" dataDxfId="1065" totalsRowDxfId="1064">
      <totalsRowFormula>SUBTOTAL(103, Tableau9[ID])</totalsRowFormula>
    </tableColumn>
    <tableColumn id="2" xr3:uid="{C0689F99-92F2-497E-8FC9-D5C9893BC7E9}" name="Donnée (Niveau 1)" totalsRowFunction="custom" dataDxfId="1063" totalsRowDxfId="1062">
      <totalsRowFormula>SUBTOTAL(103, Tableau9[Donnée (Niveau 1)])</totalsRowFormula>
    </tableColumn>
    <tableColumn id="3" xr3:uid="{415D4766-C4FA-4EA5-814E-1F0F00B07B37}" name="Donnée (Niveau 2)" totalsRowFunction="custom" dataDxfId="1061" totalsRowDxfId="1060">
      <totalsRowFormula>SUBTOTAL(103, Tableau9[Donnée (Niveau 2)])</totalsRowFormula>
    </tableColumn>
    <tableColumn id="4" xr3:uid="{3376F3F3-12CC-4AD9-9955-3EC68C5C3DD9}" name="Donnée (Niveau 3)" totalsRowFunction="custom" dataDxfId="1059" totalsRowDxfId="1058">
      <totalsRowFormula>SUBTOTAL(103, Tableau9[Donnée (Niveau 3)])</totalsRowFormula>
    </tableColumn>
    <tableColumn id="5" xr3:uid="{541A98F6-3A3C-473C-86A3-80321C6E2798}" name="Donnée (Niveau 4)" totalsRowFunction="custom" dataDxfId="1057" totalsRowDxfId="1056">
      <totalsRowFormula>SUBTOTAL(103, Tableau9[Donnée (Niveau 4)])</totalsRowFormula>
    </tableColumn>
    <tableColumn id="6" xr3:uid="{9860160A-69B0-43CC-ACC3-513CC21BBCC9}" name="Donnée (Niveau 5)" totalsRowFunction="custom" dataDxfId="1055" totalsRowDxfId="1054">
      <totalsRowFormula>SUBTOTAL(103, Tableau9[Donnée (Niveau 5)])</totalsRowFormula>
    </tableColumn>
    <tableColumn id="7" xr3:uid="{A283BE6B-5F72-4E28-A1D0-C3CEFC3A3203}" name="Donnée (Niveau 6)" totalsRowFunction="custom" dataDxfId="1053" totalsRowDxfId="1052">
      <totalsRowFormula>SUBTOTAL(103, Tableau9[Donnée (Niveau 6)])</totalsRowFormula>
    </tableColumn>
    <tableColumn id="8" xr3:uid="{19DF1CAC-A34E-4D6F-9152-7E372105A411}" name="Description" totalsRowFunction="custom" totalsRowDxfId="1051">
      <totalsRowFormula>SUBTOTAL(103, Tableau9[Description])</totalsRowFormula>
    </tableColumn>
    <tableColumn id="9" xr3:uid="{19C7F4C5-FBF2-4DDF-8C18-64844C80A068}" name="Exemples" totalsRowFunction="custom" totalsRowDxfId="1050">
      <totalsRowFormula>SUBTOTAL(103, Tableau9[Exemples])</totalsRowFormula>
    </tableColumn>
    <tableColumn id="10" xr3:uid="{25BE0A12-B3F7-4026-80D6-5AED0D62F912}" name="Balise NexSIS" totalsRowFunction="custom" totalsRowDxfId="1049">
      <totalsRowFormula>SUBTOTAL(103, Tableau9[Balise NexSIS])</totalsRowFormula>
    </tableColumn>
    <tableColumn id="11" xr3:uid="{7578B8D2-C435-4424-9B0B-FE7DB8E3AC98}" name="Nouvelle balise" totalsRowFunction="custom" totalsRowDxfId="1048">
      <totalsRowFormula>SUBTOTAL(103, Tableau9[Nouvelle balise])</totalsRowFormula>
    </tableColumn>
    <tableColumn id="12" xr3:uid="{BED9B1DE-1D7A-44E1-B55A-77D8F2867832}" name="Nantes - balise" totalsRowFunction="custom" totalsRowDxfId="1047">
      <totalsRowFormula>SUBTOTAL(103, Tableau9[Nantes - balise])</totalsRowFormula>
    </tableColumn>
    <tableColumn id="13" xr3:uid="{0A269333-965B-47E6-A39A-3828EC8525D7}" name="Nantes - description" totalsRowFunction="custom" totalsRowDxfId="1046">
      <totalsRowFormula>SUBTOTAL(103, Tableau9[Nantes - description])</totalsRowFormula>
    </tableColumn>
    <tableColumn id="14" xr3:uid="{9551F7F9-F22B-4AE0-8C95-D6D0EABBF631}" name="GT399" totalsRowFunction="custom" totalsRowDxfId="1045">
      <totalsRowFormula>SUBTOTAL(103, Tableau9[GT399])</totalsRowFormula>
    </tableColumn>
    <tableColumn id="15" xr3:uid="{B250F388-C8B6-4941-A85E-C23834348517}" name="GT399 description" totalsRowFunction="custom" totalsRowDxfId="1044">
      <totalsRowFormula>SUBTOTAL(103, Tableau9[GT399 description])</totalsRowFormula>
    </tableColumn>
    <tableColumn id="16" xr3:uid="{A477B070-59A8-4A28-9E4D-9B4503B0FCDC}" name="Priorisation" totalsRowFunction="custom" totalsRowDxfId="1043">
      <totalsRowFormula>SUBTOTAL(103, Tableau9[Priorisation])</totalsRowFormula>
    </tableColumn>
    <tableColumn id="17" xr3:uid="{8D44E1CE-FB68-4E9B-AE44-0ADF0DFE048B}" name="Cardinalité" totalsRowFunction="custom" dataDxfId="1042" totalsRowDxfId="1041">
      <totalsRowFormula>SUBTOTAL(103, Tableau9[Cardinalité])</totalsRowFormula>
    </tableColumn>
    <tableColumn id="18" xr3:uid="{F5551B1C-1DCC-4580-B858-E095724B74EC}" name="Objet" totalsRowFunction="custom" totalsRowDxfId="1040">
      <totalsRowFormula>SUBTOTAL(103, Tableau9[Objet])</totalsRowFormula>
    </tableColumn>
    <tableColumn id="19" xr3:uid="{836B344A-EF05-48E1-9A56-678F7B1B5ECF}" name="Format (ou type)" totalsRowFunction="custom" totalsRowDxfId="1039">
      <totalsRowFormula>SUBTOTAL(103, Tableau9[Format (ou type)])</totalsRowFormula>
    </tableColumn>
    <tableColumn id="20" xr3:uid="{622F58D5-8FA2-4261-957A-F5060FF0501F}" name="Nomenclature/ énumération" totalsRowFunction="custom" totalsRowDxfId="1038">
      <totalsRowFormula>SUBTOTAL(103, Tableau9[Nomenclature/ énumération])</totalsRowFormula>
    </tableColumn>
    <tableColumn id="21" xr3:uid="{EE4A67A2-A8BB-40C5-B66B-2C677A555E0D}" name="Détails de format" totalsRowFunction="custom" totalsRowDxfId="1037">
      <totalsRowFormula>SUBTOTAL(103, Tableau9[Détails de format])</totalsRowFormula>
    </tableColumn>
    <tableColumn id="22" xr3:uid="{74252E4D-4A09-4C3D-A70C-71232233BE99}" name="15-18" totalsRowFunction="custom" totalsRowDxfId="1036">
      <totalsRowFormula>SUBTOTAL(103, Tableau9[15-18])</totalsRowFormula>
    </tableColumn>
    <tableColumn id="23" xr3:uid="{9A825B74-72E7-4083-95A6-ADAB0B83FA51}" name="15-15" totalsRowFunction="custom" totalsRowDxfId="103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34" headerRowBorderDxfId="1033" tableBorderDxfId="103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31">
      <totalsRowFormula>SUBTOTAL(103,Tableau911[Nantes - balise])</totalsRowFormula>
    </tableColumn>
    <tableColumn id="24" xr3:uid="{B812F9CB-695C-4233-9210-247EE7E30D5C}" name="Nantes - description" totalsRowFunction="custom" dataDxfId="1030">
      <totalsRowFormula>SUBTOTAL(103,Tableau911[Nantes - description])</totalsRowFormula>
    </tableColumn>
    <tableColumn id="23" xr3:uid="{369A7FC9-8210-45F8-B7CE-7CA66D94704C}" name="GT399" totalsRowFunction="custom" dataDxfId="1029">
      <totalsRowFormula>SUBTOTAL(103,Tableau911[GT399])</totalsRowFormula>
    </tableColumn>
    <tableColumn id="22" xr3:uid="{CC0C4430-85CE-4749-B0EF-01F38758D213}" name="GT399 description" totalsRowFunction="custom" dataDxfId="1028">
      <totalsRowFormula>SUBTOTAL(103,Tableau911[GT399 description])</totalsRowFormula>
    </tableColumn>
    <tableColumn id="21" xr3:uid="{C8812723-9205-4252-A00F-7EA4ABD87E9F}" name="Priorisation" totalsRowFunction="custom" dataDxfId="102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26" headerRowBorderDxfId="1025" tableBorderDxfId="1024">
  <autoFilter ref="A8:W11" xr:uid="{4F62EADF-21E3-48F1-8B6F-5A3984C01C34}"/>
  <tableColumns count="23">
    <tableColumn id="1" xr3:uid="{B6643D7A-4C2D-4D5B-82CD-9FB6A5509A72}" name="ID" totalsRowFunction="count"/>
    <tableColumn id="2" xr3:uid="{D8AD65B6-1FCA-4B50-9A1E-843B91A13A63}" name="Donnée (Niveau 1)" totalsRowFunction="custom" dataDxfId="1023">
      <totalsRowFormula>SUBTOTAL(103,Tableau12[Donnée (Niveau 1)])</totalsRowFormula>
    </tableColumn>
    <tableColumn id="3" xr3:uid="{C51845AD-B914-429D-B634-E93F9EB2C6E2}" name="Donnée (Niveau 2)" totalsRowFunction="custom" dataDxfId="1022">
      <totalsRowFormula>SUBTOTAL(103,Tableau12[Donnée (Niveau 2)])</totalsRowFormula>
    </tableColumn>
    <tableColumn id="4" xr3:uid="{708D3FF7-D497-49D4-A121-91CEB536EDC0}" name="Donnée (Niveau 3)" totalsRowFunction="custom" dataDxfId="1021">
      <totalsRowFormula>SUBTOTAL(103,Tableau12[Donnée (Niveau 3)])</totalsRowFormula>
    </tableColumn>
    <tableColumn id="5" xr3:uid="{36BBF4F3-B871-4924-B1DF-09F52BEC9A84}" name="Donnée (Niveau 4)" totalsRowFunction="custom" dataDxfId="1020">
      <totalsRowFormula>SUBTOTAL(103,Tableau12[Donnée (Niveau 4)])</totalsRowFormula>
    </tableColumn>
    <tableColumn id="6" xr3:uid="{912708D6-C037-4264-88D3-7DEB49F9D269}" name="Donnée (Niveau 5)" totalsRowFunction="custom" dataDxfId="1019">
      <totalsRowFormula>SUBTOTAL(103,Tableau12[Donnée (Niveau 5)])</totalsRowFormula>
    </tableColumn>
    <tableColumn id="7" xr3:uid="{AEB42A44-4C97-42F7-968F-F3445075B977}" name="Donnée (Niveau 6)" totalsRowFunction="custom" dataDxfId="1018">
      <totalsRowFormula>SUBTOTAL(103,Tableau12[Donnée (Niveau 6)])</totalsRowFormula>
    </tableColumn>
    <tableColumn id="8" xr3:uid="{05104B7E-48BC-48C5-B4C9-B0719BA33344}" name="Description" totalsRowFunction="custom" dataDxfId="1017">
      <totalsRowFormula>SUBTOTAL(103,Tableau12[Description])</totalsRowFormula>
    </tableColumn>
    <tableColumn id="9" xr3:uid="{614AAED4-0FFF-4312-9849-5269BBACA5F4}" name="Exemples" totalsRowFunction="custom" dataDxfId="1016">
      <totalsRowFormula>SUBTOTAL(103,Tableau12[Exemples])</totalsRowFormula>
    </tableColumn>
    <tableColumn id="24" xr3:uid="{E4AE869A-0CB6-491F-A644-3F5631849EE2}" name="Balise NexSIS" totalsRowFunction="custom" dataDxfId="1015">
      <totalsRowFormula>SUBTOTAL(103,Tableau12[Balise NexSIS])</totalsRowFormula>
    </tableColumn>
    <tableColumn id="10" xr3:uid="{591036EA-D7D7-4CDB-9E72-F34570B08579}" name="Nouvelle balise" totalsRowFunction="custom" dataDxfId="1014">
      <totalsRowFormula>SUBTOTAL(103,Tableau12[Nouvelle balise])</totalsRowFormula>
    </tableColumn>
    <tableColumn id="23" xr3:uid="{17E8B19F-5463-4A93-9375-F25F24920A06}" name="Nantes - balise" totalsRowFunction="custom" dataDxfId="1013">
      <totalsRowFormula>SUBTOTAL(103,Tableau12[Nantes - balise])</totalsRowFormula>
    </tableColumn>
    <tableColumn id="22" xr3:uid="{752C5DB9-CA47-4947-BC51-EA0AB6CAF178}" name="Nantes - description" totalsRowFunction="custom" dataDxfId="1012">
      <totalsRowFormula>SUBTOTAL(103,Tableau12[Nantes - description])</totalsRowFormula>
    </tableColumn>
    <tableColumn id="21" xr3:uid="{3086C8B1-9331-471D-85E4-DFE9ECD0778B}" name="GT399" totalsRowFunction="custom" dataDxfId="1011">
      <totalsRowFormula>SUBTOTAL(103,Tableau12[GT399])</totalsRowFormula>
    </tableColumn>
    <tableColumn id="20" xr3:uid="{7161B64A-7444-47C0-A0EB-FBE31CB32883}" name="GT399 description" totalsRowFunction="custom" dataDxfId="1010">
      <totalsRowFormula>SUBTOTAL(103,Tableau12[GT399 description])</totalsRowFormula>
    </tableColumn>
    <tableColumn id="19" xr3:uid="{7B7F428D-98DE-48C1-B4C7-1B8FEF343340}" name="Priorisation" totalsRowFunction="custom" dataDxfId="100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84"/>
      <c r="K1" s="784"/>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84"/>
      <c r="L1" s="784"/>
      <c r="M1" s="784"/>
      <c r="N1" s="784"/>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84"/>
      <c r="L1" s="784"/>
      <c r="M1" s="784"/>
      <c r="N1" s="7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84"/>
      <c r="L1" s="784"/>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85" t="s">
        <v>726</v>
      </c>
      <c r="C2" s="78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90" t="s">
        <v>742</v>
      </c>
      <c r="B1" s="791"/>
      <c r="C1" s="791"/>
      <c r="D1" s="791"/>
      <c r="E1" s="791"/>
      <c r="F1" s="791"/>
      <c r="G1" s="791"/>
      <c r="H1" s="79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8" t="s">
        <v>753</v>
      </c>
      <c r="G12" s="788"/>
      <c r="H12" s="788"/>
      <c r="I12" s="203"/>
      <c r="J12" s="203"/>
      <c r="R12" s="196"/>
      <c r="S12" s="196"/>
      <c r="T12" s="196"/>
    </row>
    <row r="13" spans="1:20" ht="14.25" customHeight="1">
      <c r="B13" s="204" t="s">
        <v>754</v>
      </c>
      <c r="C13" s="204"/>
      <c r="D13" s="204"/>
      <c r="E13" s="204"/>
      <c r="F13" s="788" t="s">
        <v>755</v>
      </c>
      <c r="G13" s="788"/>
      <c r="H13" s="788"/>
      <c r="I13" s="204"/>
      <c r="J13" s="204"/>
      <c r="K13" s="204"/>
      <c r="L13" s="204"/>
      <c r="M13" s="204"/>
      <c r="N13" s="204"/>
      <c r="R13" s="196"/>
      <c r="S13" s="196"/>
      <c r="T13" s="196"/>
    </row>
    <row r="14" spans="1:20" ht="14.25" customHeight="1">
      <c r="B14" s="204" t="s">
        <v>756</v>
      </c>
      <c r="C14" s="204"/>
      <c r="D14" s="204"/>
      <c r="E14" s="204"/>
      <c r="F14" s="788" t="s">
        <v>755</v>
      </c>
      <c r="G14" s="788"/>
      <c r="H14" s="788"/>
      <c r="I14" s="204"/>
      <c r="J14" s="204"/>
      <c r="R14" s="196"/>
      <c r="S14" s="196"/>
      <c r="T14" s="196"/>
    </row>
    <row r="15" spans="1:20">
      <c r="B15" s="203" t="s">
        <v>757</v>
      </c>
      <c r="C15" s="203"/>
      <c r="D15" s="203"/>
      <c r="E15" s="203"/>
      <c r="F15" s="788" t="s">
        <v>755</v>
      </c>
      <c r="G15" s="788"/>
      <c r="H15" s="788"/>
      <c r="I15" s="203"/>
      <c r="J15" s="203"/>
      <c r="R15" s="196"/>
      <c r="S15" s="196"/>
      <c r="T15" s="196"/>
    </row>
    <row r="16" spans="1:20">
      <c r="B16" s="787"/>
      <c r="C16" s="787"/>
      <c r="D16" s="787"/>
      <c r="E16" s="787"/>
      <c r="F16" s="787"/>
      <c r="G16" s="787"/>
      <c r="H16" s="787"/>
      <c r="I16" s="787"/>
      <c r="J16" s="787"/>
      <c r="K16" s="787"/>
      <c r="L16" s="787"/>
      <c r="M16" s="787"/>
      <c r="N16" s="787"/>
      <c r="O16" s="787"/>
      <c r="P16" s="787"/>
      <c r="Q16" s="787"/>
    </row>
    <row r="17" spans="1:17" ht="15" thickBot="1">
      <c r="B17" s="787"/>
      <c r="C17" s="787"/>
      <c r="D17" s="787"/>
      <c r="E17" s="787"/>
      <c r="F17" s="787"/>
      <c r="G17" s="787"/>
      <c r="H17" s="787"/>
      <c r="I17" s="787"/>
      <c r="J17" s="787"/>
      <c r="K17" s="787"/>
      <c r="L17" s="787"/>
      <c r="M17" s="787"/>
      <c r="N17" s="787"/>
      <c r="O17" s="787"/>
      <c r="P17" s="787"/>
      <c r="Q17" s="787"/>
    </row>
    <row r="18" spans="1:17" ht="102.75" customHeight="1" thickBot="1">
      <c r="A18" s="793" t="s">
        <v>758</v>
      </c>
      <c r="B18" s="794"/>
      <c r="C18" s="794"/>
      <c r="D18" s="794"/>
      <c r="E18" s="794"/>
      <c r="F18" s="794"/>
      <c r="G18" s="794"/>
      <c r="H18" s="79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7"/>
      <c r="C20" s="787"/>
      <c r="D20" s="787"/>
      <c r="E20" s="787"/>
      <c r="F20" s="787"/>
      <c r="G20" s="787"/>
      <c r="H20" s="787"/>
      <c r="I20" s="787"/>
      <c r="J20" s="787"/>
      <c r="K20" s="787"/>
      <c r="L20" s="787"/>
      <c r="M20" s="787"/>
      <c r="N20" s="787"/>
      <c r="O20" s="787"/>
      <c r="P20" s="787"/>
      <c r="Q20" s="787"/>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97" t="s">
        <v>791</v>
      </c>
      <c r="B30" s="796" t="s">
        <v>792</v>
      </c>
      <c r="C30" s="796" t="s">
        <v>774</v>
      </c>
      <c r="D30" s="796" t="s">
        <v>774</v>
      </c>
      <c r="E30" s="796" t="s">
        <v>770</v>
      </c>
      <c r="F30" s="206" t="s">
        <v>793</v>
      </c>
      <c r="G30" s="789" t="s">
        <v>794</v>
      </c>
      <c r="H30" s="206" t="s">
        <v>795</v>
      </c>
    </row>
    <row r="31" spans="1:17" ht="120">
      <c r="A31" s="797"/>
      <c r="B31" s="796"/>
      <c r="C31" s="796"/>
      <c r="D31" s="796"/>
      <c r="E31" s="796"/>
      <c r="F31" s="209" t="s">
        <v>796</v>
      </c>
      <c r="G31" s="789"/>
      <c r="H31" s="206"/>
    </row>
    <row r="32" spans="1:17" ht="90">
      <c r="A32" s="208" t="s">
        <v>797</v>
      </c>
      <c r="B32" s="207" t="s">
        <v>798</v>
      </c>
      <c r="C32" s="207" t="s">
        <v>774</v>
      </c>
      <c r="D32" s="207" t="s">
        <v>774</v>
      </c>
      <c r="E32" s="207" t="s">
        <v>770</v>
      </c>
      <c r="F32" s="209" t="s">
        <v>799</v>
      </c>
      <c r="G32" s="209" t="s">
        <v>783</v>
      </c>
      <c r="H32" s="206" t="s">
        <v>800</v>
      </c>
    </row>
    <row r="33" spans="1:8" ht="30">
      <c r="A33" s="797" t="s">
        <v>801</v>
      </c>
      <c r="B33" s="796" t="s">
        <v>802</v>
      </c>
      <c r="C33" s="796" t="s">
        <v>774</v>
      </c>
      <c r="D33" s="796" t="s">
        <v>774</v>
      </c>
      <c r="E33" s="796" t="s">
        <v>770</v>
      </c>
      <c r="F33" s="209" t="s">
        <v>803</v>
      </c>
      <c r="G33" s="789" t="s">
        <v>783</v>
      </c>
      <c r="H33" s="206" t="s">
        <v>804</v>
      </c>
    </row>
    <row r="34" spans="1:8" ht="240">
      <c r="A34" s="797"/>
      <c r="B34" s="796"/>
      <c r="C34" s="796"/>
      <c r="D34" s="796"/>
      <c r="E34" s="796"/>
      <c r="F34" s="209" t="s">
        <v>805</v>
      </c>
      <c r="G34" s="789"/>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8" t="s">
        <v>815</v>
      </c>
      <c r="J1" s="798"/>
      <c r="K1" s="798"/>
      <c r="L1" s="798"/>
      <c r="Q1" s="799" t="s">
        <v>816</v>
      </c>
      <c r="R1" s="799"/>
      <c r="S1" s="96" t="s">
        <v>817</v>
      </c>
      <c r="AC1" s="96"/>
      <c r="AE1" s="128"/>
      <c r="ALY1"/>
    </row>
    <row r="2" spans="1:1016" ht="16" customHeight="1">
      <c r="C2" s="141" t="s">
        <v>818</v>
      </c>
      <c r="D2" s="152" t="s">
        <v>819</v>
      </c>
      <c r="E2" s="157">
        <f>createCase8[[#Totals],[NexSIS]] / createCase8[[#Totals],[ID]]</f>
        <v>0.83333333333333337</v>
      </c>
      <c r="G2" s="128"/>
      <c r="H2" s="227"/>
      <c r="I2" s="798"/>
      <c r="J2" s="798"/>
      <c r="K2" s="798"/>
      <c r="L2" s="79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0" t="s">
        <v>828</v>
      </c>
      <c r="O7" s="800"/>
      <c r="P7" s="800"/>
      <c r="Q7" s="800"/>
      <c r="W7" s="801" t="s">
        <v>829</v>
      </c>
      <c r="X7" s="801"/>
      <c r="AC7" s="800" t="s">
        <v>830</v>
      </c>
      <c r="AD7" s="80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08" priority="40">
      <formula>$AB22=1</formula>
    </cfRule>
    <cfRule type="expression" dxfId="1007" priority="38">
      <formula>AND($AD22=1,$AB22=1)</formula>
    </cfRule>
    <cfRule type="expression" dxfId="1006" priority="39">
      <formula>$AD22=1</formula>
    </cfRule>
    <cfRule type="expression" dxfId="1005" priority="37">
      <formula>OR($AD22="X",$AB22="X")</formula>
    </cfRule>
  </conditionalFormatting>
  <conditionalFormatting sqref="A9:G20">
    <cfRule type="expression" dxfId="1004" priority="641">
      <formula>OR(#REF!="X",$AD9="X")</formula>
    </cfRule>
    <cfRule type="expression" dxfId="1003" priority="642">
      <formula>AND(#REF!=1,$AD9=1)</formula>
    </cfRule>
    <cfRule type="expression" dxfId="1002" priority="643">
      <formula>#REF!=1</formula>
    </cfRule>
    <cfRule type="expression" dxfId="1001" priority="644">
      <formula>$AD9=1</formula>
    </cfRule>
  </conditionalFormatting>
  <conditionalFormatting sqref="C9:C20">
    <cfRule type="expression" dxfId="1000" priority="1">
      <formula>AND($T9="X",$B9&lt;&gt;"")</formula>
    </cfRule>
  </conditionalFormatting>
  <conditionalFormatting sqref="C17:C19">
    <cfRule type="expression" dxfId="999" priority="2">
      <formula>AND($T17="X",OR($B17&lt;&gt;"",$C17&lt;&gt;""))</formula>
    </cfRule>
  </conditionalFormatting>
  <conditionalFormatting sqref="D9:D20">
    <cfRule type="expression" dxfId="998" priority="11">
      <formula>AND($T9="X",OR($B9&lt;&gt;"",$C9&lt;&gt;""))</formula>
    </cfRule>
  </conditionalFormatting>
  <conditionalFormatting sqref="D18:D19">
    <cfRule type="expression" dxfId="99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96" priority="12">
      <formula>AND($T9="X",OR($B9&lt;&gt;"",$C9&lt;&gt;"",$D9&lt;&gt;""))</formula>
    </cfRule>
  </conditionalFormatting>
  <conditionalFormatting sqref="F9:F20">
    <cfRule type="expression" dxfId="995" priority="13">
      <formula>AND($T9="X",OR($B9&lt;&gt;"",$C9&lt;&gt;"",$D9&lt;&gt;"",$E9&lt;&gt;""))</formula>
    </cfRule>
  </conditionalFormatting>
  <conditionalFormatting sqref="G9:G20">
    <cfRule type="expression" dxfId="994" priority="14">
      <formula>AND($T9="X",OR($B9&lt;&gt;"",$C9&lt;&gt;"",$D9&lt;&gt;"",$E9&lt;&gt;"",$F9&lt;&gt;""))</formula>
    </cfRule>
  </conditionalFormatting>
  <conditionalFormatting sqref="H22:H23 H43:H883">
    <cfRule type="expression" dxfId="993" priority="36">
      <formula>$S22="X"</formula>
    </cfRule>
  </conditionalFormatting>
  <conditionalFormatting sqref="I9:I20">
    <cfRule type="expression" dxfId="992" priority="16">
      <formula>$T9="X"</formula>
    </cfRule>
  </conditionalFormatting>
  <conditionalFormatting sqref="S9:S20">
    <cfRule type="cellIs" dxfId="991" priority="8" operator="equal">
      <formula>"0..n"</formula>
    </cfRule>
    <cfRule type="cellIs" dxfId="990" priority="7" operator="equal">
      <formula>"1..1"</formula>
    </cfRule>
    <cfRule type="cellIs" dxfId="98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7"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8" t="s">
        <v>911</v>
      </c>
      <c r="I1" s="798"/>
      <c r="J1" s="798"/>
      <c r="O1" s="799" t="s">
        <v>816</v>
      </c>
      <c r="P1" s="799"/>
      <c r="AC1" s="96"/>
      <c r="AE1"/>
      <c r="AF1" s="128"/>
      <c r="ALZ1"/>
    </row>
    <row r="2" spans="1:1017" ht="13.5" customHeight="1">
      <c r="C2" s="141" t="s">
        <v>818</v>
      </c>
      <c r="D2" s="284"/>
      <c r="E2" s="152" t="s">
        <v>819</v>
      </c>
      <c r="F2" s="157">
        <f>createCase3[[#Totals],[NexSIS]] / createCase3[[#Totals],[ID]]</f>
        <v>0.83333333333333337</v>
      </c>
      <c r="G2" s="128"/>
      <c r="H2" s="798"/>
      <c r="I2" s="798"/>
      <c r="J2" s="79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0" t="s">
        <v>828</v>
      </c>
      <c r="M7" s="800"/>
      <c r="N7" s="800"/>
      <c r="O7" s="800"/>
      <c r="V7" s="801" t="s">
        <v>829</v>
      </c>
      <c r="W7" s="801"/>
      <c r="AC7" s="800" t="s">
        <v>830</v>
      </c>
      <c r="AD7" s="800"/>
      <c r="AE7"/>
      <c r="AF7" s="128"/>
      <c r="ALZ7"/>
    </row>
    <row r="8" spans="1:1017" s="238" customFormat="1" ht="28"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88" priority="81">
      <formula>$AB16=1</formula>
    </cfRule>
    <cfRule type="expression" dxfId="987" priority="80">
      <formula>$AD16=1</formula>
    </cfRule>
    <cfRule type="expression" dxfId="986" priority="79">
      <formula>AND($AD16=1,$AB16=1)</formula>
    </cfRule>
    <cfRule type="expression" dxfId="985" priority="78">
      <formula>OR($AD16="X",$AB16="X")</formula>
    </cfRule>
  </conditionalFormatting>
  <conditionalFormatting sqref="A9:G14">
    <cfRule type="expression" dxfId="984" priority="25">
      <formula>AND($AD9=1,$AC9=1)</formula>
    </cfRule>
    <cfRule type="expression" dxfId="983" priority="27">
      <formula>$AC9=1</formula>
    </cfRule>
    <cfRule type="expression" dxfId="982" priority="26">
      <formula>$AD9=1</formula>
    </cfRule>
    <cfRule type="expression" dxfId="981" priority="28">
      <formula>AND(NOT(ISBLANK($W9)),ISBLANK($AC9),ISBLANK($AD9))</formula>
    </cfRule>
    <cfRule type="expression" dxfId="980" priority="23">
      <formula>OR($AD9="X",$AC9="X")</formula>
    </cfRule>
  </conditionalFormatting>
  <conditionalFormatting sqref="C9:C14">
    <cfRule type="expression" dxfId="979" priority="22">
      <formula>AND($R9="X",$B9&lt;&gt;"")</formula>
    </cfRule>
  </conditionalFormatting>
  <conditionalFormatting sqref="D9:D14">
    <cfRule type="expression" dxfId="978" priority="24">
      <formula>AND($R9="X",OR($B9&lt;&gt;"",$C9&lt;&gt;""))</formula>
    </cfRule>
  </conditionalFormatting>
  <conditionalFormatting sqref="E9:E14">
    <cfRule type="expression" dxfId="97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76" priority="20">
      <formula>AND($R9="X",OR($B9&lt;&gt;"",$C9&lt;&gt;"",$D9&lt;&gt;"",$E9&lt;&gt;""))</formula>
    </cfRule>
  </conditionalFormatting>
  <conditionalFormatting sqref="G9:G14">
    <cfRule type="expression" dxfId="975" priority="21">
      <formula>AND($R9="X",OR($B9&lt;&gt;"",$C9&lt;&gt;"",$D9&lt;&gt;"",$E9&lt;&gt;"",$F9&lt;&gt;""))</formula>
    </cfRule>
  </conditionalFormatting>
  <conditionalFormatting sqref="H16:H17 H37:H877">
    <cfRule type="expression" dxfId="974" priority="77">
      <formula>$Q16="X"</formula>
    </cfRule>
  </conditionalFormatting>
  <conditionalFormatting sqref="I9:I14">
    <cfRule type="expression" dxfId="973" priority="18">
      <formula>$R9="X"</formula>
    </cfRule>
  </conditionalFormatting>
  <conditionalFormatting sqref="Q9:Q14">
    <cfRule type="cellIs" dxfId="972" priority="4" operator="equal">
      <formula>"0..1"</formula>
    </cfRule>
    <cfRule type="cellIs" dxfId="971" priority="3" operator="equal">
      <formula>"0..n"</formula>
    </cfRule>
    <cfRule type="cellIs" dxfId="970"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8" t="s">
        <v>911</v>
      </c>
      <c r="I1" s="798"/>
      <c r="J1" s="798"/>
      <c r="O1" s="799" t="s">
        <v>816</v>
      </c>
      <c r="P1" s="799"/>
      <c r="AC1" s="96"/>
      <c r="AE1"/>
      <c r="AF1" s="128"/>
      <c r="ALZ1"/>
    </row>
    <row r="2" spans="1:1014" ht="13.5" customHeight="1">
      <c r="C2" s="555" t="s">
        <v>944</v>
      </c>
      <c r="D2" s="284"/>
      <c r="E2" s="152"/>
      <c r="F2" s="157">
        <f>createCase142[[#Totals],[NexSIS]] / createCase142[[#Totals],[ID]]</f>
        <v>0.47727272727272729</v>
      </c>
      <c r="G2" s="128"/>
      <c r="H2" s="798"/>
      <c r="I2" s="798"/>
      <c r="J2" s="798"/>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0" t="s">
        <v>828</v>
      </c>
      <c r="M7" s="800"/>
      <c r="N7" s="800"/>
      <c r="O7" s="800"/>
      <c r="AC7" s="800" t="s">
        <v>830</v>
      </c>
      <c r="AD7" s="800"/>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2" t="s">
        <v>829</v>
      </c>
      <c r="W9" s="802"/>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2"/>
      <c r="W10" s="802"/>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3"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3"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3"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3"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3"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3"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3"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3"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3"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3"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3"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3"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69" priority="266">
      <formula>$AC13=1</formula>
    </cfRule>
  </conditionalFormatting>
  <conditionalFormatting sqref="A193:F194 A214:F1054">
    <cfRule type="expression" dxfId="968" priority="260">
      <formula>AND($AD193=1,$AB193=1)</formula>
    </cfRule>
    <cfRule type="expression" dxfId="967" priority="262">
      <formula>$AB193=1</formula>
    </cfRule>
    <cfRule type="expression" dxfId="966" priority="261">
      <formula>$AD193=1</formula>
    </cfRule>
    <cfRule type="expression" dxfId="965" priority="259">
      <formula>OR($AD193="X",$AB193="X")</formula>
    </cfRule>
  </conditionalFormatting>
  <conditionalFormatting sqref="A12:G12">
    <cfRule type="expression" dxfId="964" priority="51">
      <formula>$AC12=1</formula>
    </cfRule>
    <cfRule type="expression" dxfId="963" priority="52">
      <formula>AND(NOT(ISBLANK($W12)),ISBLANK($AC12),ISBLANK($AD12))</formula>
    </cfRule>
    <cfRule type="expression" dxfId="962" priority="49">
      <formula>AND($AD12=1,$AC12=1)</formula>
    </cfRule>
    <cfRule type="expression" dxfId="961" priority="48">
      <formula>OR($AD12="X",$AC12="X")</formula>
    </cfRule>
    <cfRule type="expression" dxfId="960"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5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5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57" priority="264">
      <formula>AND($AD13=1,$AC13=1)</formula>
    </cfRule>
  </conditionalFormatting>
  <conditionalFormatting sqref="B121:B124">
    <cfRule type="expression" dxfId="956" priority="246">
      <formula>AND($R121="X",#REF!&lt;&gt;"")</formula>
    </cfRule>
  </conditionalFormatting>
  <conditionalFormatting sqref="B165 B167:B172">
    <cfRule type="expression" dxfId="955" priority="279">
      <formula>AND($R165="X",#REF!&lt;&gt;"")</formula>
    </cfRule>
  </conditionalFormatting>
  <conditionalFormatting sqref="B140:C154 B155:G165 B173:G191 A166:G166 B32:G40 E140:G153 D167:G167 D41:D43 D154:G154 A13:A165 B41:C41 F42:G43 B167:C172 A167:A191 F168:G172">
    <cfRule type="expression" dxfId="954" priority="176">
      <formula>OR($AD13="X",$AC13="X")</formula>
    </cfRule>
  </conditionalFormatting>
  <conditionalFormatting sqref="B41:D41 D129:D138 E139">
    <cfRule type="expression" dxfId="953" priority="241">
      <formula>$AD41=1</formula>
    </cfRule>
  </conditionalFormatting>
  <conditionalFormatting sqref="B13:G30 B31:C31 D129:D138 E139 E31:G31">
    <cfRule type="expression" dxfId="952" priority="239">
      <formula>OR($AD13="X",$AC13="X")</formula>
    </cfRule>
  </conditionalFormatting>
  <conditionalFormatting sqref="B44:G128 E129:G132 E135:G139 F133:G134 B129:C139 B42:B43">
    <cfRule type="expression" dxfId="951" priority="263">
      <formula>OR($AD42="X",$AC42="X")</formula>
    </cfRule>
  </conditionalFormatting>
  <conditionalFormatting sqref="B44:G128">
    <cfRule type="expression" dxfId="950" priority="245">
      <formula>$AD44=1</formula>
    </cfRule>
    <cfRule type="expression" dxfId="949" priority="244">
      <formula>AND($AD44=1,$AC44=1)</formula>
    </cfRule>
  </conditionalFormatting>
  <conditionalFormatting sqref="B140:G140">
    <cfRule type="expression" dxfId="948" priority="182">
      <formula>AND(NOT(ISBLANK($W140)),ISBLANK($AC140),ISBLANK($AD140))</formula>
    </cfRule>
  </conditionalFormatting>
  <conditionalFormatting sqref="C12">
    <cfRule type="expression" dxfId="947" priority="47">
      <formula>AND($R12="X",$B12&lt;&gt;"")</formula>
    </cfRule>
  </conditionalFormatting>
  <conditionalFormatting sqref="C19">
    <cfRule type="expression" dxfId="946" priority="1166">
      <formula>AND($R19="X",OR($B19&lt;&gt;"",#REF!&lt;&gt;""))</formula>
    </cfRule>
  </conditionalFormatting>
  <conditionalFormatting sqref="C41 D41:D43">
    <cfRule type="expression" dxfId="945" priority="284">
      <formula>AND($R41="X",OR($B41&lt;&gt;"",#REF!&lt;&gt;""))</formula>
    </cfRule>
  </conditionalFormatting>
  <conditionalFormatting sqref="C42:C43">
    <cfRule type="expression" dxfId="944" priority="67">
      <formula>AND($R42="X",OR(#REF!&lt;&gt;"",$B42&lt;&gt;""))</formula>
    </cfRule>
    <cfRule type="expression" dxfId="943" priority="68">
      <formula>OR($AD42="X",$AC42="X")</formula>
    </cfRule>
    <cfRule type="expression" dxfId="942" priority="69">
      <formula>AND($AD42=1,$AC42=1)</formula>
    </cfRule>
    <cfRule type="expression" dxfId="941" priority="70">
      <formula>$AD42=1</formula>
    </cfRule>
    <cfRule type="expression" dxfId="940" priority="71">
      <formula>$AC42=1</formula>
    </cfRule>
  </conditionalFormatting>
  <conditionalFormatting sqref="C45">
    <cfRule type="expression" dxfId="939" priority="24">
      <formula>AND($R45="X",OR($B45&lt;&gt;"",$C45&lt;&gt;""))</formula>
    </cfRule>
  </conditionalFormatting>
  <conditionalFormatting sqref="C52:C53">
    <cfRule type="expression" dxfId="938" priority="23">
      <formula>AND($R52="X",OR($B52&lt;&gt;"",$C52&lt;&gt;""))</formula>
    </cfRule>
  </conditionalFormatting>
  <conditionalFormatting sqref="C68">
    <cfRule type="expression" dxfId="937" priority="1">
      <formula>AND($R68="X",OR($B68&lt;&gt;"",$C68&lt;&gt;"",$D68&lt;&gt;"",$E68&lt;&gt;""))</formula>
    </cfRule>
    <cfRule type="expression" dxfId="936" priority="2">
      <formula>AND($R68="X",OR($B68&lt;&gt;"",$C68&lt;&gt;""))</formula>
    </cfRule>
  </conditionalFormatting>
  <conditionalFormatting sqref="C68:C70">
    <cfRule type="expression" dxfId="935" priority="20">
      <formula>AND($R68="X",OR($B68&lt;&gt;"",$C68&lt;&gt;"",$D68&lt;&gt;""))</formula>
    </cfRule>
  </conditionalFormatting>
  <conditionalFormatting sqref="C140">
    <cfRule type="expression" dxfId="934" priority="165">
      <formula>AND($AD140=1,$AC140=1)</formula>
    </cfRule>
    <cfRule type="expression" dxfId="933" priority="166">
      <formula>$AD140=1</formula>
    </cfRule>
    <cfRule type="expression" dxfId="932" priority="167">
      <formula>$AC140=1</formula>
    </cfRule>
    <cfRule type="expression" dxfId="931" priority="164">
      <formula>OR($AD140="X",$AC140="X")</formula>
    </cfRule>
  </conditionalFormatting>
  <conditionalFormatting sqref="C152:C153">
    <cfRule type="expression" dxfId="930" priority="17">
      <formula>$AD152=1</formula>
    </cfRule>
    <cfRule type="expression" dxfId="929" priority="18">
      <formula>$AC152=1</formula>
    </cfRule>
    <cfRule type="expression" dxfId="928" priority="16">
      <formula>AND($AD152=1,$AC152=1)</formula>
    </cfRule>
    <cfRule type="expression" dxfId="927" priority="14">
      <formula>AND($R152="X",OR($B152&lt;&gt;"",$C152&lt;&gt;"",$D152&lt;&gt;""))</formula>
    </cfRule>
    <cfRule type="expression" dxfId="926" priority="15">
      <formula>OR($AD152="X",$AC152="X")</formula>
    </cfRule>
  </conditionalFormatting>
  <conditionalFormatting sqref="C154 C165:G165">
    <cfRule type="expression" dxfId="925" priority="109">
      <formula>AND($R154="X",OR($B154&lt;&gt;"",$C154&lt;&gt;""))</formula>
    </cfRule>
  </conditionalFormatting>
  <conditionalFormatting sqref="C154">
    <cfRule type="expression" dxfId="924" priority="11">
      <formula>$AD154=1</formula>
    </cfRule>
    <cfRule type="expression" dxfId="923" priority="10">
      <formula>AND($AD154=1,$AC154=1)</formula>
    </cfRule>
    <cfRule type="expression" dxfId="922" priority="12">
      <formula>OR($AD154="X",$AC154="X")</formula>
    </cfRule>
    <cfRule type="expression" dxfId="921" priority="13">
      <formula>$AC154=1</formula>
    </cfRule>
  </conditionalFormatting>
  <conditionalFormatting sqref="C157:C159">
    <cfRule type="expression" dxfId="920" priority="19">
      <formula>AND($R157="X",OR($B157&lt;&gt;"",$C157&lt;&gt;""))</formula>
    </cfRule>
  </conditionalFormatting>
  <conditionalFormatting sqref="C166">
    <cfRule type="expression" dxfId="919" priority="105">
      <formula>AND($R166="X",$B166&lt;&gt;"")</formula>
    </cfRule>
    <cfRule type="expression" dxfId="918" priority="104">
      <formula>$AD166=1</formula>
    </cfRule>
    <cfRule type="expression" dxfId="917" priority="103">
      <formula>AND($AD166=1,$AC166=1)</formula>
    </cfRule>
    <cfRule type="expression" dxfId="916" priority="102">
      <formula>OR($AD166="X",$AC166="X")</formula>
    </cfRule>
  </conditionalFormatting>
  <conditionalFormatting sqref="C167:C172">
    <cfRule type="expression" dxfId="915" priority="280">
      <formula>AND($R167="X",OR(#REF!&lt;&gt;"",$B167&lt;&gt;""))</formula>
    </cfRule>
  </conditionalFormatting>
  <conditionalFormatting sqref="C168">
    <cfRule type="expression" dxfId="914" priority="154">
      <formula>OR($AD168="X",$AC168="X")</formula>
    </cfRule>
  </conditionalFormatting>
  <conditionalFormatting sqref="C173:C174 D139:E139 C140:D153 C154:C164 C13:C40 C184:C191 C44:C120 C125:C139 D131:D138">
    <cfRule type="expression" dxfId="913" priority="235">
      <formula>AND($R13="X",$B13&lt;&gt;"")</formula>
    </cfRule>
  </conditionalFormatting>
  <conditionalFormatting sqref="C174">
    <cfRule type="expression" dxfId="912" priority="226">
      <formula>AND($AD174=1,$AC174=1)</formula>
    </cfRule>
    <cfRule type="expression" dxfId="911" priority="225">
      <formula>OR($AD174="X",$AC174="X")</formula>
    </cfRule>
    <cfRule type="expression" dxfId="910" priority="227">
      <formula>$AD174=1</formula>
    </cfRule>
  </conditionalFormatting>
  <conditionalFormatting sqref="C175:C183">
    <cfRule type="expression" dxfId="909" priority="273">
      <formula>AND($R175="X",OR($B175&lt;&gt;"",#REF!&lt;&gt;""))</formula>
    </cfRule>
  </conditionalFormatting>
  <conditionalFormatting sqref="C179">
    <cfRule type="expression" dxfId="908" priority="54">
      <formula>AND($AD179=1,$AC179=1)</formula>
    </cfRule>
    <cfRule type="expression" dxfId="907" priority="55">
      <formula>$AD179=1</formula>
    </cfRule>
    <cfRule type="expression" dxfId="906" priority="53">
      <formula>OR($AD179="X",$AC179="X")</formula>
    </cfRule>
    <cfRule type="expression" dxfId="905" priority="56">
      <formula>AND($R179="X",$B179&lt;&gt;"")</formula>
    </cfRule>
  </conditionalFormatting>
  <conditionalFormatting sqref="C122:D124">
    <cfRule type="expression" dxfId="904" priority="247">
      <formula>AND($R122="X",OR(#REF!&lt;&gt;"",$B122&lt;&gt;""))</formula>
    </cfRule>
  </conditionalFormatting>
  <conditionalFormatting sqref="C160:D160">
    <cfRule type="expression" dxfId="903" priority="268">
      <formula>AND($R160="X",OR($B160&lt;&gt;"",#REF!&lt;&gt;""))</formula>
    </cfRule>
  </conditionalFormatting>
  <conditionalFormatting sqref="C121:G121">
    <cfRule type="expression" dxfId="902" priority="243">
      <formula>AND($R121="X",$B121&lt;&gt;"")</formula>
    </cfRule>
  </conditionalFormatting>
  <conditionalFormatting sqref="D12:D18">
    <cfRule type="expression" dxfId="901" priority="43">
      <formula>AND($R12="X",OR($B12&lt;&gt;"",$C12&lt;&gt;""))</formula>
    </cfRule>
  </conditionalFormatting>
  <conditionalFormatting sqref="D20:D40">
    <cfRule type="expression" dxfId="900" priority="25">
      <formula>AND($R20="X",OR($B20&lt;&gt;"",$C20&lt;&gt;""))</formula>
    </cfRule>
  </conditionalFormatting>
  <conditionalFormatting sqref="D30:D31">
    <cfRule type="expression" dxfId="899" priority="26">
      <formula>AND($R30="X",$B30&lt;&gt;"")</formula>
    </cfRule>
  </conditionalFormatting>
  <conditionalFormatting sqref="D31">
    <cfRule type="expression" dxfId="898" priority="27">
      <formula>OR($AD31="X",$AC31="X")</formula>
    </cfRule>
    <cfRule type="expression" dxfId="897" priority="30">
      <formula>$AC31=1</formula>
    </cfRule>
    <cfRule type="expression" dxfId="896" priority="31">
      <formula>AND(NOT(ISBLANK($W31)),ISBLANK($AC31),ISBLANK($AD31))</formula>
    </cfRule>
    <cfRule type="expression" dxfId="895" priority="29">
      <formula>$AD31=1</formula>
    </cfRule>
    <cfRule type="expression" dxfId="894" priority="28">
      <formula>AND($AD31=1,$AC31=1)</formula>
    </cfRule>
  </conditionalFormatting>
  <conditionalFormatting sqref="D41">
    <cfRule type="expression" dxfId="893" priority="290">
      <formula>AND($AD41=1,$AC41=1)</formula>
    </cfRule>
    <cfRule type="expression" dxfId="892" priority="286">
      <formula>AND($R41="X",OR($B41&lt;&gt;"",#REF!&lt;&gt;"",$C41&lt;&gt;"",$D41&lt;&gt;""))</formula>
    </cfRule>
    <cfRule type="expression" dxfId="891" priority="288">
      <formula>$AC41=1</formula>
    </cfRule>
    <cfRule type="expression" dxfId="890" priority="291">
      <formula>$AD41=1</formula>
    </cfRule>
    <cfRule type="expression" dxfId="889" priority="285">
      <formula>AND($R41="X",OR($B41&lt;&gt;"",#REF!&lt;&gt;"",$C41&lt;&gt;""))</formula>
    </cfRule>
    <cfRule type="expression" dxfId="888" priority="289">
      <formula>AND($R41="X",OR($B41&lt;&gt;"",#REF!&lt;&gt;"",$C41&lt;&gt;""))</formula>
    </cfRule>
    <cfRule type="expression" dxfId="887" priority="287">
      <formula>AND($R41="X",OR($B41&lt;&gt;"",#REF!&lt;&gt;"",$D41&lt;&gt;"",#REF!&lt;&gt;""))</formula>
    </cfRule>
    <cfRule type="expression" dxfId="886" priority="293">
      <formula>AND($R41="X",OR($B41&lt;&gt;"",#REF!&lt;&gt;""))</formula>
    </cfRule>
    <cfRule type="expression" dxfId="885" priority="292">
      <formula>AND($R41="X",$B41&lt;&gt;"")</formula>
    </cfRule>
  </conditionalFormatting>
  <conditionalFormatting sqref="D68:D70">
    <cfRule type="expression" dxfId="884" priority="21">
      <formula>AND($R68="X",OR($B68&lt;&gt;"",$C68&lt;&gt;"",$D68&lt;&gt;"",$E68&lt;&gt;""))</formula>
    </cfRule>
  </conditionalFormatting>
  <conditionalFormatting sqref="D122 D184:D191">
    <cfRule type="expression" dxfId="883" priority="155">
      <formula>AND($R122="X",OR($B122&lt;&gt;"",$C122&lt;&gt;""))</formula>
    </cfRule>
  </conditionalFormatting>
  <conditionalFormatting sqref="D125:D128 E127:G127 D173:D174 D161:D164 C184">
    <cfRule type="expression" dxfId="882" priority="253">
      <formula>AND($R125="X",OR($B125&lt;&gt;"",$C125&lt;&gt;""))</formula>
    </cfRule>
  </conditionalFormatting>
  <conditionalFormatting sqref="D129:D130">
    <cfRule type="expression" dxfId="881" priority="232">
      <formula>AND($R129="X",OR(#REF!&lt;&gt;"",$B129&lt;&gt;""))</formula>
    </cfRule>
  </conditionalFormatting>
  <conditionalFormatting sqref="D129:D138 E139 B41:D41">
    <cfRule type="expression" dxfId="880" priority="240">
      <formula>AND($AD41=1,$AC41=1)</formula>
    </cfRule>
  </conditionalFormatting>
  <conditionalFormatting sqref="D129:D153 E139 B13:G30 B31:C31 E31:G31">
    <cfRule type="expression" dxfId="879" priority="242">
      <formula>$AC13=1</formula>
    </cfRule>
  </conditionalFormatting>
  <conditionalFormatting sqref="D139:D153">
    <cfRule type="expression" dxfId="878" priority="217">
      <formula>OR($AD139="X",$AC139="X")</formula>
    </cfRule>
    <cfRule type="expression" dxfId="877" priority="218">
      <formula>AND($AD139=1,$AC139=1)</formula>
    </cfRule>
    <cfRule type="expression" dxfId="876" priority="219">
      <formula>$AD139=1</formula>
    </cfRule>
  </conditionalFormatting>
  <conditionalFormatting sqref="D140">
    <cfRule type="expression" dxfId="875" priority="162">
      <formula>$AD140=1</formula>
    </cfRule>
    <cfRule type="expression" dxfId="874" priority="161">
      <formula>AND($AD140=1,$AC140=1)</formula>
    </cfRule>
    <cfRule type="expression" dxfId="873" priority="163">
      <formula>$AC140=1</formula>
    </cfRule>
    <cfRule type="expression" dxfId="872" priority="160">
      <formula>AND($R140="X",OR($B140&lt;&gt;"",$C140&lt;&gt;"",$D140&lt;&gt;""))</formula>
    </cfRule>
    <cfRule type="expression" dxfId="871" priority="159">
      <formula>OR($AD140="X",$AC140="X")</formula>
    </cfRule>
  </conditionalFormatting>
  <conditionalFormatting sqref="D155:D159 E128:E130 D44:D120">
    <cfRule type="expression" dxfId="870" priority="233">
      <formula>AND($R44="X",OR($B44&lt;&gt;"",$C44&lt;&gt;""))</formula>
    </cfRule>
  </conditionalFormatting>
  <conditionalFormatting sqref="D164">
    <cfRule type="expression" dxfId="869" priority="209">
      <formula>AND($R164="X",OR($B164&lt;&gt;"",$C164&lt;&gt;"",$D164&lt;&gt;"",$E164&lt;&gt;""))</formula>
    </cfRule>
    <cfRule type="expression" dxfId="868" priority="208">
      <formula>$AC164=1</formula>
    </cfRule>
    <cfRule type="expression" dxfId="867" priority="94">
      <formula>AND($R164="X",OR($B164&lt;&gt;"",$C164&lt;&gt;""))</formula>
    </cfRule>
    <cfRule type="expression" dxfId="866" priority="207">
      <formula>AND($R164="X",OR($B164&lt;&gt;"",$C164&lt;&gt;"",$D164&lt;&gt;""))</formula>
    </cfRule>
    <cfRule type="expression" dxfId="865" priority="206">
      <formula>$AD164=1</formula>
    </cfRule>
    <cfRule type="expression" dxfId="864" priority="204">
      <formula>AND($R164="X",OR($B164&lt;&gt;"",$C164&lt;&gt;"",$D164&lt;&gt;"",$E164&lt;&gt;""))</formula>
    </cfRule>
    <cfRule type="expression" dxfId="863" priority="210">
      <formula>AND($AD164=1,$AC164=1)</formula>
    </cfRule>
    <cfRule type="expression" dxfId="862" priority="211">
      <formula>$AD164=1</formula>
    </cfRule>
    <cfRule type="expression" dxfId="861" priority="203">
      <formula>$AC164=1</formula>
    </cfRule>
    <cfRule type="expression" dxfId="860" priority="212">
      <formula>AND($R164="X",OR($B164&lt;&gt;"",$C164&lt;&gt;"",$D164&lt;&gt;""))</formula>
    </cfRule>
    <cfRule type="expression" dxfId="859" priority="205">
      <formula>AND($AD164=1,$AC164=1)</formula>
    </cfRule>
  </conditionalFormatting>
  <conditionalFormatting sqref="D166">
    <cfRule type="expression" dxfId="858" priority="87">
      <formula>AND($R166="X",OR($B166&lt;&gt;"",$C166&lt;&gt;"",$D166&lt;&gt;""))</formula>
    </cfRule>
    <cfRule type="expression" dxfId="857" priority="86">
      <formula>$AD166=1</formula>
    </cfRule>
    <cfRule type="expression" dxfId="856" priority="85">
      <formula>AND($AD166=1,$AC166=1)</formula>
    </cfRule>
    <cfRule type="expression" dxfId="855" priority="106">
      <formula>AND($R166="X",OR($B166&lt;&gt;"",$C166&lt;&gt;""))</formula>
    </cfRule>
    <cfRule type="expression" dxfId="854" priority="84">
      <formula>AND($R166="X",OR($B166&lt;&gt;"",$C166&lt;&gt;"",$D166&lt;&gt;"",$E166&lt;&gt;""))</formula>
    </cfRule>
    <cfRule type="expression" dxfId="853" priority="83">
      <formula>$AC166=1</formula>
    </cfRule>
    <cfRule type="expression" dxfId="852" priority="82">
      <formula>AND($R166="X",OR($B166&lt;&gt;"",$C166&lt;&gt;""))</formula>
    </cfRule>
    <cfRule type="expression" dxfId="851" priority="101">
      <formula>$AD166=1</formula>
    </cfRule>
    <cfRule type="expression" dxfId="850" priority="88">
      <formula>$AC166=1</formula>
    </cfRule>
    <cfRule type="expression" dxfId="849" priority="89">
      <formula>AND($R166="X",OR($B166&lt;&gt;"",$C166&lt;&gt;"",$D166&lt;&gt;"",$E166&lt;&gt;""))</formula>
    </cfRule>
    <cfRule type="expression" dxfId="848" priority="90">
      <formula>AND($AD166=1,$AC166=1)</formula>
    </cfRule>
    <cfRule type="expression" dxfId="847" priority="100">
      <formula>AND($AD166=1,$AC166=1)</formula>
    </cfRule>
    <cfRule type="expression" dxfId="846" priority="91">
      <formula>$AD166=1</formula>
    </cfRule>
    <cfRule type="expression" dxfId="845" priority="98">
      <formula>AND($R166="X",$B166&lt;&gt;"")</formula>
    </cfRule>
    <cfRule type="expression" dxfId="844" priority="92">
      <formula>AND($R166="X",OR($B166&lt;&gt;"",$C166&lt;&gt;"",$D166&lt;&gt;""))</formula>
    </cfRule>
    <cfRule type="expression" dxfId="843" priority="93">
      <formula>AND($R166="X",OR($B166&lt;&gt;"",$C166&lt;&gt;""))</formula>
    </cfRule>
    <cfRule type="expression" dxfId="842" priority="95">
      <formula>OR($AD166="X",$AC166="X")</formula>
    </cfRule>
  </conditionalFormatting>
  <conditionalFormatting sqref="D166:D172">
    <cfRule type="expression" dxfId="841" priority="99">
      <formula>OR($AD166="X",$AC166="X")</formula>
    </cfRule>
  </conditionalFormatting>
  <conditionalFormatting sqref="D167:D168">
    <cfRule type="expression" dxfId="840" priority="230">
      <formula>$AC167=1</formula>
    </cfRule>
    <cfRule type="expression" dxfId="839" priority="228">
      <formula>AND($AD167=1,$AC167=1)</formula>
    </cfRule>
    <cfRule type="expression" dxfId="838" priority="229">
      <formula>$AD167=1</formula>
    </cfRule>
    <cfRule type="expression" dxfId="837" priority="231">
      <formula>AND($R167="X",#REF!&lt;&gt;"")</formula>
    </cfRule>
  </conditionalFormatting>
  <conditionalFormatting sqref="D167:D172">
    <cfRule type="expression" dxfId="836" priority="281">
      <formula>AND($R167="X",OR(#REF!&lt;&gt;"",$B167&lt;&gt;"",$C167&lt;&gt;""))</formula>
    </cfRule>
  </conditionalFormatting>
  <conditionalFormatting sqref="D174">
    <cfRule type="expression" dxfId="835" priority="224">
      <formula>$AD174=1</formula>
    </cfRule>
    <cfRule type="expression" dxfId="834" priority="222">
      <formula>OR($AD174="X",$AC174="X")</formula>
    </cfRule>
    <cfRule type="expression" dxfId="833" priority="221">
      <formula>AND($R174="X",$B174&lt;&gt;"")</formula>
    </cfRule>
    <cfRule type="expression" dxfId="832" priority="223">
      <formula>AND($AD174=1,$AC174=1)</formula>
    </cfRule>
  </conditionalFormatting>
  <conditionalFormatting sqref="D175:D183">
    <cfRule type="expression" dxfId="831" priority="274">
      <formula>AND($R175="X",OR($B175&lt;&gt;"",#REF!&lt;&gt;"",$C175&lt;&gt;""))</formula>
    </cfRule>
  </conditionalFormatting>
  <conditionalFormatting sqref="D19:E19">
    <cfRule type="expression" dxfId="830" priority="1170">
      <formula>AND($R19="X",OR($B19&lt;&gt;"",#REF!&lt;&gt;"",$C19&lt;&gt;""))</formula>
    </cfRule>
  </conditionalFormatting>
  <conditionalFormatting sqref="D127:E127">
    <cfRule type="expression" dxfId="829" priority="132">
      <formula>$AC127=1</formula>
    </cfRule>
    <cfRule type="expression" dxfId="828" priority="131">
      <formula>AND($R127="X",OR($B127&lt;&gt;"",$C127&lt;&gt;"",$E127&lt;&gt;"",#REF!&lt;&gt;""))</formula>
    </cfRule>
    <cfRule type="expression" dxfId="827" priority="130">
      <formula>AND($R127="X",OR($B127&lt;&gt;"",$C127&lt;&gt;"",$D127&lt;&gt;"",$E127&lt;&gt;""))</formula>
    </cfRule>
    <cfRule type="expression" dxfId="826" priority="133">
      <formula>AND($R127="X",OR($B127&lt;&gt;"",$C127&lt;&gt;"",$D127&lt;&gt;""))</formula>
    </cfRule>
    <cfRule type="expression" dxfId="825" priority="134">
      <formula>AND($AD127=1,$AC127=1)</formula>
    </cfRule>
    <cfRule type="expression" dxfId="824" priority="135">
      <formula>$AD127=1</formula>
    </cfRule>
  </conditionalFormatting>
  <conditionalFormatting sqref="D41:G41">
    <cfRule type="expression" dxfId="823" priority="60">
      <formula>OR($AD41="X",$AC41="X")</formula>
    </cfRule>
    <cfRule type="expression" dxfId="822" priority="59">
      <formula>$AD41=1</formula>
    </cfRule>
    <cfRule type="expression" dxfId="821" priority="58">
      <formula>AND($AD41=1,$AC41=1)</formula>
    </cfRule>
    <cfRule type="expression" dxfId="820" priority="57">
      <formula>AND($R41="X",OR($B41&lt;&gt;"",$C41&lt;&gt;"",$D41&lt;&gt;"",$E41&lt;&gt;"",$F41&lt;&gt;""))</formula>
    </cfRule>
  </conditionalFormatting>
  <conditionalFormatting sqref="D125:G125">
    <cfRule type="expression" dxfId="819" priority="145">
      <formula>AND($R125="X",$B125&lt;&gt;"")</formula>
    </cfRule>
  </conditionalFormatting>
  <conditionalFormatting sqref="D127:G127">
    <cfRule type="expression" dxfId="818" priority="144">
      <formula>AND($R127="X",$B127&lt;&gt;"")</formula>
    </cfRule>
  </conditionalFormatting>
  <conditionalFormatting sqref="D154:G154">
    <cfRule type="expression" dxfId="817" priority="3">
      <formula>AND($R154="X",OR($B154&lt;&gt;"",$C154&lt;&gt;"",$D154&lt;&gt;"",$E154&lt;&gt;""))</formula>
    </cfRule>
  </conditionalFormatting>
  <conditionalFormatting sqref="D166:G166">
    <cfRule type="expression" dxfId="816" priority="97">
      <formula>AND($R166="X",OR($B166&lt;&gt;"",$C166&lt;&gt;""))</formula>
    </cfRule>
  </conditionalFormatting>
  <conditionalFormatting sqref="E12:E18">
    <cfRule type="expression" dxfId="815" priority="40">
      <formula>AND($R12="X",OR($B12&lt;&gt;"",$C12&lt;&gt;"",$D12&lt;&gt;""))</formula>
    </cfRule>
  </conditionalFormatting>
  <conditionalFormatting sqref="E20:E40 E140:E153">
    <cfRule type="expression" dxfId="814" priority="72">
      <formula>AND($R20="X",OR($B20&lt;&gt;"",$C20&lt;&gt;"",$D20&lt;&gt;""))</formula>
    </cfRule>
  </conditionalFormatting>
  <conditionalFormatting sqref="E42:E43">
    <cfRule type="expression" dxfId="813" priority="65">
      <formula>AND(NOT(ISBLANK($W42)),ISBLANK($AC42),ISBLANK($AD42))</formula>
    </cfRule>
    <cfRule type="expression" dxfId="812" priority="64">
      <formula>$AC42=1</formula>
    </cfRule>
    <cfRule type="expression" dxfId="811" priority="61">
      <formula>OR($AD42="X",$AC42="X")</formula>
    </cfRule>
    <cfRule type="expression" dxfId="810" priority="62">
      <formula>AND($AD42=1,$AC42=1)</formula>
    </cfRule>
    <cfRule type="expression" dxfId="809" priority="63">
      <formula>$AD42=1</formula>
    </cfRule>
    <cfRule type="expression" dxfId="808" priority="66">
      <formula>AND($R42="X",OR($B42&lt;&gt;"",#REF!&lt;&gt;"",$D42&lt;&gt;"",#REF!&lt;&gt;""))</formula>
    </cfRule>
  </conditionalFormatting>
  <conditionalFormatting sqref="E68:E70">
    <cfRule type="expression" dxfId="807" priority="22">
      <formula>AND($R68="X",OR($B68&lt;&gt;"",$C68&lt;&gt;"",$D68&lt;&gt;"",$E68&lt;&gt;"",$F68&lt;&gt;""))</formula>
    </cfRule>
  </conditionalFormatting>
  <conditionalFormatting sqref="E89">
    <cfRule type="expression" dxfId="806" priority="191">
      <formula>AND($R89="X",OR($B89&lt;&gt;"",$C89&lt;&gt;"",$D89&lt;&gt;"",$E89&lt;&gt;""))</formula>
    </cfRule>
    <cfRule type="expression" dxfId="805" priority="194">
      <formula>AND($R89="X",OR($B89&lt;&gt;"",$C89&lt;&gt;"",$E89&lt;&gt;"",#REF!&lt;&gt;""))</formula>
    </cfRule>
    <cfRule type="expression" dxfId="804" priority="193">
      <formula>$AD89=1</formula>
    </cfRule>
    <cfRule type="expression" dxfId="803" priority="192">
      <formula>AND($AD89=1,$AC89=1)</formula>
    </cfRule>
  </conditionalFormatting>
  <conditionalFormatting sqref="E92">
    <cfRule type="expression" dxfId="802" priority="189">
      <formula>AND($R92="X",OR($B92&lt;&gt;"",$C92&lt;&gt;"",$E92&lt;&gt;"",#REF!&lt;&gt;""))</formula>
    </cfRule>
    <cfRule type="expression" dxfId="801" priority="190">
      <formula>$AC92=1</formula>
    </cfRule>
    <cfRule type="expression" dxfId="800" priority="187">
      <formula>$AD92=1</formula>
    </cfRule>
    <cfRule type="expression" dxfId="799" priority="186">
      <formula>AND($AD92=1,$AC92=1)</formula>
    </cfRule>
    <cfRule type="expression" dxfId="798" priority="188">
      <formula>$AC92=1</formula>
    </cfRule>
    <cfRule type="expression" dxfId="797" priority="185">
      <formula>AND($R92="X",OR($B92&lt;&gt;"",$C92&lt;&gt;"",$D92&lt;&gt;"",$E92&lt;&gt;""))</formula>
    </cfRule>
  </conditionalFormatting>
  <conditionalFormatting sqref="E111">
    <cfRule type="expression" dxfId="796" priority="199">
      <formula>AND($R111="X",OR($B111&lt;&gt;"",$C111&lt;&gt;"",$E111&lt;&gt;"",#REF!&lt;&gt;""))</formula>
    </cfRule>
    <cfRule type="expression" dxfId="795" priority="198">
      <formula>$AC111=1</formula>
    </cfRule>
    <cfRule type="expression" dxfId="794" priority="196">
      <formula>AND($AD111=1,$AC111=1)</formula>
    </cfRule>
    <cfRule type="expression" dxfId="793" priority="195">
      <formula>AND($R111="X",OR($B111&lt;&gt;"",$C111&lt;&gt;"",$D111&lt;&gt;"",$E111&lt;&gt;""))</formula>
    </cfRule>
    <cfRule type="expression" dxfId="792" priority="197">
      <formula>$AD111=1</formula>
    </cfRule>
  </conditionalFormatting>
  <conditionalFormatting sqref="E122 E155:E159 E161:E164 E173 E184:E191">
    <cfRule type="expression" dxfId="791" priority="156">
      <formula>AND($R122="X",OR($B122&lt;&gt;"",$C122&lt;&gt;"",$D122&lt;&gt;""))</formula>
    </cfRule>
  </conditionalFormatting>
  <conditionalFormatting sqref="E122:E124">
    <cfRule type="expression" dxfId="790" priority="248">
      <formula>AND($R122="X",OR(#REF!&lt;&gt;"",$B122&lt;&gt;"",$C122&lt;&gt;""))</formula>
    </cfRule>
  </conditionalFormatting>
  <conditionalFormatting sqref="E125:E128">
    <cfRule type="expression" dxfId="789" priority="254">
      <formula>AND($R125="X",OR($B125&lt;&gt;"",$C125&lt;&gt;"",$D125&lt;&gt;""))</formula>
    </cfRule>
  </conditionalFormatting>
  <conditionalFormatting sqref="E126">
    <cfRule type="expression" dxfId="788" priority="137">
      <formula>AND($R126="X",OR($B126&lt;&gt;"",$C126&lt;&gt;"",$E126&lt;&gt;"",#REF!&lt;&gt;""))</formula>
    </cfRule>
    <cfRule type="expression" dxfId="787" priority="139">
      <formula>AND($R126="X",OR($B126&lt;&gt;"",$C126&lt;&gt;"",$D126&lt;&gt;""))</formula>
    </cfRule>
    <cfRule type="expression" dxfId="786" priority="136">
      <formula>AND($R126="X",OR($B126&lt;&gt;"",$C126&lt;&gt;"",$D126&lt;&gt;"",$E126&lt;&gt;""))</formula>
    </cfRule>
    <cfRule type="expression" dxfId="785" priority="138">
      <formula>$AC126=1</formula>
    </cfRule>
  </conditionalFormatting>
  <conditionalFormatting sqref="E131">
    <cfRule type="expression" dxfId="784" priority="201">
      <formula>AND($R131="X",OR($B131&lt;&gt;"",$C131&lt;&gt;"",$E131&lt;&gt;"",#REF!&lt;&gt;""))</formula>
    </cfRule>
    <cfRule type="expression" dxfId="783" priority="200">
      <formula>AND($R131="X",OR($B131&lt;&gt;"",$C131&lt;&gt;"",$D131&lt;&gt;"",$E131&lt;&gt;""))</formula>
    </cfRule>
    <cfRule type="expression" dxfId="782" priority="202">
      <formula>$AC131=1</formula>
    </cfRule>
  </conditionalFormatting>
  <conditionalFormatting sqref="E131:E132 E44:E120 F133:F134 E135:E138">
    <cfRule type="expression" dxfId="781" priority="236">
      <formula>AND($R44="X",OR($B44&lt;&gt;"",$C44&lt;&gt;"",$D44&lt;&gt;""))</formula>
    </cfRule>
  </conditionalFormatting>
  <conditionalFormatting sqref="E133:E134">
    <cfRule type="expression" dxfId="780" priority="152">
      <formula>$AC133=1</formula>
    </cfRule>
    <cfRule type="expression" dxfId="779" priority="153">
      <formula>AND(NOT(ISBLANK($W133)),ISBLANK($AC133),ISBLANK($AD133))</formula>
    </cfRule>
    <cfRule type="expression" dxfId="778" priority="151">
      <formula>OR($AD133="X",$AC133="X")</formula>
    </cfRule>
    <cfRule type="expression" dxfId="777" priority="150">
      <formula>$AD133=1</formula>
    </cfRule>
    <cfRule type="expression" dxfId="776" priority="148">
      <formula>AND($R133="X",$B133&lt;&gt;"")</formula>
    </cfRule>
    <cfRule type="expression" dxfId="775" priority="149">
      <formula>AND($AD133=1,$AC133=1)</formula>
    </cfRule>
  </conditionalFormatting>
  <conditionalFormatting sqref="E160">
    <cfRule type="expression" dxfId="774" priority="269">
      <formula>AND($R160="X",OR($B160&lt;&gt;"",#REF!&lt;&gt;"",$D160&lt;&gt;""))</formula>
    </cfRule>
  </conditionalFormatting>
  <conditionalFormatting sqref="E163">
    <cfRule type="expression" dxfId="773" priority="216">
      <formula>$AD163=1</formula>
    </cfRule>
    <cfRule type="expression" dxfId="772" priority="213">
      <formula>$AC163=1</formula>
    </cfRule>
    <cfRule type="expression" dxfId="771" priority="214">
      <formula>AND($R163="X",OR($B163&lt;&gt;"",$C163&lt;&gt;"",$D163&lt;&gt;"",$E163&lt;&gt;""))</formula>
    </cfRule>
    <cfRule type="expression" dxfId="770" priority="215">
      <formula>AND($AD163=1,$AC163=1)</formula>
    </cfRule>
  </conditionalFormatting>
  <conditionalFormatting sqref="E166">
    <cfRule type="expression" dxfId="769" priority="96">
      <formula>AND($R166="X",OR($B166&lt;&gt;"",$C166&lt;&gt;"",$D166&lt;&gt;""))</formula>
    </cfRule>
  </conditionalFormatting>
  <conditionalFormatting sqref="E168:E172">
    <cfRule type="expression" dxfId="768" priority="78">
      <formula>$AD168=1</formula>
    </cfRule>
    <cfRule type="expression" dxfId="767" priority="77">
      <formula>AND($AD168=1,$AC168=1)</formula>
    </cfRule>
    <cfRule type="expression" dxfId="766" priority="80">
      <formula>AND(NOT(ISBLANK($W168)),ISBLANK($AC168),ISBLANK($AD168))</formula>
    </cfRule>
    <cfRule type="expression" dxfId="765" priority="81">
      <formula>AND($R168="X",OR(#REF!&lt;&gt;"",$B168&lt;&gt;"",$C168&lt;&gt;"",$D168&lt;&gt;""))</formula>
    </cfRule>
    <cfRule type="expression" dxfId="764" priority="76">
      <formula>OR($AD168="X",$AC168="X")</formula>
    </cfRule>
    <cfRule type="expression" dxfId="763" priority="79">
      <formula>$AC168=1</formula>
    </cfRule>
  </conditionalFormatting>
  <conditionalFormatting sqref="E175:E183">
    <cfRule type="expression" dxfId="762" priority="146">
      <formula>AND($R175="X",OR($B175&lt;&gt;"",#REF!&lt;&gt;"",$C175&lt;&gt;"",$D175&lt;&gt;""))</formula>
    </cfRule>
  </conditionalFormatting>
  <conditionalFormatting sqref="E166:F166">
    <cfRule type="expression" dxfId="761" priority="107">
      <formula>AND($R166="X",OR($B166&lt;&gt;"",$C166&lt;&gt;"",$D166&lt;&gt;"",#REF!&lt;&gt;""))</formula>
    </cfRule>
  </conditionalFormatting>
  <conditionalFormatting sqref="E174:F174">
    <cfRule type="expression" dxfId="760" priority="277">
      <formula>AND($R174="X",OR($B174&lt;&gt;"",$C174&lt;&gt;"",$D174&lt;&gt;"",#REF!&lt;&gt;""))</formula>
    </cfRule>
  </conditionalFormatting>
  <conditionalFormatting sqref="E126:G126">
    <cfRule type="expression" dxfId="759" priority="143">
      <formula>$AD126=1</formula>
    </cfRule>
    <cfRule type="expression" dxfId="758" priority="142">
      <formula>AND($AD126=1,$AC126=1)</formula>
    </cfRule>
  </conditionalFormatting>
  <conditionalFormatting sqref="E128:G128">
    <cfRule type="expression" dxfId="757" priority="121">
      <formula>AND($R128="X",OR($B128&lt;&gt;"",$C128&lt;&gt;""))</formula>
    </cfRule>
    <cfRule type="expression" dxfId="756" priority="117">
      <formula>AND($R128="X",OR($B128&lt;&gt;"",$C128&lt;&gt;"",$D128&lt;&gt;""))</formula>
    </cfRule>
    <cfRule type="expression" dxfId="755" priority="114">
      <formula>AND($R128="X",OR($B128&lt;&gt;"",$C128&lt;&gt;"",$D128&lt;&gt;"",$E128&lt;&gt;""))</formula>
    </cfRule>
    <cfRule type="expression" dxfId="754" priority="120">
      <formula>AND($R128="X",$B128&lt;&gt;"")</formula>
    </cfRule>
    <cfRule type="expression" dxfId="753" priority="119">
      <formula>$AD128=1</formula>
    </cfRule>
    <cfRule type="expression" dxfId="752" priority="115">
      <formula>AND($R128="X",OR($B128&lt;&gt;"",$C128&lt;&gt;"",$E128&lt;&gt;"",#REF!&lt;&gt;""))</formula>
    </cfRule>
    <cfRule type="expression" dxfId="751" priority="116">
      <formula>$AC128=1</formula>
    </cfRule>
    <cfRule type="expression" dxfId="750" priority="118">
      <formula>AND($AD128=1,$AC128=1)</formula>
    </cfRule>
  </conditionalFormatting>
  <conditionalFormatting sqref="E140:G153 B140:C154">
    <cfRule type="expression" dxfId="749" priority="180">
      <formula>$AD140=1</formula>
    </cfRule>
    <cfRule type="expression" dxfId="748" priority="181">
      <formula>$AC140=1</formula>
    </cfRule>
    <cfRule type="expression" dxfId="747"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46" priority="41">
      <formula>AND($R12="X",OR($B12&lt;&gt;"",$C12&lt;&gt;"",$D12&lt;&gt;"",$E12&lt;&gt;""))</formula>
    </cfRule>
  </conditionalFormatting>
  <conditionalFormatting sqref="F19">
    <cfRule type="expression" dxfId="745" priority="1172">
      <formula>AND($R19="X",OR($B19&lt;&gt;"",#REF!&lt;&gt;"",$C19&lt;&gt;"",$E19&lt;&gt;""))</formula>
    </cfRule>
  </conditionalFormatting>
  <conditionalFormatting sqref="F20:F40 F131:F153 F155:F159 E183 G183">
    <cfRule type="expression" dxfId="744" priority="73">
      <formula>AND($R20="X",OR($B20&lt;&gt;"",$C20&lt;&gt;"",$D20&lt;&gt;"",$E20&lt;&gt;""))</formula>
    </cfRule>
  </conditionalFormatting>
  <conditionalFormatting sqref="F42:F43">
    <cfRule type="expression" dxfId="743" priority="294">
      <formula>AND($R42="X",OR($B42&lt;&gt;"",#REF!&lt;&gt;"",$D42&lt;&gt;"",#REF!&lt;&gt;""))</formula>
    </cfRule>
  </conditionalFormatting>
  <conditionalFormatting sqref="F44:F120">
    <cfRule type="expression" dxfId="742" priority="237">
      <formula>AND($R44="X",OR($B44&lt;&gt;"",$C44&lt;&gt;"",$D44&lt;&gt;"",$E44&lt;&gt;""))</formula>
    </cfRule>
  </conditionalFormatting>
  <conditionalFormatting sqref="F122 F161:F164 F173 F184:F191">
    <cfRule type="expression" dxfId="741" priority="157">
      <formula>AND($R122="X",OR($B122&lt;&gt;"",$C122&lt;&gt;"",$D122&lt;&gt;"",$E122&lt;&gt;""))</formula>
    </cfRule>
  </conditionalFormatting>
  <conditionalFormatting sqref="F122:F124">
    <cfRule type="expression" dxfId="740" priority="249">
      <formula>AND($R122="X",OR(#REF!&lt;&gt;"",$B122&lt;&gt;"",$C122&lt;&gt;"",$E122&lt;&gt;""))</formula>
    </cfRule>
  </conditionalFormatting>
  <conditionalFormatting sqref="F125:F128">
    <cfRule type="expression" dxfId="739" priority="255">
      <formula>AND($R125="X",OR($B125&lt;&gt;"",$C125&lt;&gt;"",$D125&lt;&gt;"",$E125&lt;&gt;""))</formula>
    </cfRule>
  </conditionalFormatting>
  <conditionalFormatting sqref="F126">
    <cfRule type="expression" dxfId="738" priority="140">
      <formula>AND($R126="X",OR($B126&lt;&gt;"",$C126&lt;&gt;"",$D126&lt;&gt;"",$E126&lt;&gt;""))</formula>
    </cfRule>
  </conditionalFormatting>
  <conditionalFormatting sqref="F127 G161:G164 G173">
    <cfRule type="expression" dxfId="737" priority="122">
      <formula>AND($R127="X",OR($B127&lt;&gt;"",$C127&lt;&gt;"",$D127&lt;&gt;"",$E127&lt;&gt;"",$F127&lt;&gt;""))</formula>
    </cfRule>
  </conditionalFormatting>
  <conditionalFormatting sqref="F128:F130 F139:G139">
    <cfRule type="expression" dxfId="736" priority="251">
      <formula>AND($R128="X",OR($B128&lt;&gt;"",$C128&lt;&gt;"",$E128&lt;&gt;"",#REF!&lt;&gt;""))</formula>
    </cfRule>
  </conditionalFormatting>
  <conditionalFormatting sqref="F138">
    <cfRule type="expression" dxfId="735" priority="184">
      <formula>AND($R138="X",OR($B138&lt;&gt;"",$C138&lt;&gt;"",$E138&lt;&gt;"",#REF!&lt;&gt;""))</formula>
    </cfRule>
  </conditionalFormatting>
  <conditionalFormatting sqref="F160">
    <cfRule type="expression" dxfId="734" priority="270">
      <formula>AND($R160="X",OR($B160&lt;&gt;"",#REF!&lt;&gt;"",$D160&lt;&gt;"",$E160&lt;&gt;""))</formula>
    </cfRule>
  </conditionalFormatting>
  <conditionalFormatting sqref="F168:F172">
    <cfRule type="expression" dxfId="733" priority="282">
      <formula>AND($R168="X",OR(#REF!&lt;&gt;"",$B168&lt;&gt;"",$C168&lt;&gt;"",$D168&lt;&gt;""))</formula>
    </cfRule>
  </conditionalFormatting>
  <conditionalFormatting sqref="F175:F183">
    <cfRule type="expression" dxfId="732" priority="275">
      <formula>AND($R175="X",OR($B175&lt;&gt;"",#REF!&lt;&gt;"",$C175&lt;&gt;"",$D175&lt;&gt;""))</formula>
    </cfRule>
    <cfRule type="expression" dxfId="731" priority="147">
      <formula>AND($R175="X",OR($B175&lt;&gt;"",#REF!&lt;&gt;"",$C175&lt;&gt;"",$D175&lt;&gt;"",$F175&lt;&gt;""))</formula>
    </cfRule>
  </conditionalFormatting>
  <conditionalFormatting sqref="F183">
    <cfRule type="expression" dxfId="730" priority="74">
      <formula>AND($R183="X",OR($B183&lt;&gt;"",$C183&lt;&gt;"",$D183&lt;&gt;"",$E183&lt;&gt;"",$F183&lt;&gt;""))</formula>
    </cfRule>
  </conditionalFormatting>
  <conditionalFormatting sqref="F127:G127">
    <cfRule type="expression" dxfId="729" priority="127">
      <formula>AND($AD127=1,$AC127=1)</formula>
    </cfRule>
    <cfRule type="expression" dxfId="728" priority="124">
      <formula>AND($R127="X",OR($B127&lt;&gt;"",$C127&lt;&gt;"",$E127&lt;&gt;"",#REF!&lt;&gt;""))</formula>
    </cfRule>
    <cfRule type="expression" dxfId="727" priority="129">
      <formula>AND($R127="X",OR($B127&lt;&gt;"",$C127&lt;&gt;"",$D127&lt;&gt;""))</formula>
    </cfRule>
    <cfRule type="expression" dxfId="726" priority="126">
      <formula>AND($R127="X",OR($B127&lt;&gt;"",$C127&lt;&gt;"",$D127&lt;&gt;""))</formula>
    </cfRule>
    <cfRule type="expression" dxfId="725" priority="128">
      <formula>$AD127=1</formula>
    </cfRule>
    <cfRule type="expression" dxfId="724" priority="125">
      <formula>$AC127=1</formula>
    </cfRule>
    <cfRule type="expression" dxfId="723" priority="123">
      <formula>AND($R127="X",OR($B127&lt;&gt;"",$C127&lt;&gt;"",$D127&lt;&gt;"",$E127&lt;&gt;""))</formula>
    </cfRule>
  </conditionalFormatting>
  <conditionalFormatting sqref="F128:G128">
    <cfRule type="expression" dxfId="722" priority="112">
      <formula>AND($R128="X",OR($B128&lt;&gt;"",$C128&lt;&gt;""))</formula>
    </cfRule>
    <cfRule type="expression" dxfId="721" priority="113">
      <formula>AND($R128="X",OR($B128&lt;&gt;"",$C128&lt;&gt;"",$D128&lt;&gt;""))</formula>
    </cfRule>
  </conditionalFormatting>
  <conditionalFormatting sqref="F166:G166">
    <cfRule type="expression" dxfId="720" priority="108">
      <formula>AND($R166="X",OR($B166&lt;&gt;"",$C166&lt;&gt;"",$D166&lt;&gt;"",#REF!&lt;&gt;"",$F166&lt;&gt;""))</formula>
    </cfRule>
  </conditionalFormatting>
  <conditionalFormatting sqref="F174:G174">
    <cfRule type="expression" dxfId="719" priority="278">
      <formula>AND($R174="X",OR($B174&lt;&gt;"",$C174&lt;&gt;"",$D174&lt;&gt;"",#REF!&lt;&gt;"",$F174&lt;&gt;""))</formula>
    </cfRule>
  </conditionalFormatting>
  <conditionalFormatting sqref="G12:G18">
    <cfRule type="expression" dxfId="718" priority="42">
      <formula>AND($R12="X",OR($B12&lt;&gt;"",$C12&lt;&gt;"",$D12&lt;&gt;"",$E12&lt;&gt;"",$F12&lt;&gt;""))</formula>
    </cfRule>
  </conditionalFormatting>
  <conditionalFormatting sqref="G19">
    <cfRule type="expression" dxfId="717" priority="1168">
      <formula>AND($R19="X",OR($B19&lt;&gt;"",#REF!&lt;&gt;"",$C19&lt;&gt;"",$E19&lt;&gt;"",$F19&lt;&gt;""))</formula>
    </cfRule>
  </conditionalFormatting>
  <conditionalFormatting sqref="G20:G40 G140:G153 G155:G159 D167:G167">
    <cfRule type="expression" dxfId="716" priority="75">
      <formula>AND($R20="X",OR($B20&lt;&gt;"",$C20&lt;&gt;"",$D20&lt;&gt;"",$E20&lt;&gt;"",$F20&lt;&gt;""))</formula>
    </cfRule>
  </conditionalFormatting>
  <conditionalFormatting sqref="G42:G43">
    <cfRule type="expression" dxfId="715" priority="295">
      <formula>AND($R42="X",OR($B42&lt;&gt;"",#REF!&lt;&gt;"",$D42&lt;&gt;"",#REF!&lt;&gt;"",$F42&lt;&gt;""))</formula>
    </cfRule>
  </conditionalFormatting>
  <conditionalFormatting sqref="G122">
    <cfRule type="expression" dxfId="714" priority="158">
      <formula>AND($R122="X",OR($B122&lt;&gt;"",$C122&lt;&gt;"",$D122&lt;&gt;"",$E122&lt;&gt;"",$F122&lt;&gt;""))</formula>
    </cfRule>
  </conditionalFormatting>
  <conditionalFormatting sqref="G122:G124">
    <cfRule type="expression" dxfId="713" priority="250">
      <formula>AND($R122="X",OR(#REF!&lt;&gt;"",$B122&lt;&gt;"",$C122&lt;&gt;"",$E122&lt;&gt;"",$F122&lt;&gt;""))</formula>
    </cfRule>
  </conditionalFormatting>
  <conditionalFormatting sqref="G125:G128">
    <cfRule type="expression" dxfId="712" priority="256">
      <formula>AND($R125="X",OR($B125&lt;&gt;"",$C125&lt;&gt;"",$D125&lt;&gt;"",$E125&lt;&gt;"",$F125&lt;&gt;""))</formula>
    </cfRule>
  </conditionalFormatting>
  <conditionalFormatting sqref="G126">
    <cfRule type="expression" dxfId="711" priority="141">
      <formula>AND($R126="X",OR($B126&lt;&gt;"",$C126&lt;&gt;"",$D126&lt;&gt;"",$E126&lt;&gt;"",$F126&lt;&gt;""))</formula>
    </cfRule>
  </conditionalFormatting>
  <conditionalFormatting sqref="G128">
    <cfRule type="expression" dxfId="710" priority="111">
      <formula>AND($R128="X",OR($B128&lt;&gt;"",$C128&lt;&gt;"",$D128&lt;&gt;"",$E128&lt;&gt;""))</formula>
    </cfRule>
    <cfRule type="expression" dxfId="709" priority="110">
      <formula>AND($R128="X",OR($B128&lt;&gt;"",$C128&lt;&gt;"",$E128&lt;&gt;"",#REF!&lt;&gt;""))</formula>
    </cfRule>
  </conditionalFormatting>
  <conditionalFormatting sqref="G128:G130">
    <cfRule type="expression" dxfId="708" priority="252">
      <formula>AND($R128="X",OR($B128&lt;&gt;"",$C128&lt;&gt;"",$E128&lt;&gt;"",#REF!&lt;&gt;"",$F128&lt;&gt;""))</formula>
    </cfRule>
  </conditionalFormatting>
  <conditionalFormatting sqref="G139">
    <cfRule type="expression" dxfId="707" priority="220">
      <formula>AND($R139="X",OR($B139&lt;&gt;"",$C139&lt;&gt;"",$D139&lt;&gt;"",$E139&lt;&gt;""))</formula>
    </cfRule>
    <cfRule type="expression" dxfId="706" priority="272">
      <formula>AND($R139="X",OR($B139&lt;&gt;"",$C139&lt;&gt;"",$E139&lt;&gt;"",#REF!&lt;&gt;"",$F139&lt;&gt;""))</formula>
    </cfRule>
  </conditionalFormatting>
  <conditionalFormatting sqref="G160">
    <cfRule type="expression" dxfId="705" priority="271">
      <formula>AND($R160="X",OR($B160&lt;&gt;"",#REF!&lt;&gt;"",$D160&lt;&gt;"",$E160&lt;&gt;"",$F160&lt;&gt;""))</formula>
    </cfRule>
  </conditionalFormatting>
  <conditionalFormatting sqref="G168:G172">
    <cfRule type="expression" dxfId="704" priority="283">
      <formula>AND($R168="X",OR(#REF!&lt;&gt;"",$B168&lt;&gt;"",$C168&lt;&gt;"",$D168&lt;&gt;"",$F168&lt;&gt;""))</formula>
    </cfRule>
  </conditionalFormatting>
  <conditionalFormatting sqref="G175:G183">
    <cfRule type="expression" dxfId="703" priority="276">
      <formula>AND($R175="X",OR($B175&lt;&gt;"",#REF!&lt;&gt;"",$C175&lt;&gt;"",$D175&lt;&gt;"",$F175&lt;&gt;""))</formula>
    </cfRule>
  </conditionalFormatting>
  <conditionalFormatting sqref="G184:G191 G44:G120 G131:G138">
    <cfRule type="expression" dxfId="702" priority="238">
      <formula>AND($R44="X",OR($B44&lt;&gt;"",$C44&lt;&gt;"",$D44&lt;&gt;"",$E44&lt;&gt;"",$F44&lt;&gt;""))</formula>
    </cfRule>
  </conditionalFormatting>
  <conditionalFormatting sqref="H193:H194 H214:H1054">
    <cfRule type="expression" dxfId="701" priority="258">
      <formula>$Q193="X"</formula>
    </cfRule>
  </conditionalFormatting>
  <conditionalFormatting sqref="I14:I29 I31:I191">
    <cfRule type="expression" dxfId="700" priority="234">
      <formula>$R14="X"</formula>
    </cfRule>
  </conditionalFormatting>
  <conditionalFormatting sqref="Q12:Q191">
    <cfRule type="cellIs" dxfId="699" priority="45" operator="equal">
      <formula>"0..n"</formula>
    </cfRule>
    <cfRule type="cellIs" dxfId="698" priority="46" operator="equal">
      <formula>"0..1"</formula>
    </cfRule>
    <cfRule type="cellIs" dxfId="697"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9" activePane="bottomRight" state="frozen"/>
      <selection pane="topRight" activeCell="H1" sqref="H1"/>
      <selection pane="bottomLeft" activeCell="A9" sqref="A9"/>
      <selection pane="bottomRight" activeCell="F6" sqref="A2:F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173" customWidth="1"/>
    <col min="19" max="19" width="18.5" style="96" customWidth="1"/>
    <col min="20" max="20" width="12.6640625" style="277" customWidth="1"/>
    <col min="21" max="24" width="9.5" style="96" customWidth="1"/>
    <col min="25" max="25" width="2.33203125" customWidth="1"/>
    <col min="26" max="26" width="22.6640625" style="179" customWidth="1"/>
    <col min="27" max="27" width="24.3320312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0.98058252427184467</v>
      </c>
      <c r="G1" s="128"/>
      <c r="H1" s="798" t="s">
        <v>911</v>
      </c>
      <c r="I1" s="798"/>
      <c r="J1" s="798"/>
      <c r="O1" s="799" t="s">
        <v>816</v>
      </c>
      <c r="P1" s="799"/>
      <c r="AD1" s="96"/>
      <c r="AF1" s="128"/>
      <c r="ALZ1"/>
    </row>
    <row r="2" spans="1:1014" ht="13.5" customHeight="1">
      <c r="C2" s="141" t="s">
        <v>818</v>
      </c>
      <c r="D2" s="284"/>
      <c r="E2" s="152" t="s">
        <v>819</v>
      </c>
      <c r="F2" s="157">
        <f>createCase[[#Totals],[NexSIS]] / createCase[[#Totals],[ID]]</f>
        <v>0.75728155339805825</v>
      </c>
      <c r="G2" s="128"/>
      <c r="H2" s="798"/>
      <c r="I2" s="798"/>
      <c r="J2" s="79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0" t="s">
        <v>828</v>
      </c>
      <c r="M7" s="800"/>
      <c r="N7" s="800"/>
      <c r="O7" s="800"/>
      <c r="V7" s="702" t="s">
        <v>829</v>
      </c>
      <c r="W7" s="702" t="s">
        <v>829</v>
      </c>
      <c r="X7" s="702" t="s">
        <v>829</v>
      </c>
      <c r="AD7" s="800" t="s">
        <v>830</v>
      </c>
      <c r="AE7" s="80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hidden="1"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hidden="1"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hidden="1"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3"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hidden="1"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hidden="1"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hidden="1"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hidden="1"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hidden="1"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hidden="1"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hidden="1"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hidden="1"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3"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3"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hidden="1"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3"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hidden="1"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3"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3"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hidden="1"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hidden="1"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hidden="1"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hidden="1"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hidden="1"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hidden="1"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hidden="1"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hidden="1"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hidden="1"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hidden="1"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hidden="1"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hidden="1"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hidden="1"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hidden="1"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hidden="1"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hidden="1"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hidden="1"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hidden="1"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hidden="1"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hidden="1"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hidden="1"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hidden="1"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hidden="1"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hidden="1"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hidden="1"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hidden="1"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hidden="1"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hidden="1"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hidden="1"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hidden="1"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hidden="1"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3"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3"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3"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3"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3"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3"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3"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103</v>
      </c>
      <c r="C206" s="225">
        <f>SUBTOTAL(103,createCase[Donnée (Niveau 2)])</f>
        <v>27</v>
      </c>
      <c r="D206" s="225">
        <f>SUBTOTAL(103,createCase[Donnée (Niveau 3)])</f>
        <v>56</v>
      </c>
      <c r="E206" s="225">
        <f>SUBTOTAL(103,createCase[Donnée (Niveau 4)])</f>
        <v>12</v>
      </c>
      <c r="F206" s="225">
        <f>SUBTOTAL(103,createCase[Donnée (Niveau 5)])</f>
        <v>6</v>
      </c>
      <c r="G206" s="225">
        <f>SUBTOTAL(103,createCase[Donnée (Niveau 6)])</f>
        <v>0</v>
      </c>
      <c r="H206" s="225">
        <f>SUBTOTAL(103,createCase[Description])</f>
        <v>98</v>
      </c>
      <c r="I206" s="225">
        <f>SUBTOTAL(103,createCase[Exemples])</f>
        <v>69</v>
      </c>
      <c r="J206" s="225">
        <f>SUBTOTAL(103,[1]!createCase[Balise NexSIS])</f>
        <v>33</v>
      </c>
      <c r="K206" s="239">
        <f>SUBTOTAL(103,[1]!createCase[Nouvelle balise])</f>
        <v>109</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15</v>
      </c>
      <c r="Q206" s="225"/>
      <c r="R206" s="234">
        <f>SUBTOTAL(103,createCase[Objet])</f>
        <v>30</v>
      </c>
      <c r="S206" s="225">
        <f>SUBTOTAL(103,[1]!createCase[Format (ou type)])</f>
        <v>117</v>
      </c>
      <c r="T206" s="274"/>
      <c r="U206" s="274"/>
      <c r="V206" s="274"/>
      <c r="W206" s="274"/>
      <c r="X206" s="274"/>
      <c r="Y206" s="274"/>
      <c r="Z206" s="274">
        <f>SUBTOTAL(103,createCase[Commentaire Hub Santé])</f>
        <v>8</v>
      </c>
      <c r="AA206" s="225">
        <f>SUBTOTAL(103,createCase[Commentaire Philippe Dreyfus])</f>
        <v>20</v>
      </c>
      <c r="AB206" s="239"/>
      <c r="AC206" s="225">
        <f>SUBTOTAL(103,createCase[Commentaire Yann Penverne])</f>
        <v>0</v>
      </c>
      <c r="AD206" s="225">
        <f>SUBTOTAL(103,createCase[NexSIS])-COUNTIFS(createCase[NexSIS],"=X")</f>
        <v>78</v>
      </c>
      <c r="AE206" s="225">
        <f>SUBTOTAL(103,createCase[Métier])-COUNTIFS(createCase[Métier],"=X")</f>
        <v>101</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696" priority="522">
      <formula>$AE207=1</formula>
    </cfRule>
    <cfRule type="expression" dxfId="695" priority="523">
      <formula>$AC207=1</formula>
    </cfRule>
    <cfRule type="expression" dxfId="694" priority="520">
      <formula>OR($AE207="X",$AC207="X")</formula>
    </cfRule>
    <cfRule type="expression" dxfId="693" priority="521">
      <formula>AND($AE207=1,$AC207=1)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692"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691"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690" priority="905">
      <formula>AND(NOT(ISBLANK($W9)),ISBLANK($AD9),ISBLANK($AE9))</formula>
    </cfRule>
  </conditionalFormatting>
  <conditionalFormatting sqref="A192:G192">
    <cfRule type="expression" dxfId="689" priority="4626">
      <formula>AND(NOT(ISBLANK($W193)),ISBLANK($AD192),ISBLANK($AE192))</formula>
    </cfRule>
  </conditionalFormatting>
  <conditionalFormatting sqref="A193:G193">
    <cfRule type="expression" dxfId="688" priority="4627">
      <formula>AND(NOT(ISBLANK(#REF!)),ISBLANK($AD193),ISBLANK($AE193))</formula>
    </cfRule>
  </conditionalFormatting>
  <conditionalFormatting sqref="B13:B14">
    <cfRule type="expression" dxfId="687" priority="64">
      <formula>$AD13=1</formula>
    </cfRule>
    <cfRule type="expression" dxfId="686" priority="61">
      <formula>OR($AE13="X",$AD13="X")</formula>
    </cfRule>
    <cfRule type="expression" dxfId="685" priority="65">
      <formula>AND(NOT(ISBLANK($W13)),ISBLANK($AD13),ISBLANK($AE13))</formula>
    </cfRule>
    <cfRule type="expression" dxfId="684" priority="62">
      <formula>AND($AE13=1,$AD13=1)</formula>
    </cfRule>
    <cfRule type="expression" dxfId="683" priority="63">
      <formula>$AE13=1</formula>
    </cfRule>
  </conditionalFormatting>
  <conditionalFormatting sqref="B121:B124">
    <cfRule type="expression" dxfId="682" priority="382">
      <formula>AND($R121="X",#REF!&lt;&gt;"")</formula>
    </cfRule>
  </conditionalFormatting>
  <conditionalFormatting sqref="B166 B168:B171 B173:B177">
    <cfRule type="expression" dxfId="681"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680" priority="249">
      <formula>OR($AE9="X",$AD9="X")</formula>
    </cfRule>
  </conditionalFormatting>
  <conditionalFormatting sqref="B129:C154 E140:G140">
    <cfRule type="expression" dxfId="679" priority="255">
      <formula>$AE129=1</formula>
    </cfRule>
    <cfRule type="expression" dxfId="678" priority="256">
      <formula>$AD129=1</formula>
    </cfRule>
  </conditionalFormatting>
  <conditionalFormatting sqref="B10:G12 C13:G14 B89:B90 D89:G90">
    <cfRule type="expression" dxfId="677" priority="363">
      <formula>$AE10=1</formula>
    </cfRule>
  </conditionalFormatting>
  <conditionalFormatting sqref="B10:G12 C13:G14 B15:G27 B155:G168 D89:G90 B178:G194 A195:G205 A10:A27 A28:G28 B29:G36 A29:A171 B40:G88 B89:B90 B169:B171 D169:G171 A172:G172 A173:A194">
    <cfRule type="expression" dxfId="676" priority="362">
      <formula>AND($AE10=1,$AD10=1)</formula>
    </cfRule>
  </conditionalFormatting>
  <conditionalFormatting sqref="B10:G12 C13:G14 B15:G27 D129:D138 E139">
    <cfRule type="expression" dxfId="675" priority="364">
      <formula>$AD10=1</formula>
    </cfRule>
  </conditionalFormatting>
  <conditionalFormatting sqref="B91:G128">
    <cfRule type="expression" dxfId="674" priority="380">
      <formula>$AE91=1</formula>
    </cfRule>
    <cfRule type="expression" dxfId="673" priority="379">
      <formula>AND($AE91=1,$AD91=1)</formula>
    </cfRule>
  </conditionalFormatting>
  <conditionalFormatting sqref="B140:G140">
    <cfRule type="expression" dxfId="672" priority="257">
      <formula>AND(NOT(ISBLANK($W140)),ISBLANK($AD140),ISBLANK($AE140))</formula>
    </cfRule>
  </conditionalFormatting>
  <conditionalFormatting sqref="C9:C36 C125:C139 D127:G127">
    <cfRule type="expression" dxfId="671" priority="5">
      <formula>AND($R9="X",$B9&lt;&gt;"")</formula>
    </cfRule>
  </conditionalFormatting>
  <conditionalFormatting sqref="C37 D37:D39">
    <cfRule type="expression" dxfId="670" priority="1157">
      <formula>AND($R37="X",OR($B37&lt;&gt;"",#REF!&lt;&gt;""))</formula>
    </cfRule>
  </conditionalFormatting>
  <conditionalFormatting sqref="C38:C39">
    <cfRule type="expression" dxfId="669" priority="114">
      <formula>$AD38=1</formula>
    </cfRule>
    <cfRule type="expression" dxfId="668" priority="111">
      <formula>OR($AE38="X",$AD38="X")</formula>
    </cfRule>
    <cfRule type="expression" dxfId="667" priority="112">
      <formula>AND($AE38=1,$AD38=1)</formula>
    </cfRule>
    <cfRule type="expression" dxfId="666" priority="113">
      <formula>$AE38=1</formula>
    </cfRule>
    <cfRule type="expression" dxfId="665" priority="109">
      <formula>AND($R38="X",OR(#REF!&lt;&gt;"",$B38&lt;&gt;""))</formula>
    </cfRule>
  </conditionalFormatting>
  <conditionalFormatting sqref="C89:C90">
    <cfRule type="expression" dxfId="664" priority="38">
      <formula>$AE89=1</formula>
    </cfRule>
    <cfRule type="expression" dxfId="663" priority="40">
      <formula>AND(NOT(ISBLANK($W89)),ISBLANK($AD89),ISBLANK($AE89))</formula>
    </cfRule>
    <cfRule type="expression" dxfId="662" priority="36">
      <formula>OR($AE89="X",$AD89="X")</formula>
    </cfRule>
    <cfRule type="expression" dxfId="661" priority="37">
      <formula>AND($AE89=1,$AD89=1)</formula>
    </cfRule>
    <cfRule type="expression" dxfId="660" priority="39">
      <formula>$AD89=1</formula>
    </cfRule>
  </conditionalFormatting>
  <conditionalFormatting sqref="C140">
    <cfRule type="expression" dxfId="659" priority="236">
      <formula>OR($AE140="X",$AD140="X")</formula>
    </cfRule>
    <cfRule type="expression" dxfId="658" priority="237">
      <formula>AND($AE140=1,$AD140=1)</formula>
    </cfRule>
    <cfRule type="expression" dxfId="657" priority="238">
      <formula>$AE140=1</formula>
    </cfRule>
    <cfRule type="expression" dxfId="656" priority="239">
      <formula>$AD140=1</formula>
    </cfRule>
  </conditionalFormatting>
  <conditionalFormatting sqref="C168 D169:D171 C173:C177">
    <cfRule type="expression" dxfId="655" priority="1121">
      <formula>AND($R168="X",OR(#REF!&lt;&gt;"",$B168&lt;&gt;""))</formula>
    </cfRule>
  </conditionalFormatting>
  <conditionalFormatting sqref="C169:C171">
    <cfRule type="expression" dxfId="654" priority="44">
      <formula>AND($R169="X",#REF!&lt;&gt;"")</formula>
    </cfRule>
    <cfRule type="expression" dxfId="653" priority="1802">
      <formula>AND(NOT(ISBLANK($W169)),ISBLANK($AD169),ISBLANK($AE169))</formula>
    </cfRule>
    <cfRule type="expression" dxfId="652" priority="49">
      <formula>$AD169=1</formula>
    </cfRule>
    <cfRule type="expression" dxfId="651" priority="1803">
      <formula>$AE169=1</formula>
    </cfRule>
  </conditionalFormatting>
  <conditionalFormatting sqref="C169:C172">
    <cfRule type="expression" dxfId="650" priority="46">
      <formula>AND($AE169=1,$AD169=1)</formula>
    </cfRule>
  </conditionalFormatting>
  <conditionalFormatting sqref="C172 C193:D193 C40:C88 C167">
    <cfRule type="expression" dxfId="649" priority="156">
      <formula>AND($R40="X",$B40&lt;&gt;"")</formula>
    </cfRule>
  </conditionalFormatting>
  <conditionalFormatting sqref="C178:C179 D139:E139 D89:D90 C91:C120 C155:C165 C197:C205 D131:D138">
    <cfRule type="expression" dxfId="648" priority="357">
      <formula>AND($R89="X",$B89&lt;&gt;"")</formula>
    </cfRule>
  </conditionalFormatting>
  <conditionalFormatting sqref="C179">
    <cfRule type="expression" dxfId="647" priority="303">
      <formula>OR($AE179="X",$AD179="X")</formula>
    </cfRule>
    <cfRule type="expression" dxfId="646" priority="305">
      <formula>$AE179=1</formula>
    </cfRule>
    <cfRule type="expression" dxfId="645" priority="304">
      <formula>AND($AE179=1,$AD179=1)</formula>
    </cfRule>
  </conditionalFormatting>
  <conditionalFormatting sqref="C180:C194 C196">
    <cfRule type="expression" dxfId="644" priority="1066">
      <formula>AND($R180="X",OR($B180&lt;&gt;"",#REF!&lt;&gt;""))</formula>
    </cfRule>
  </conditionalFormatting>
  <conditionalFormatting sqref="C195">
    <cfRule type="expression" dxfId="643" priority="20">
      <formula>AND($R195="X",$B195&lt;&gt;"")</formula>
    </cfRule>
  </conditionalFormatting>
  <conditionalFormatting sqref="C122:D124">
    <cfRule type="expression" dxfId="642" priority="383">
      <formula>AND($R122="X",OR(#REF!&lt;&gt;"",$B122&lt;&gt;""))</formula>
    </cfRule>
  </conditionalFormatting>
  <conditionalFormatting sqref="C140:D154">
    <cfRule type="expression" dxfId="641" priority="244">
      <formula>AND($R140="X",$B140&lt;&gt;"")</formula>
    </cfRule>
  </conditionalFormatting>
  <conditionalFormatting sqref="C193:D193 C172">
    <cfRule type="expression" dxfId="640" priority="155">
      <formula>$AE172=1</formula>
    </cfRule>
  </conditionalFormatting>
  <conditionalFormatting sqref="C193:D193">
    <cfRule type="expression" dxfId="639" priority="153">
      <formula>OR($AE193="X",$AD193="X")</formula>
    </cfRule>
    <cfRule type="expression" dxfId="638" priority="154">
      <formula>AND($AE193=1,$AD193=1)</formula>
    </cfRule>
  </conditionalFormatting>
  <conditionalFormatting sqref="C121:G121">
    <cfRule type="expression" dxfId="637" priority="367">
      <formula>AND($R121="X",$B121&lt;&gt;"")</formula>
    </cfRule>
  </conditionalFormatting>
  <conditionalFormatting sqref="D9:D27 D29:D36 D40:D88 D91:D92 D93:E93 D94:D120 D125:D128 D127:G127 E128:E130 C166:G166 C198:D198 D199:D205">
    <cfRule type="expression" dxfId="636" priority="160">
      <formula>AND($R9="X",OR($B9&lt;&gt;"",$C9&lt;&gt;""))</formula>
    </cfRule>
  </conditionalFormatting>
  <conditionalFormatting sqref="D26:D27">
    <cfRule type="expression" dxfId="635" priority="258">
      <formula>AND($R26="X",$B26&lt;&gt;"")</formula>
    </cfRule>
  </conditionalFormatting>
  <conditionalFormatting sqref="D28">
    <cfRule type="expression" dxfId="634" priority="6">
      <formula>AND($R28="X",OR($B28&lt;&gt;"",#REF!&lt;&gt;""))</formula>
    </cfRule>
  </conditionalFormatting>
  <conditionalFormatting sqref="D37">
    <cfRule type="expression" dxfId="633" priority="1171">
      <formula>$AE37=1</formula>
    </cfRule>
    <cfRule type="expression" dxfId="632" priority="1173">
      <formula>AND($R37="X",OR($B37&lt;&gt;"",#REF!&lt;&gt;""))</formula>
    </cfRule>
    <cfRule type="expression" dxfId="631" priority="1164">
      <formula>AND($R37="X",OR($B37&lt;&gt;"",#REF!&lt;&gt;"",$C37&lt;&gt;""))</formula>
    </cfRule>
    <cfRule type="expression" dxfId="630" priority="1166">
      <formula>AND($R37="X",OR($B37&lt;&gt;"",#REF!&lt;&gt;"",$C37&lt;&gt;"",$D37&lt;&gt;""))</formula>
    </cfRule>
    <cfRule type="expression" dxfId="629" priority="1167">
      <formula>AND($R37="X",OR($B37&lt;&gt;"",#REF!&lt;&gt;"",$D37&lt;&gt;"",#REF!&lt;&gt;""))</formula>
    </cfRule>
    <cfRule type="expression" dxfId="628" priority="1172">
      <formula>AND($R37="X",$B37&lt;&gt;"")</formula>
    </cfRule>
    <cfRule type="expression" dxfId="627" priority="1169">
      <formula>AND($R37="X",OR($B37&lt;&gt;"",#REF!&lt;&gt;"",$C37&lt;&gt;""))</formula>
    </cfRule>
    <cfRule type="expression" dxfId="626" priority="1170">
      <formula>AND($AE37=1,$AD37=1)</formula>
    </cfRule>
    <cfRule type="expression" dxfId="625" priority="1168">
      <formula>$AD37=1</formula>
    </cfRule>
  </conditionalFormatting>
  <conditionalFormatting sqref="D122">
    <cfRule type="expression" dxfId="624" priority="227">
      <formula>AND($R122="X",OR($B122&lt;&gt;"",$C122&lt;&gt;""))</formula>
    </cfRule>
  </conditionalFormatting>
  <conditionalFormatting sqref="D129:D130">
    <cfRule type="expression" dxfId="623" priority="334">
      <formula>AND($R129="X",OR(#REF!&lt;&gt;"",$B129&lt;&gt;""))</formula>
    </cfRule>
  </conditionalFormatting>
  <conditionalFormatting sqref="D129:D138 E139 B15:G27 B10:G12 C13:G14">
    <cfRule type="expression" dxfId="622" priority="361">
      <formula>OR($AE10="X",$AD10="X")</formula>
    </cfRule>
  </conditionalFormatting>
  <conditionalFormatting sqref="D139">
    <cfRule type="expression" dxfId="621" priority="296">
      <formula>AND($AE139=1,$AD139=1)</formula>
    </cfRule>
    <cfRule type="expression" dxfId="620" priority="295">
      <formula>OR($AE139="X",$AD139="X")</formula>
    </cfRule>
    <cfRule type="expression" dxfId="619" priority="297">
      <formula>$AE139=1</formula>
    </cfRule>
  </conditionalFormatting>
  <conditionalFormatting sqref="D139:D154">
    <cfRule type="expression" dxfId="618" priority="248">
      <formula>$AD139=1</formula>
    </cfRule>
  </conditionalFormatting>
  <conditionalFormatting sqref="D140">
    <cfRule type="expression" dxfId="617" priority="233">
      <formula>AND($AE140=1,$AD140=1)</formula>
    </cfRule>
    <cfRule type="expression" dxfId="616" priority="234">
      <formula>$AE140=1</formula>
    </cfRule>
    <cfRule type="expression" dxfId="615" priority="231">
      <formula>OR($AE140="X",$AD140="X")</formula>
    </cfRule>
    <cfRule type="expression" dxfId="614" priority="232">
      <formula>AND($R140="X",OR($B140&lt;&gt;"",$C140&lt;&gt;"",$D140&lt;&gt;""))</formula>
    </cfRule>
    <cfRule type="expression" dxfId="613" priority="235">
      <formula>$AD140=1</formula>
    </cfRule>
  </conditionalFormatting>
  <conditionalFormatting sqref="D140:D154">
    <cfRule type="expression" dxfId="612" priority="245">
      <formula>OR($AE140="X",$AD140="X")</formula>
    </cfRule>
    <cfRule type="expression" dxfId="611" priority="247">
      <formula>$AE140=1</formula>
    </cfRule>
    <cfRule type="expression" dxfId="610" priority="246">
      <formula>AND($AE140=1,$AD140=1)</formula>
    </cfRule>
  </conditionalFormatting>
  <conditionalFormatting sqref="D155:D159">
    <cfRule type="expression" dxfId="609" priority="352">
      <formula>AND($R155="X",OR($B155&lt;&gt;"",$C155&lt;&gt;""))</formula>
    </cfRule>
  </conditionalFormatting>
  <conditionalFormatting sqref="D160">
    <cfRule type="expression" dxfId="608" priority="918">
      <formula>AND($R160="X",OR($B160&lt;&gt;"",#REF!&lt;&gt;""))</formula>
    </cfRule>
  </conditionalFormatting>
  <conditionalFormatting sqref="D161:D165 D178:D179">
    <cfRule type="expression" dxfId="607" priority="390">
      <formula>AND($R161="X",OR($B161&lt;&gt;"",$C161&lt;&gt;""))</formula>
    </cfRule>
  </conditionalFormatting>
  <conditionalFormatting sqref="D164:D165">
    <cfRule type="expression" dxfId="606" priority="285">
      <formula>$AD164=1</formula>
    </cfRule>
    <cfRule type="expression" dxfId="605" priority="281">
      <formula>AND($AE164=1,$AD164=1)</formula>
    </cfRule>
    <cfRule type="expression" dxfId="604" priority="282">
      <formula>$AE164=1</formula>
    </cfRule>
    <cfRule type="expression" dxfId="603" priority="289">
      <formula>AND($R164="X",OR($B164&lt;&gt;"",$C164&lt;&gt;"",$D164&lt;&gt;""))</formula>
    </cfRule>
    <cfRule type="expression" dxfId="602" priority="280">
      <formula>AND($R164="X",OR($B164&lt;&gt;"",$C164&lt;&gt;"",$D164&lt;&gt;"",$E164&lt;&gt;""))</formula>
    </cfRule>
    <cfRule type="expression" dxfId="601" priority="288">
      <formula>$AE164=1</formula>
    </cfRule>
    <cfRule type="expression" dxfId="600" priority="279">
      <formula>$AD164=1</formula>
    </cfRule>
    <cfRule type="expression" dxfId="599" priority="283">
      <formula>AND($R164="X",OR($B164&lt;&gt;"",$C164&lt;&gt;"",$D164&lt;&gt;""))</formula>
    </cfRule>
    <cfRule type="expression" dxfId="598" priority="143">
      <formula>AND($R164="X",OR($B164&lt;&gt;"",$C164&lt;&gt;""))</formula>
    </cfRule>
    <cfRule type="expression" dxfId="597" priority="286">
      <formula>AND($R164="X",OR($B164&lt;&gt;"",$C164&lt;&gt;"",$D164&lt;&gt;"",$E164&lt;&gt;""))</formula>
    </cfRule>
    <cfRule type="expression" dxfId="596" priority="287">
      <formula>AND($AE164=1,$AD164=1)</formula>
    </cfRule>
  </conditionalFormatting>
  <conditionalFormatting sqref="D167 D172">
    <cfRule type="expression" dxfId="595" priority="142">
      <formula>AND($R167="X",OR($B167&lt;&gt;"",$C167&lt;&gt;""))</formula>
    </cfRule>
    <cfRule type="expression" dxfId="594" priority="138">
      <formula>AND($R167="X",OR($B167&lt;&gt;"",$C167&lt;&gt;"",$D167&lt;&gt;"",$E167&lt;&gt;""))</formula>
    </cfRule>
    <cfRule type="expression" dxfId="593" priority="137">
      <formula>$AD167=1</formula>
    </cfRule>
    <cfRule type="expression" dxfId="592" priority="136">
      <formula>AND($R167="X",OR($B167&lt;&gt;"",$C167&lt;&gt;"",$D167&lt;&gt;""))</formula>
    </cfRule>
    <cfRule type="expression" dxfId="591" priority="135">
      <formula>$AE167=1</formula>
    </cfRule>
    <cfRule type="expression" dxfId="590" priority="134">
      <formula>AND($AE167=1,$AD167=1)</formula>
    </cfRule>
    <cfRule type="expression" dxfId="589" priority="133">
      <formula>AND($R167="X",OR($B167&lt;&gt;"",$C167&lt;&gt;"",$D167&lt;&gt;"",$E167&lt;&gt;""))</formula>
    </cfRule>
    <cfRule type="expression" dxfId="588" priority="132">
      <formula>$AD167=1</formula>
    </cfRule>
    <cfRule type="expression" dxfId="587" priority="130">
      <formula>AND($R167="X",OR($B167&lt;&gt;"",$C167&lt;&gt;""))</formula>
    </cfRule>
    <cfRule type="expression" dxfId="586" priority="140">
      <formula>$AE167=1</formula>
    </cfRule>
    <cfRule type="expression" dxfId="585" priority="141">
      <formula>AND($R167="X",OR($B167&lt;&gt;"",$C167&lt;&gt;"",$D167&lt;&gt;""))</formula>
    </cfRule>
    <cfRule type="expression" dxfId="584" priority="152">
      <formula>$AE167=1</formula>
    </cfRule>
    <cfRule type="expression" dxfId="583" priority="157">
      <formula>AND($R167="X",OR($B167&lt;&gt;"",$C167&lt;&gt;""))</formula>
    </cfRule>
    <cfRule type="expression" dxfId="582" priority="139">
      <formula>AND($AE167=1,$AD167=1)</formula>
    </cfRule>
    <cfRule type="expression" dxfId="581" priority="151">
      <formula>AND($AE167=1,$AD167=1)</formula>
    </cfRule>
  </conditionalFormatting>
  <conditionalFormatting sqref="D168 D173">
    <cfRule type="expression" dxfId="580" priority="309">
      <formula>$AD168=1</formula>
    </cfRule>
    <cfRule type="expression" dxfId="579" priority="310">
      <formula>AND($R168="X",#REF!&lt;&gt;"")</formula>
    </cfRule>
    <cfRule type="expression" dxfId="578" priority="308">
      <formula>$AE168=1</formula>
    </cfRule>
    <cfRule type="expression" dxfId="577" priority="307">
      <formula>AND($AE168=1,$AD168=1)</formula>
    </cfRule>
  </conditionalFormatting>
  <conditionalFormatting sqref="D168 D173:D177">
    <cfRule type="expression" dxfId="576" priority="1123">
      <formula>AND($R168="X",OR(#REF!&lt;&gt;"",$B168&lt;&gt;"",$C168&lt;&gt;""))</formula>
    </cfRule>
  </conditionalFormatting>
  <conditionalFormatting sqref="D172 D167">
    <cfRule type="expression" dxfId="575" priority="149">
      <formula>AND($R167="X",$B167&lt;&gt;"")</formula>
    </cfRule>
  </conditionalFormatting>
  <conditionalFormatting sqref="D172:D173">
    <cfRule type="expression" dxfId="574" priority="146">
      <formula>OR($AE172="X",$AD172="X")</formula>
    </cfRule>
  </conditionalFormatting>
  <conditionalFormatting sqref="D179">
    <cfRule type="expression" dxfId="573" priority="300">
      <formula>OR($AE179="X",$AD179="X")</formula>
    </cfRule>
    <cfRule type="expression" dxfId="572" priority="299">
      <formula>AND($R179="X",$B179&lt;&gt;"")</formula>
    </cfRule>
    <cfRule type="expression" dxfId="571" priority="301">
      <formula>AND($AE179=1,$AD179=1)</formula>
    </cfRule>
    <cfRule type="expression" dxfId="570" priority="302">
      <formula>$AE179=1</formula>
    </cfRule>
  </conditionalFormatting>
  <conditionalFormatting sqref="D180:D194 D196">
    <cfRule type="expression" dxfId="569" priority="1086">
      <formula>AND($R180="X",OR($B180&lt;&gt;"",#REF!&lt;&gt;"",$C180&lt;&gt;""))</formula>
    </cfRule>
  </conditionalFormatting>
  <conditionalFormatting sqref="D183:D184">
    <cfRule type="expression" dxfId="568" priority="33">
      <formula>AND($AE183=1,$AD183=1)</formula>
    </cfRule>
    <cfRule type="expression" dxfId="567" priority="35">
      <formula>AND($R183="X",OR(#REF!&lt;&gt;"",$B183&lt;&gt;""))</formula>
    </cfRule>
    <cfRule type="expression" dxfId="566" priority="34">
      <formula>$AE183=1</formula>
    </cfRule>
  </conditionalFormatting>
  <conditionalFormatting sqref="D189">
    <cfRule type="expression" dxfId="565" priority="75">
      <formula>AND($R189="X",OR($B189&lt;&gt;"",#REF!&lt;&gt;""))</formula>
    </cfRule>
  </conditionalFormatting>
  <conditionalFormatting sqref="D191:D194 D196">
    <cfRule type="expression" dxfId="564" priority="80">
      <formula>AND($R191="X",OR($B191&lt;&gt;"",#REF!&lt;&gt;""))</formula>
    </cfRule>
  </conditionalFormatting>
  <conditionalFormatting sqref="D197">
    <cfRule type="expression" dxfId="563" priority="21">
      <formula>AND($R197="X",OR($B197&lt;&gt;"",$C197&lt;&gt;""))</formula>
    </cfRule>
  </conditionalFormatting>
  <conditionalFormatting sqref="D127:E127">
    <cfRule type="expression" dxfId="562" priority="184">
      <formula>$AD127=1</formula>
    </cfRule>
    <cfRule type="expression" dxfId="561" priority="183">
      <formula>AND($R127="X",OR($B127&lt;&gt;"",$C127&lt;&gt;"",$E127&lt;&gt;"",#REF!&lt;&gt;""))</formula>
    </cfRule>
    <cfRule type="expression" dxfId="560" priority="185">
      <formula>AND($R127="X",OR($B127&lt;&gt;"",$C127&lt;&gt;"",$D127&lt;&gt;""))</formula>
    </cfRule>
    <cfRule type="expression" dxfId="559" priority="182">
      <formula>AND($R127="X",OR($B127&lt;&gt;"",$C127&lt;&gt;"",$D127&lt;&gt;"",$E127&lt;&gt;""))</formula>
    </cfRule>
    <cfRule type="expression" dxfId="558" priority="186">
      <formula>AND($AE127=1,$AD127=1)</formula>
    </cfRule>
    <cfRule type="expression" dxfId="557" priority="187">
      <formula>$AE127=1</formula>
    </cfRule>
  </conditionalFormatting>
  <conditionalFormatting sqref="D37:G37">
    <cfRule type="expression" dxfId="556" priority="90">
      <formula>OR($AE37="X",$AD37="X")</formula>
    </cfRule>
    <cfRule type="expression" dxfId="555" priority="88">
      <formula>AND($AE37=1,$AD37=1)</formula>
    </cfRule>
    <cfRule type="expression" dxfId="554" priority="89">
      <formula>$AE37=1</formula>
    </cfRule>
    <cfRule type="expression" dxfId="553" priority="87">
      <formula>AND($R37="X",OR($B37&lt;&gt;"",$C37&lt;&gt;"",$D37&lt;&gt;"",$E37&lt;&gt;"",$F37&lt;&gt;""))</formula>
    </cfRule>
  </conditionalFormatting>
  <conditionalFormatting sqref="D125:G125">
    <cfRule type="expression" dxfId="552" priority="198">
      <formula>AND($R125="X",$B125&lt;&gt;"")</formula>
    </cfRule>
  </conditionalFormatting>
  <conditionalFormatting sqref="D167:G167 D172:G172 C195:D195">
    <cfRule type="expression" dxfId="551" priority="19">
      <formula>AND($R167="X",OR($B167&lt;&gt;"",$C167&lt;&gt;""))</formula>
    </cfRule>
  </conditionalFormatting>
  <conditionalFormatting sqref="E9:E27 E29:E36 E40:E88 E91:E92 E94:E120 E125:E128 E167 E172 E197:E205">
    <cfRule type="expression" dxfId="550" priority="118">
      <formula>AND($R9="X",OR($B9&lt;&gt;"",$C9&lt;&gt;"",$D9&lt;&gt;""))</formula>
    </cfRule>
  </conditionalFormatting>
  <conditionalFormatting sqref="E28">
    <cfRule type="expression" dxfId="549" priority="7">
      <formula>AND($R28="X",OR($B28&lt;&gt;"",#REF!&lt;&gt;"",$D28&lt;&gt;""))</formula>
    </cfRule>
  </conditionalFormatting>
  <conditionalFormatting sqref="E38:E39">
    <cfRule type="expression" dxfId="548" priority="92">
      <formula>AND($AE38=1,$AD38=1)</formula>
    </cfRule>
    <cfRule type="expression" dxfId="547" priority="93">
      <formula>$AE38=1</formula>
    </cfRule>
    <cfRule type="expression" dxfId="546" priority="96">
      <formula>AND($R38="X",OR($B38&lt;&gt;"",#REF!&lt;&gt;"",$D38&lt;&gt;"",#REF!&lt;&gt;""))</formula>
    </cfRule>
    <cfRule type="expression" dxfId="545" priority="95">
      <formula>AND(NOT(ISBLANK($W38)),ISBLANK($AD38),ISBLANK($AE38))</formula>
    </cfRule>
    <cfRule type="expression" dxfId="544" priority="91">
      <formula>OR($AE38="X",$AD38="X")</formula>
    </cfRule>
    <cfRule type="expression" dxfId="543" priority="94">
      <formula>$AD38=1</formula>
    </cfRule>
  </conditionalFormatting>
  <conditionalFormatting sqref="E89:E90">
    <cfRule type="expression" dxfId="542" priority="1814">
      <formula>AND($R89="X",OR($B89&lt;&gt;"",$D89&lt;&gt;"",#REF!&lt;&gt;""))</formula>
    </cfRule>
  </conditionalFormatting>
  <conditionalFormatting sqref="E92">
    <cfRule type="expression" dxfId="541" priority="270">
      <formula>AND($R92="X",OR($B92&lt;&gt;"",$C92&lt;&gt;"",$E92&lt;&gt;"",#REF!&lt;&gt;""))</formula>
    </cfRule>
    <cfRule type="expression" dxfId="540" priority="269">
      <formula>$AE92=1</formula>
    </cfRule>
    <cfRule type="expression" dxfId="539" priority="268">
      <formula>AND($AE92=1,$AD92=1)</formula>
    </cfRule>
    <cfRule type="expression" dxfId="538" priority="267">
      <formula>AND($R92="X",OR($B92&lt;&gt;"",$C92&lt;&gt;"",$D92&lt;&gt;"",$E92&lt;&gt;""))</formula>
    </cfRule>
  </conditionalFormatting>
  <conditionalFormatting sqref="E96">
    <cfRule type="expression" dxfId="537" priority="263">
      <formula>$AE96=1</formula>
    </cfRule>
    <cfRule type="expression" dxfId="536" priority="264">
      <formula>$AD96=1</formula>
    </cfRule>
    <cfRule type="expression" dxfId="535" priority="265">
      <formula>AND($R96="X",OR($B96&lt;&gt;"",$C96&lt;&gt;"",$E96&lt;&gt;"",#REF!&lt;&gt;""))</formula>
    </cfRule>
    <cfRule type="expression" dxfId="534" priority="266">
      <formula>$AD96=1</formula>
    </cfRule>
    <cfRule type="expression" dxfId="533" priority="261">
      <formula>AND($R96="X",OR($B96&lt;&gt;"",$C96&lt;&gt;"",$D96&lt;&gt;"",$E96&lt;&gt;""))</formula>
    </cfRule>
    <cfRule type="expression" dxfId="532" priority="262">
      <formula>AND($AE96=1,$AD96=1)</formula>
    </cfRule>
  </conditionalFormatting>
  <conditionalFormatting sqref="E111">
    <cfRule type="expression" dxfId="531" priority="272">
      <formula>AND($AE111=1,$AD111=1)</formula>
    </cfRule>
    <cfRule type="expression" dxfId="530" priority="274">
      <formula>$AD111=1</formula>
    </cfRule>
    <cfRule type="expression" dxfId="529" priority="271">
      <formula>AND($R111="X",OR($B111&lt;&gt;"",$C111&lt;&gt;"",$D111&lt;&gt;"",$E111&lt;&gt;""))</formula>
    </cfRule>
    <cfRule type="expression" dxfId="528" priority="275">
      <formula>AND($R111="X",OR($B111&lt;&gt;"",$C111&lt;&gt;"",$E111&lt;&gt;"",#REF!&lt;&gt;""))</formula>
    </cfRule>
    <cfRule type="expression" dxfId="527" priority="273">
      <formula>$AE111=1</formula>
    </cfRule>
  </conditionalFormatting>
  <conditionalFormatting sqref="E122 E155:E159 E161:E165 E178">
    <cfRule type="expression" dxfId="526" priority="228">
      <formula>AND($R122="X",OR($B122&lt;&gt;"",$C122&lt;&gt;"",$D122&lt;&gt;""))</formula>
    </cfRule>
  </conditionalFormatting>
  <conditionalFormatting sqref="E122:E124">
    <cfRule type="expression" dxfId="525" priority="384">
      <formula>AND($R122="X",OR(#REF!&lt;&gt;"",$B122&lt;&gt;"",$C122&lt;&gt;""))</formula>
    </cfRule>
  </conditionalFormatting>
  <conditionalFormatting sqref="E126">
    <cfRule type="expression" dxfId="524" priority="189">
      <formula>AND($R126="X",OR($B126&lt;&gt;"",$C126&lt;&gt;"",$E126&lt;&gt;"",#REF!&lt;&gt;""))</formula>
    </cfRule>
    <cfRule type="expression" dxfId="523" priority="188">
      <formula>AND($R126="X",OR($B126&lt;&gt;"",$C126&lt;&gt;"",$D126&lt;&gt;"",$E126&lt;&gt;""))</formula>
    </cfRule>
    <cfRule type="expression" dxfId="522" priority="190">
      <formula>$AD126=1</formula>
    </cfRule>
    <cfRule type="expression" dxfId="521" priority="191">
      <formula>AND($R126="X",OR($B126&lt;&gt;"",$C126&lt;&gt;"",$D126&lt;&gt;""))</formula>
    </cfRule>
  </conditionalFormatting>
  <conditionalFormatting sqref="E131">
    <cfRule type="expression" dxfId="520" priority="277">
      <formula>AND($R131="X",OR($B131&lt;&gt;"",$C131&lt;&gt;"",$E131&lt;&gt;"",#REF!&lt;&gt;""))</formula>
    </cfRule>
    <cfRule type="expression" dxfId="519" priority="278">
      <formula>$AD131=1</formula>
    </cfRule>
    <cfRule type="expression" dxfId="518" priority="276">
      <formula>AND($R131="X",OR($B131&lt;&gt;"",$C131&lt;&gt;"",$D131&lt;&gt;"",$E131&lt;&gt;""))</formula>
    </cfRule>
  </conditionalFormatting>
  <conditionalFormatting sqref="E131:E132 F133:F134 E135:E138">
    <cfRule type="expression" dxfId="517" priority="358">
      <formula>AND($R131="X",OR($B131&lt;&gt;"",$C131&lt;&gt;"",$D131&lt;&gt;""))</formula>
    </cfRule>
  </conditionalFormatting>
  <conditionalFormatting sqref="E133:E134">
    <cfRule type="expression" dxfId="516" priority="208">
      <formula>AND($AE133=1,$AD133=1)</formula>
    </cfRule>
    <cfRule type="expression" dxfId="515" priority="212">
      <formula>AND(NOT(ISBLANK($W133)),ISBLANK($AD133),ISBLANK($AE133))</formula>
    </cfRule>
    <cfRule type="expression" dxfId="514" priority="211">
      <formula>$AD133=1</formula>
    </cfRule>
    <cfRule type="expression" dxfId="513" priority="210">
      <formula>OR($AE133="X",$AD133="X")</formula>
    </cfRule>
    <cfRule type="expression" dxfId="512" priority="207">
      <formula>AND($R133="X",$B133&lt;&gt;"")</formula>
    </cfRule>
    <cfRule type="expression" dxfId="511" priority="209">
      <formula>$AE133=1</formula>
    </cfRule>
  </conditionalFormatting>
  <conditionalFormatting sqref="E140:E154">
    <cfRule type="expression" dxfId="510" priority="250">
      <formula>AND($R140="X",OR($B140&lt;&gt;"",$C140&lt;&gt;"",$D140&lt;&gt;""))</formula>
    </cfRule>
  </conditionalFormatting>
  <conditionalFormatting sqref="E160">
    <cfRule type="expression" dxfId="509" priority="936">
      <formula>AND($R160="X",OR($B160&lt;&gt;"",#REF!&lt;&gt;"",$D160&lt;&gt;""))</formula>
    </cfRule>
  </conditionalFormatting>
  <conditionalFormatting sqref="E163">
    <cfRule type="expression" dxfId="508" priority="293">
      <formula>$AE163=1</formula>
    </cfRule>
    <cfRule type="expression" dxfId="507" priority="291">
      <formula>AND($R163="X",OR($B163&lt;&gt;"",$C163&lt;&gt;"",$D163&lt;&gt;"",$E163&lt;&gt;""))</formula>
    </cfRule>
    <cfRule type="expression" dxfId="506" priority="292">
      <formula>AND($AE163=1,$AD163=1)</formula>
    </cfRule>
    <cfRule type="expression" dxfId="505" priority="290">
      <formula>$AD163=1</formula>
    </cfRule>
  </conditionalFormatting>
  <conditionalFormatting sqref="E169">
    <cfRule type="expression" dxfId="504" priority="1796">
      <formula>AND($R169="X",OR($B169&lt;&gt;"",$D169&lt;&gt;"",#REF!&lt;&gt;""))</formula>
    </cfRule>
  </conditionalFormatting>
  <conditionalFormatting sqref="E169:E171">
    <cfRule type="expression" dxfId="503" priority="1797">
      <formula>AND($R169="X",OR(#REF!&lt;&gt;"",$B169&lt;&gt;"",$D169&lt;&gt;""))</formula>
    </cfRule>
  </conditionalFormatting>
  <conditionalFormatting sqref="E173:E177">
    <cfRule type="expression" dxfId="502" priority="127">
      <formula>$AD173=1</formula>
    </cfRule>
    <cfRule type="expression" dxfId="501" priority="129">
      <formula>AND($R173="X",OR(#REF!&lt;&gt;"",$B173&lt;&gt;"",$C173&lt;&gt;"",$D173&lt;&gt;""))</formula>
    </cfRule>
    <cfRule type="expression" dxfId="500" priority="126">
      <formula>$AE173=1</formula>
    </cfRule>
    <cfRule type="expression" dxfId="499" priority="125">
      <formula>AND($AE173=1,$AD173=1)</formula>
    </cfRule>
    <cfRule type="expression" dxfId="498" priority="124">
      <formula>OR($AE173="X",$AD173="X")</formula>
    </cfRule>
    <cfRule type="expression" dxfId="497" priority="128">
      <formula>AND(NOT(ISBLANK($W173)),ISBLANK($AD173),ISBLANK($AE173))</formula>
    </cfRule>
  </conditionalFormatting>
  <conditionalFormatting sqref="E180:E194 E196">
    <cfRule type="expression" dxfId="496" priority="22">
      <formula>AND($R180="X",OR($B180&lt;&gt;"",#REF!&lt;&gt;"",$C180&lt;&gt;"",$D180&lt;&gt;""))</formula>
    </cfRule>
  </conditionalFormatting>
  <conditionalFormatting sqref="E195">
    <cfRule type="expression" dxfId="495" priority="16">
      <formula>AND($R195="X",OR($B195&lt;&gt;"",$C195&lt;&gt;"",$D195&lt;&gt;""))</formula>
    </cfRule>
  </conditionalFormatting>
  <conditionalFormatting sqref="E196">
    <cfRule type="expression" dxfId="494" priority="26">
      <formula>AND($R196="X",OR($B196&lt;&gt;"",#REF!&lt;&gt;"",$C196&lt;&gt;""))</formula>
    </cfRule>
  </conditionalFormatting>
  <conditionalFormatting sqref="E167:F167 E172:F172">
    <cfRule type="expression" dxfId="493" priority="158">
      <formula>AND($R167="X",OR($B167&lt;&gt;"",$C167&lt;&gt;"",$D167&lt;&gt;"",#REF!&lt;&gt;""))</formula>
    </cfRule>
  </conditionalFormatting>
  <conditionalFormatting sqref="E179:F179">
    <cfRule type="expression" dxfId="492" priority="1101">
      <formula>AND($R179="X",OR($B179&lt;&gt;"",$C179&lt;&gt;"",$D179&lt;&gt;"",#REF!&lt;&gt;""))</formula>
    </cfRule>
  </conditionalFormatting>
  <conditionalFormatting sqref="E126:G126">
    <cfRule type="expression" dxfId="491" priority="194">
      <formula>AND($AE126=1,$AD126=1)</formula>
    </cfRule>
    <cfRule type="expression" dxfId="490" priority="195">
      <formula>$AE126=1</formula>
    </cfRule>
  </conditionalFormatting>
  <conditionalFormatting sqref="E128:G128">
    <cfRule type="expression" dxfId="489" priority="173">
      <formula>AND($R128="X",OR($B128&lt;&gt;"",$C128&lt;&gt;""))</formula>
    </cfRule>
    <cfRule type="expression" dxfId="488" priority="165">
      <formula>AND($R128="X",OR($B128&lt;&gt;"",$C128&lt;&gt;"",$D128&lt;&gt;"",$E128&lt;&gt;""))</formula>
    </cfRule>
    <cfRule type="expression" dxfId="487" priority="168">
      <formula>AND($R128="X",OR($B128&lt;&gt;"",$C128&lt;&gt;"",$D128&lt;&gt;""))</formula>
    </cfRule>
    <cfRule type="expression" dxfId="486" priority="171">
      <formula>AND($R128="X",$B128&lt;&gt;"")</formula>
    </cfRule>
    <cfRule type="expression" dxfId="485" priority="170">
      <formula>$AE128=1</formula>
    </cfRule>
    <cfRule type="expression" dxfId="484" priority="167">
      <formula>$AD128=1</formula>
    </cfRule>
    <cfRule type="expression" dxfId="483" priority="166">
      <formula>AND($R128="X",OR($B128&lt;&gt;"",$C128&lt;&gt;"",$E128&lt;&gt;"",#REF!&lt;&gt;""))</formula>
    </cfRule>
    <cfRule type="expression" dxfId="482" priority="169">
      <formula>AND($AE128=1,$AD128=1)</formula>
    </cfRule>
  </conditionalFormatting>
  <conditionalFormatting sqref="E128:G132 E135:G139 D129:D138 F133:G134 E141:G154 B173:D177 A9:G9 B37:D37 D37:D39 B38:B39 F38:G39 F173:G177">
    <cfRule type="expression" dxfId="481" priority="902">
      <formula>AND($AE9=1,$AD9=1)</formula>
    </cfRule>
  </conditionalFormatting>
  <conditionalFormatting sqref="E128:G132">
    <cfRule type="expression" dxfId="480" priority="901">
      <formula>OR($AE128="X",$AD128="X")</formula>
    </cfRule>
  </conditionalFormatting>
  <conditionalFormatting sqref="E140:G140 B129:C154">
    <cfRule type="expression" dxfId="479"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478" priority="121">
      <formula>AND($R9="X",OR($B9&lt;&gt;"",$C9&lt;&gt;"",$D9&lt;&gt;"",$E9&lt;&gt;""))</formula>
    </cfRule>
  </conditionalFormatting>
  <conditionalFormatting sqref="F28">
    <cfRule type="expression" dxfId="477" priority="8">
      <formula>AND($R28="X",OR($B28&lt;&gt;"",#REF!&lt;&gt;"",$D28&lt;&gt;"",$E28&lt;&gt;""))</formula>
    </cfRule>
  </conditionalFormatting>
  <conditionalFormatting sqref="F38:F39">
    <cfRule type="expression" dxfId="476" priority="1184">
      <formula>AND($R38="X",OR($B38&lt;&gt;"",#REF!&lt;&gt;"",$D38&lt;&gt;"",#REF!&lt;&gt;""))</formula>
    </cfRule>
  </conditionalFormatting>
  <conditionalFormatting sqref="F89:F90">
    <cfRule type="expression" dxfId="475" priority="1816">
      <formula>AND($R89="X",OR($B89&lt;&gt;"",$D89&lt;&gt;"",#REF!&lt;&gt;"",$E89&lt;&gt;""))</formula>
    </cfRule>
  </conditionalFormatting>
  <conditionalFormatting sqref="F93 F128:F130">
    <cfRule type="expression" dxfId="474" priority="1782">
      <formula>AND($R93="X",OR($B93&lt;&gt;"",$C93&lt;&gt;"",$E93&lt;&gt;"",#REF!&lt;&gt;""))</formula>
    </cfRule>
  </conditionalFormatting>
  <conditionalFormatting sqref="F122 F161:F165 F178">
    <cfRule type="expression" dxfId="473" priority="229">
      <formula>AND($R122="X",OR($B122&lt;&gt;"",$C122&lt;&gt;"",$D122&lt;&gt;"",$E122&lt;&gt;""))</formula>
    </cfRule>
  </conditionalFormatting>
  <conditionalFormatting sqref="F122:F124">
    <cfRule type="expression" dxfId="472" priority="385">
      <formula>AND($R122="X",OR(#REF!&lt;&gt;"",$B122&lt;&gt;"",$C122&lt;&gt;"",$E122&lt;&gt;""))</formula>
    </cfRule>
  </conditionalFormatting>
  <conditionalFormatting sqref="F131:F159">
    <cfRule type="expression" dxfId="471" priority="359">
      <formula>AND($R131="X",OR($B131&lt;&gt;"",$C131&lt;&gt;"",$D131&lt;&gt;"",$E131&lt;&gt;""))</formula>
    </cfRule>
  </conditionalFormatting>
  <conditionalFormatting sqref="F138">
    <cfRule type="expression" dxfId="470" priority="260">
      <formula>AND($R138="X",OR($B138&lt;&gt;"",$C138&lt;&gt;"",$E138&lt;&gt;"",#REF!&lt;&gt;""))</formula>
    </cfRule>
  </conditionalFormatting>
  <conditionalFormatting sqref="F160">
    <cfRule type="expression" dxfId="469" priority="937">
      <formula>AND($R160="X",OR($B160&lt;&gt;"",#REF!&lt;&gt;"",$D160&lt;&gt;"",$E160&lt;&gt;""))</formula>
    </cfRule>
  </conditionalFormatting>
  <conditionalFormatting sqref="F169">
    <cfRule type="expression" dxfId="468" priority="1798">
      <formula>AND($R169="X",OR($B169&lt;&gt;"",$D169&lt;&gt;"",#REF!&lt;&gt;"",$E169&lt;&gt;""))</formula>
    </cfRule>
  </conditionalFormatting>
  <conditionalFormatting sqref="F169:F171">
    <cfRule type="expression" dxfId="467" priority="1799">
      <formula>AND($R169="X",OR(#REF!&lt;&gt;"",$B169&lt;&gt;"",$D169&lt;&gt;"",$E169&lt;&gt;""))</formula>
    </cfRule>
  </conditionalFormatting>
  <conditionalFormatting sqref="F173:F177">
    <cfRule type="expression" dxfId="466" priority="1125">
      <formula>AND($R173="X",OR(#REF!&lt;&gt;"",$B173&lt;&gt;"",$C173&lt;&gt;"",$D173&lt;&gt;""))</formula>
    </cfRule>
  </conditionalFormatting>
  <conditionalFormatting sqref="F180:F194 F196">
    <cfRule type="expression" dxfId="465" priority="1091">
      <formula>AND($R180="X",OR($B180&lt;&gt;"",#REF!&lt;&gt;"",$C180&lt;&gt;"",$D180&lt;&gt;""))</formula>
    </cfRule>
    <cfRule type="expression" dxfId="464" priority="200">
      <formula>AND($R180="X",OR($B180&lt;&gt;"",#REF!&lt;&gt;"",$C180&lt;&gt;"",$D180&lt;&gt;"",$F180&lt;&gt;""))</formula>
    </cfRule>
  </conditionalFormatting>
  <conditionalFormatting sqref="F195">
    <cfRule type="expression" dxfId="463" priority="17">
      <formula>AND($R195="X",OR($B195&lt;&gt;"",$C195&lt;&gt;"",$D195&lt;&gt;"",$E195&lt;&gt;""))</formula>
    </cfRule>
  </conditionalFormatting>
  <conditionalFormatting sqref="F196">
    <cfRule type="expression" dxfId="462" priority="79">
      <formula>AND($R196="X",OR($B196&lt;&gt;"",#REF!&lt;&gt;"",$C196&lt;&gt;"",$D196&lt;&gt;""))</formula>
    </cfRule>
  </conditionalFormatting>
  <conditionalFormatting sqref="F127:G127">
    <cfRule type="expression" dxfId="461" priority="176">
      <formula>AND($R127="X",OR($B127&lt;&gt;"",$C127&lt;&gt;"",$E127&lt;&gt;"",#REF!&lt;&gt;""))</formula>
    </cfRule>
    <cfRule type="expression" dxfId="460" priority="175">
      <formula>AND($R127="X",OR($B127&lt;&gt;"",$C127&lt;&gt;"",$D127&lt;&gt;"",$E127&lt;&gt;""))</formula>
    </cfRule>
    <cfRule type="expression" dxfId="459" priority="177">
      <formula>$AD127=1</formula>
    </cfRule>
    <cfRule type="expression" dxfId="458" priority="178">
      <formula>AND($R127="X",OR($B127&lt;&gt;"",$C127&lt;&gt;"",$D127&lt;&gt;""))</formula>
    </cfRule>
    <cfRule type="expression" dxfId="457" priority="179">
      <formula>AND($AE127=1,$AD127=1)</formula>
    </cfRule>
    <cfRule type="expression" dxfId="456" priority="180">
      <formula>$AE127=1</formula>
    </cfRule>
    <cfRule type="expression" dxfId="455" priority="181">
      <formula>AND($R127="X",OR($B127&lt;&gt;"",$C127&lt;&gt;"",$D127&lt;&gt;""))</formula>
    </cfRule>
  </conditionalFormatting>
  <conditionalFormatting sqref="F128:G128">
    <cfRule type="expression" dxfId="454" priority="164">
      <formula>AND($R128="X",OR($B128&lt;&gt;"",$C128&lt;&gt;"",$D128&lt;&gt;""))</formula>
    </cfRule>
    <cfRule type="expression" dxfId="453" priority="163">
      <formula>AND($R128="X",OR($B128&lt;&gt;"",$C128&lt;&gt;""))</formula>
    </cfRule>
  </conditionalFormatting>
  <conditionalFormatting sqref="F139:G139">
    <cfRule type="expression" dxfId="452" priority="388">
      <formula>AND($R139="X",OR($B139&lt;&gt;"",$C139&lt;&gt;"",$E139&lt;&gt;"",#REF!&lt;&gt;""))</formula>
    </cfRule>
  </conditionalFormatting>
  <conditionalFormatting sqref="F167:G167 F172:G172">
    <cfRule type="expression" dxfId="451" priority="159">
      <formula>AND($R167="X",OR($B167&lt;&gt;"",$C167&lt;&gt;"",$D167&lt;&gt;"",#REF!&lt;&gt;"",$F167&lt;&gt;""))</formula>
    </cfRule>
  </conditionalFormatting>
  <conditionalFormatting sqref="F179:G179">
    <cfRule type="expression" dxfId="450" priority="1102">
      <formula>AND($R179="X",OR($B179&lt;&gt;"",$C179&lt;&gt;"",$D179&lt;&gt;"",#REF!&lt;&gt;"",$F179&lt;&gt;""))</formula>
    </cfRule>
  </conditionalFormatting>
  <conditionalFormatting sqref="G9:G27 G29:G36 G40:G88 G125:G128 F127 D168:G168 G197:G205">
    <cfRule type="expression" dxfId="449" priority="123">
      <formula>AND($R9="X",OR($B9&lt;&gt;"",$C9&lt;&gt;"",$D9&lt;&gt;"",$E9&lt;&gt;"",$F9&lt;&gt;""))</formula>
    </cfRule>
  </conditionalFormatting>
  <conditionalFormatting sqref="G28">
    <cfRule type="expression" dxfId="448" priority="9">
      <formula>AND($R28="X",OR($B28&lt;&gt;"",#REF!&lt;&gt;"",$D28&lt;&gt;"",$E28&lt;&gt;"",$F28&lt;&gt;""))</formula>
    </cfRule>
  </conditionalFormatting>
  <conditionalFormatting sqref="G38:G39">
    <cfRule type="expression" dxfId="447" priority="1191">
      <formula>AND($R38="X",OR($B38&lt;&gt;"",#REF!&lt;&gt;"",$D38&lt;&gt;"",#REF!&lt;&gt;"",$F38&lt;&gt;""))</formula>
    </cfRule>
  </conditionalFormatting>
  <conditionalFormatting sqref="G89:G90">
    <cfRule type="expression" dxfId="446" priority="1821">
      <formula>AND($R89="X",OR($B89&lt;&gt;"",$D89&lt;&gt;"",#REF!&lt;&gt;"",$E89&lt;&gt;"",$F89&lt;&gt;""))</formula>
    </cfRule>
  </conditionalFormatting>
  <conditionalFormatting sqref="G91:G92 G161:G165 G178">
    <cfRule type="expression" dxfId="445" priority="174">
      <formula>AND($R91="X",OR($B91&lt;&gt;"",$C91&lt;&gt;"",$D91&lt;&gt;"",$E91&lt;&gt;"",$F91&lt;&gt;""))</formula>
    </cfRule>
  </conditionalFormatting>
  <conditionalFormatting sqref="G93 G128:G130">
    <cfRule type="expression" dxfId="444" priority="1784">
      <formula>AND($R93="X",OR($B93&lt;&gt;"",$C93&lt;&gt;"",$E93&lt;&gt;"",#REF!&lt;&gt;"",$F93&lt;&gt;""))</formula>
    </cfRule>
  </conditionalFormatting>
  <conditionalFormatting sqref="G94:G120">
    <cfRule type="expression" dxfId="443" priority="122">
      <formula>AND($R94="X",OR($B94&lt;&gt;"",$C94&lt;&gt;"",$D94&lt;&gt;"",$E94&lt;&gt;"",$F94&lt;&gt;""))</formula>
    </cfRule>
  </conditionalFormatting>
  <conditionalFormatting sqref="G122">
    <cfRule type="expression" dxfId="442" priority="230">
      <formula>AND($R122="X",OR($B122&lt;&gt;"",$C122&lt;&gt;"",$D122&lt;&gt;"",$E122&lt;&gt;"",$F122&lt;&gt;""))</formula>
    </cfRule>
  </conditionalFormatting>
  <conditionalFormatting sqref="G122:G124">
    <cfRule type="expression" dxfId="441" priority="386">
      <formula>AND($R122="X",OR(#REF!&lt;&gt;"",$B122&lt;&gt;"",$C122&lt;&gt;"",$E122&lt;&gt;"",$F122&lt;&gt;""))</formula>
    </cfRule>
  </conditionalFormatting>
  <conditionalFormatting sqref="G128">
    <cfRule type="expression" dxfId="440" priority="161">
      <formula>AND($R128="X",OR($B128&lt;&gt;"",$C128&lt;&gt;"",$E128&lt;&gt;"",#REF!&lt;&gt;""))</formula>
    </cfRule>
    <cfRule type="expression" dxfId="439" priority="162">
      <formula>AND($R128="X",OR($B128&lt;&gt;"",$C128&lt;&gt;"",$D128&lt;&gt;"",$E128&lt;&gt;""))</formula>
    </cfRule>
  </conditionalFormatting>
  <conditionalFormatting sqref="G131:G138">
    <cfRule type="expression" dxfId="438" priority="360">
      <formula>AND($R131="X",OR($B131&lt;&gt;"",$C131&lt;&gt;"",$D131&lt;&gt;"",$E131&lt;&gt;"",$F131&lt;&gt;""))</formula>
    </cfRule>
  </conditionalFormatting>
  <conditionalFormatting sqref="G139">
    <cfRule type="expression" dxfId="437" priority="960">
      <formula>AND($R139="X",OR($B139&lt;&gt;"",$C139&lt;&gt;"",$E139&lt;&gt;"",#REF!&lt;&gt;"",$F139&lt;&gt;""))</formula>
    </cfRule>
    <cfRule type="expression" dxfId="436" priority="298">
      <formula>AND($R139="X",OR($B139&lt;&gt;"",$C139&lt;&gt;"",$D139&lt;&gt;"",$E139&lt;&gt;""))</formula>
    </cfRule>
  </conditionalFormatting>
  <conditionalFormatting sqref="G140:G159">
    <cfRule type="expression" dxfId="435" priority="252">
      <formula>AND($R140="X",OR($B140&lt;&gt;"",$C140&lt;&gt;"",$D140&lt;&gt;"",$E140&lt;&gt;"",$F140&lt;&gt;""))</formula>
    </cfRule>
  </conditionalFormatting>
  <conditionalFormatting sqref="G160">
    <cfRule type="expression" dxfId="434" priority="938">
      <formula>AND($R160="X",OR($B160&lt;&gt;"",#REF!&lt;&gt;"",$D160&lt;&gt;"",$E160&lt;&gt;"",$F160&lt;&gt;""))</formula>
    </cfRule>
  </conditionalFormatting>
  <conditionalFormatting sqref="G169">
    <cfRule type="expression" dxfId="433" priority="1800">
      <formula>AND($R169="X",OR($B169&lt;&gt;"",$D169&lt;&gt;"",#REF!&lt;&gt;"",$E169&lt;&gt;"",$F169&lt;&gt;""))</formula>
    </cfRule>
  </conditionalFormatting>
  <conditionalFormatting sqref="G169:G171">
    <cfRule type="expression" dxfId="432" priority="1801">
      <formula>AND($R169="X",OR(#REF!&lt;&gt;"",$B169&lt;&gt;"",$D169&lt;&gt;"",$E169&lt;&gt;"",$F169&lt;&gt;""))</formula>
    </cfRule>
  </conditionalFormatting>
  <conditionalFormatting sqref="G173:G177">
    <cfRule type="expression" dxfId="431" priority="1127">
      <formula>AND($R173="X",OR(#REF!&lt;&gt;"",$B173&lt;&gt;"",$C173&lt;&gt;"",$D173&lt;&gt;"",$F173&lt;&gt;""))</formula>
    </cfRule>
  </conditionalFormatting>
  <conditionalFormatting sqref="G180:G194 G196">
    <cfRule type="expression" dxfId="430" priority="1095">
      <formula>AND($R180="X",OR($B180&lt;&gt;"",#REF!&lt;&gt;"",$C180&lt;&gt;"",$D180&lt;&gt;"",$F180&lt;&gt;""))</formula>
    </cfRule>
  </conditionalFormatting>
  <conditionalFormatting sqref="G195">
    <cfRule type="expression" dxfId="429" priority="18">
      <formula>AND($R195="X",OR($B195&lt;&gt;"",$C195&lt;&gt;"",$D195&lt;&gt;"",$E195&lt;&gt;"",$F195&lt;&gt;""))</formula>
    </cfRule>
  </conditionalFormatting>
  <conditionalFormatting sqref="H43:H45">
    <cfRule type="expression" dxfId="428" priority="1">
      <formula>$R43="X"</formula>
    </cfRule>
  </conditionalFormatting>
  <conditionalFormatting sqref="H207:H208 H228:H1068">
    <cfRule type="expression" dxfId="427" priority="519">
      <formula>$Q207="X"</formula>
    </cfRule>
  </conditionalFormatting>
  <conditionalFormatting sqref="I11:I25 I27:I205">
    <cfRule type="expression" dxfId="426" priority="69">
      <formula>$R11="X"</formula>
    </cfRule>
  </conditionalFormatting>
  <conditionalFormatting sqref="Q9:Q205">
    <cfRule type="cellIs" dxfId="425" priority="67" operator="equal">
      <formula>"0..n"</formula>
    </cfRule>
    <cfRule type="cellIs" dxfId="424" priority="68" operator="equal">
      <formula>"0..1"</formula>
    </cfRule>
    <cfRule type="cellIs" dxfId="423" priority="66" operator="equal">
      <formula>"1..1"</formula>
    </cfRule>
  </conditionalFormatting>
  <conditionalFormatting sqref="W17">
    <cfRule type="cellIs" dxfId="422" priority="4" operator="equal">
      <formula>"0..1"</formula>
    </cfRule>
    <cfRule type="cellIs" dxfId="421" priority="2" operator="equal">
      <formula>"1..1"</formula>
    </cfRule>
    <cfRule type="cellIs" dxfId="420" priority="3"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1.5" bestFit="1" customWidth="1"/>
    <col min="20" max="21" width="14" customWidth="1"/>
    <col min="22" max="22" width="17.33203125" customWidth="1"/>
    <col min="23" max="28" width="11" customWidth="1"/>
    <col min="29" max="29" width="2.6640625" customWidth="1"/>
    <col min="30" max="34" width="11" customWidth="1"/>
    <col min="35" max="35" width="14" customWidth="1"/>
  </cols>
  <sheetData>
    <row r="1" spans="1:1032" ht="16" customHeight="1">
      <c r="A1" s="228" t="s">
        <v>1724</v>
      </c>
      <c r="B1" s="286"/>
      <c r="C1" s="129" t="s">
        <v>813</v>
      </c>
      <c r="D1" s="128"/>
      <c r="E1" s="293" t="s">
        <v>814</v>
      </c>
      <c r="F1" s="157">
        <v>0.7</v>
      </c>
      <c r="G1" s="128"/>
      <c r="H1" s="803" t="s">
        <v>1725</v>
      </c>
      <c r="I1" s="803"/>
      <c r="J1" s="803"/>
      <c r="K1" s="803"/>
      <c r="L1" s="803"/>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28"/>
      <c r="B2" s="128"/>
      <c r="C2" s="295" t="s">
        <v>818</v>
      </c>
      <c r="D2" s="128"/>
      <c r="E2" s="296" t="s">
        <v>819</v>
      </c>
      <c r="F2" s="157">
        <v>0.64</v>
      </c>
      <c r="G2" s="128"/>
      <c r="H2" s="803"/>
      <c r="I2" s="803"/>
      <c r="J2" s="803"/>
      <c r="K2" s="803"/>
      <c r="L2" s="803"/>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6">
      <c r="B7" s="138" t="s">
        <v>1725</v>
      </c>
      <c r="C7" s="303" t="s">
        <v>1725</v>
      </c>
      <c r="D7" s="303" t="s">
        <v>1725</v>
      </c>
      <c r="E7" s="303" t="s">
        <v>1725</v>
      </c>
      <c r="F7" s="96"/>
      <c r="G7" s="96"/>
      <c r="H7" s="96"/>
      <c r="I7" s="96"/>
      <c r="J7" s="96"/>
      <c r="K7" s="96"/>
      <c r="L7" s="96"/>
      <c r="M7" s="96"/>
      <c r="N7" s="96"/>
      <c r="O7" s="804" t="s">
        <v>1726</v>
      </c>
      <c r="P7" s="804"/>
      <c r="Q7" s="804"/>
      <c r="R7" s="804"/>
      <c r="S7" s="304"/>
      <c r="T7" s="96"/>
      <c r="U7" s="96"/>
      <c r="V7" s="96"/>
      <c r="W7" s="96"/>
      <c r="X7" s="96"/>
      <c r="Y7" s="96"/>
      <c r="Z7" s="96"/>
      <c r="AA7" s="701" t="s">
        <v>829</v>
      </c>
      <c r="AB7" s="701" t="s">
        <v>829</v>
      </c>
      <c r="AD7" s="96"/>
      <c r="AE7" s="96"/>
      <c r="AF7" s="96"/>
      <c r="AG7" s="805" t="s">
        <v>830</v>
      </c>
      <c r="AH7" s="80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5" activePane="bottomRight" state="frozen"/>
      <selection pane="topRight" activeCell="H1" sqref="H1"/>
      <selection pane="bottomLeft" activeCell="A9" sqref="A9"/>
      <selection pane="bottomRight" activeCell="D95" sqref="D95"/>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7.83203125" style="159" hidden="1" customWidth="1"/>
    <col min="11" max="11" width="12.1640625" style="96" customWidth="1"/>
    <col min="12" max="12" width="6" style="173" customWidth="1"/>
    <col min="13" max="13" width="10.1640625" style="277" customWidth="1"/>
    <col min="14" max="14" width="12.6640625" style="277" customWidth="1"/>
    <col min="15" max="15" width="28.1640625" style="96" customWidth="1"/>
    <col min="16" max="16" width="8.83203125" style="96" customWidth="1"/>
    <col min="17" max="17" width="9.5" style="96" hidden="1" customWidth="1"/>
    <col min="18" max="18" width="10.6640625" customWidth="1"/>
    <col min="19" max="19" width="4"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2175</v>
      </c>
      <c r="C1" s="130"/>
      <c r="F1" s="157"/>
      <c r="G1" s="128"/>
      <c r="H1" s="806"/>
      <c r="I1" s="806"/>
      <c r="X1" s="128"/>
      <c r="ALR1"/>
    </row>
    <row r="2" spans="1:1006" ht="13.5" customHeight="1">
      <c r="C2" s="141"/>
      <c r="D2" s="284"/>
      <c r="E2" s="157"/>
      <c r="F2" s="157"/>
      <c r="G2" s="128"/>
      <c r="H2" s="806"/>
      <c r="I2" s="806"/>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19" priority="5">
      <formula>#REF!=1</formula>
    </cfRule>
    <cfRule type="expression" dxfId="418" priority="7">
      <formula>AND(NOT(ISBLANK($R15)),ISBLANK(#REF!),ISBLANK($X15))</formula>
    </cfRule>
    <cfRule type="expression" dxfId="417" priority="6">
      <formula>AND($X15=1,#REF!=1)</formula>
    </cfRule>
    <cfRule type="expression" dxfId="416" priority="8">
      <formula>OR($X15="X",#REF!="X")</formula>
    </cfRule>
  </conditionalFormatting>
  <conditionalFormatting sqref="A92:F93 A96 C96:F96 A97:F98 A145:F914">
    <cfRule type="expression" dxfId="415" priority="186">
      <formula>$V92=1</formula>
    </cfRule>
    <cfRule type="expression" dxfId="414" priority="185">
      <formula>$W92=1</formula>
    </cfRule>
    <cfRule type="expression" dxfId="413" priority="184">
      <formula>AND($W92=1,$V92=1)</formula>
    </cfRule>
    <cfRule type="expression" dxfId="412" priority="183">
      <formula>OR($W92="X",$V92="X")</formula>
    </cfRule>
  </conditionalFormatting>
  <conditionalFormatting sqref="A9:G9 B10:G10 A10:A14 A16:A90">
    <cfRule type="expression" dxfId="411" priority="187">
      <formula>#REF!=1</formula>
    </cfRule>
    <cfRule type="expression" dxfId="410" priority="190">
      <formula>OR($X9="X",#REF!="X")</formula>
    </cfRule>
  </conditionalFormatting>
  <conditionalFormatting sqref="A9:G14 A16:G16 A16:A90 A17:C18 A19:G21 A22:B22 E17:G18 D22:G22 B23:C26 E23:G26 B27:G29 D30:G34 B30:B43 E35:G40 B44:G44">
    <cfRule type="expression" dxfId="409" priority="188">
      <formula>AND($X9=1,#REF!=1)</formula>
    </cfRule>
  </conditionalFormatting>
  <conditionalFormatting sqref="A9:G14 A16:G16 A16:A90 A17:C18 E17:G18 A19:G21 A22:B22 D22:G22 B23:C26 E23:G26 B27:G29 D30:G34 B30:B43 E35:G40 B44:G44">
    <cfRule type="expression" dxfId="408" priority="189">
      <formula>AND(NOT(ISBLANK($R9)),ISBLANK(#REF!),ISBLANK($X9))</formula>
    </cfRule>
  </conditionalFormatting>
  <conditionalFormatting sqref="B11:G14 B16:G16 B17:C18 E17:G18 B19:G21 B22 D22:G22 B23:C26 E23:G26 B27:G29 D30:G34 B30:B43 E35:G40 B44:G44">
    <cfRule type="expression" dxfId="407" priority="191">
      <formula>OR($X11="X",#REF!="X")</formula>
    </cfRule>
    <cfRule type="expression" dxfId="406" priority="192">
      <formula>#REF!=1</formula>
    </cfRule>
  </conditionalFormatting>
  <conditionalFormatting sqref="C9:C14 C16:C29 D22 C44">
    <cfRule type="expression" dxfId="405" priority="4273">
      <formula>AND($M9="X",$B9&lt;&gt;"")</formula>
    </cfRule>
  </conditionalFormatting>
  <conditionalFormatting sqref="C22">
    <cfRule type="expression" dxfId="404" priority="152">
      <formula>#REF!=1</formula>
    </cfRule>
    <cfRule type="expression" dxfId="403" priority="151">
      <formula>OR($X22="X",#REF!="X")</formula>
    </cfRule>
    <cfRule type="expression" dxfId="402" priority="150">
      <formula>AND(NOT(ISBLANK($R22)),ISBLANK(#REF!),ISBLANK($X22))</formula>
    </cfRule>
    <cfRule type="expression" dxfId="401" priority="149">
      <formula>AND($X22=1,#REF!=1)</formula>
    </cfRule>
    <cfRule type="expression" dxfId="400" priority="148">
      <formula>$X22=1</formula>
    </cfRule>
  </conditionalFormatting>
  <conditionalFormatting sqref="C30:C40">
    <cfRule type="expression" dxfId="399" priority="4279">
      <formula>OR($X30="X",#REF!="X")</formula>
    </cfRule>
    <cfRule type="expression" dxfId="398" priority="4281">
      <formula>AND($M30="X",$B30&lt;&gt;"")</formula>
    </cfRule>
    <cfRule type="expression" dxfId="397" priority="4277">
      <formula>$X30=1</formula>
    </cfRule>
    <cfRule type="expression" dxfId="396" priority="4280">
      <formula>#REF!=1</formula>
    </cfRule>
    <cfRule type="expression" dxfId="395" priority="4278">
      <formula>AND(NOT(ISBLANK($R30)),ISBLANK(#REF!),ISBLANK($X30))</formula>
    </cfRule>
    <cfRule type="expression" dxfId="394" priority="4276">
      <formula>AND($X30=1,#REF!=1)</formula>
    </cfRule>
  </conditionalFormatting>
  <conditionalFormatting sqref="C41 C42:F42">
    <cfRule type="expression" dxfId="393" priority="146">
      <formula>$AD41=1</formula>
    </cfRule>
  </conditionalFormatting>
  <conditionalFormatting sqref="C41 C42:F43">
    <cfRule type="expression" dxfId="392" priority="143">
      <formula>AND($AE41=1,$AD41=1)</formula>
    </cfRule>
    <cfRule type="expression" dxfId="391" priority="145">
      <formula>OR($AE41="X",$AD41="X")</formula>
    </cfRule>
    <cfRule type="expression" dxfId="390" priority="144">
      <formula>$AE41=1</formula>
    </cfRule>
    <cfRule type="expression" dxfId="389" priority="147">
      <formula>AND(NOT(ISBLANK($X41)),ISBLANK($AD41),ISBLANK($AE41))</formula>
    </cfRule>
  </conditionalFormatting>
  <conditionalFormatting sqref="C41:C43">
    <cfRule type="expression" dxfId="388" priority="4286">
      <formula>AND($S41="X",OR($B41&lt;&gt;"",$C41&lt;&gt;""))</formula>
    </cfRule>
  </conditionalFormatting>
  <conditionalFormatting sqref="C15:G15 A15:A90">
    <cfRule type="expression" dxfId="387" priority="4">
      <formula>$X15=1</formula>
    </cfRule>
  </conditionalFormatting>
  <conditionalFormatting sqref="C45:G49 C50:D50 E50:E52 C51:C52 G51:G52 C53:G90">
    <cfRule type="expression" dxfId="386" priority="29">
      <formula>OR($AF45="X",$AE45="X")</formula>
    </cfRule>
  </conditionalFormatting>
  <conditionalFormatting sqref="C45:G49 C50:E50 C51:C52 E51:E52 G51:G52 C53:G90">
    <cfRule type="expression" dxfId="385" priority="30">
      <formula>AND($AF45=1,$AE45=1)</formula>
    </cfRule>
    <cfRule type="expression" dxfId="384" priority="31">
      <formula>$AF45=1</formula>
    </cfRule>
  </conditionalFormatting>
  <conditionalFormatting sqref="C45:G49 E50:G50 C50:D52 E51:E52 G51:G52 C53:G90">
    <cfRule type="expression" dxfId="383" priority="33">
      <formula>AND(NOT(ISBLANK($X45)),ISBLANK($AE45),ISBLANK($AF45))</formula>
    </cfRule>
  </conditionalFormatting>
  <conditionalFormatting sqref="C45:G50 C51:C52 E51:E52 G51:G52 C53:G90">
    <cfRule type="expression" dxfId="382" priority="32">
      <formula>$AE45=1</formula>
    </cfRule>
  </conditionalFormatting>
  <conditionalFormatting sqref="D9:D14 D16 D19:D21 D27:D34 D44 D41">
    <cfRule type="expression" dxfId="381" priority="4288">
      <formula>AND($M9="X",OR($B9&lt;&gt;"",$C9&lt;&gt;""))</formula>
    </cfRule>
  </conditionalFormatting>
  <conditionalFormatting sqref="D15">
    <cfRule type="expression" dxfId="380" priority="4637">
      <formula>AND($M15="X",OR($C15&lt;&gt;"",#REF!&lt;&gt;""))</formula>
    </cfRule>
  </conditionalFormatting>
  <conditionalFormatting sqref="D35:D40">
    <cfRule type="expression" dxfId="379" priority="73">
      <formula>AND($AF35=1,$AE35=1)</formula>
    </cfRule>
    <cfRule type="expression" dxfId="378" priority="74">
      <formula>$AF35=1</formula>
    </cfRule>
    <cfRule type="expression" dxfId="377" priority="76">
      <formula>AND(NOT(ISBLANK($X35)),ISBLANK($AE35),ISBLANK($AF35))</formula>
    </cfRule>
    <cfRule type="expression" dxfId="376" priority="75">
      <formula>$AE35=1</formula>
    </cfRule>
    <cfRule type="expression" dxfId="375" priority="72">
      <formula>OR($AF35="X",$AE35="X")</formula>
    </cfRule>
  </conditionalFormatting>
  <conditionalFormatting sqref="D42:D43">
    <cfRule type="expression" dxfId="374" priority="4292">
      <formula>AND($S42="X",OR($B42&lt;&gt;"",$C42&lt;&gt;"",$D42&lt;&gt;""))</formula>
    </cfRule>
  </conditionalFormatting>
  <conditionalFormatting sqref="D45:D49 D53:D90">
    <cfRule type="expression" dxfId="373" priority="4580">
      <formula>AND($M45="X",$C45&lt;&gt;"")</formula>
    </cfRule>
  </conditionalFormatting>
  <conditionalFormatting sqref="D50 E50:E52">
    <cfRule type="expression" dxfId="372" priority="4589">
      <formula>AND($M50="X",OR($C50&lt;&gt;"",#REF!&lt;&gt;""))</formula>
    </cfRule>
  </conditionalFormatting>
  <conditionalFormatting sqref="D51:D52">
    <cfRule type="expression" dxfId="371" priority="4582">
      <formula>AND($M51="X",OR(#REF!&lt;&gt;"",$C51&lt;&gt;""))</formula>
    </cfRule>
    <cfRule type="expression" dxfId="370" priority="4586">
      <formula>$AE51=1</formula>
    </cfRule>
    <cfRule type="expression" dxfId="369" priority="4583">
      <formula>OR($AF51="X",$AE51="X")</formula>
    </cfRule>
    <cfRule type="expression" dxfId="368" priority="4584">
      <formula>AND($AF51=1,$AE51=1)</formula>
    </cfRule>
    <cfRule type="expression" dxfId="367" priority="4585">
      <formula>$AF51=1</formula>
    </cfRule>
  </conditionalFormatting>
  <conditionalFormatting sqref="D41:G41 E17:G18 A9:G14 A16:G16 A17:C18 A19:G21 A22:B22 D22:G22 B23:C26 E23:G26 B27:G29 D30:G34 B30:B43 E35:G40 B44:G44">
    <cfRule type="expression" dxfId="366" priority="177">
      <formula>$X9=1</formula>
    </cfRule>
  </conditionalFormatting>
  <conditionalFormatting sqref="D41:G41">
    <cfRule type="expression" dxfId="365" priority="130">
      <formula>AND($X41=1,#REF!=1)</formula>
    </cfRule>
    <cfRule type="expression" dxfId="364" priority="133">
      <formula>#REF!=1</formula>
    </cfRule>
    <cfRule type="expression" dxfId="363" priority="132">
      <formula>OR($X41="X",#REF!="X")</formula>
    </cfRule>
    <cfRule type="expression" dxfId="362" priority="131">
      <formula>AND(NOT(ISBLANK($R41)),ISBLANK(#REF!),ISBLANK($X41))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61" priority="4304">
      <formula>AND($M9="X",OR($B9&lt;&gt;"",$C9&lt;&gt;"",$D9&lt;&gt;""))</formula>
    </cfRule>
  </conditionalFormatting>
  <conditionalFormatting sqref="E15">
    <cfRule type="expression" dxfId="360" priority="4638">
      <formula>AND($M15="X",OR($C15&lt;&gt;"",#REF!&lt;&gt;"",$D15&lt;&gt;""))</formula>
    </cfRule>
  </conditionalFormatting>
  <conditionalFormatting sqref="E17:E18">
    <cfRule type="expression" dxfId="359" priority="14">
      <formula>AND($M17="X",OR($B17&lt;&gt;"",$C17&lt;&gt;"",#REF!&lt;&gt;""))</formula>
    </cfRule>
  </conditionalFormatting>
  <conditionalFormatting sqref="E22">
    <cfRule type="expression" dxfId="358" priority="4307">
      <formula>AND($M22="X",OR($B22&lt;&gt;"",$D22&lt;&gt;"",#REF!&lt;&gt;""))</formula>
    </cfRule>
  </conditionalFormatting>
  <conditionalFormatting sqref="E23:E26">
    <cfRule type="expression" dxfId="357" priority="4308">
      <formula>AND($M23="X",OR($B23&lt;&gt;"",$C23&lt;&gt;"",#REF!&lt;&gt;""))</formula>
    </cfRule>
  </conditionalFormatting>
  <conditionalFormatting sqref="E42:E43 D35:D40">
    <cfRule type="expression" dxfId="356" priority="4309">
      <formula>AND($S35="X",OR($B35&lt;&gt;"",$C35&lt;&gt;"",$D35&lt;&gt;"",$E35&lt;&gt;""))</formula>
    </cfRule>
  </conditionalFormatting>
  <conditionalFormatting sqref="E45:E49 E53:E90">
    <cfRule type="expression" dxfId="355" priority="4587">
      <formula>AND($M45="X",OR($C45&lt;&gt;"",$D45&lt;&gt;""))</formula>
    </cfRule>
  </conditionalFormatting>
  <conditionalFormatting sqref="E50">
    <cfRule type="expression" dxfId="354" priority="4597">
      <formula>$AF50=1</formula>
    </cfRule>
    <cfRule type="expression" dxfId="353" priority="4598">
      <formula>AND($M50="X",$C50&lt;&gt;"")</formula>
    </cfRule>
    <cfRule type="expression" dxfId="352" priority="4594">
      <formula>$AE50=1</formula>
    </cfRule>
    <cfRule type="expression" dxfId="351" priority="4599">
      <formula>AND($M50="X",OR($C50&lt;&gt;"",#REF!&lt;&gt;""))</formula>
    </cfRule>
    <cfRule type="expression" dxfId="350" priority="4593">
      <formula>AND($M50="X",OR($C50&lt;&gt;"",#REF!&lt;&gt;"",$E50&lt;&gt;"",#REF!&lt;&gt;""))</formula>
    </cfRule>
    <cfRule type="expression" dxfId="349" priority="4592">
      <formula>AND($M50="X",OR($C50&lt;&gt;"",#REF!&lt;&gt;"",$D50&lt;&gt;"",$E50&lt;&gt;""))</formula>
    </cfRule>
    <cfRule type="expression" dxfId="348" priority="4591">
      <formula>AND($M50="X",OR($C50&lt;&gt;"",#REF!&lt;&gt;"",$D50&lt;&gt;""))</formula>
    </cfRule>
    <cfRule type="expression" dxfId="347" priority="4595">
      <formula>AND($M50="X",OR($C50&lt;&gt;"",#REF!&lt;&gt;"",$D50&lt;&gt;""))</formula>
    </cfRule>
    <cfRule type="expression" dxfId="346" priority="4596">
      <formula>AND($AF50=1,$AE50=1)</formula>
    </cfRule>
  </conditionalFormatting>
  <conditionalFormatting sqref="E50:G50">
    <cfRule type="expression" dxfId="345" priority="4600">
      <formula>AND($M50="X",OR($C50&lt;&gt;"",$D50&lt;&gt;"",$E50&lt;&gt;"",$F50&lt;&gt;"",$G50&lt;&gt;""))</formula>
    </cfRule>
    <cfRule type="expression" dxfId="344" priority="4601">
      <formula>AND($AF50=1,$AE50=1)</formula>
    </cfRule>
    <cfRule type="expression" dxfId="343" priority="4602">
      <formula>$AF50=1</formula>
    </cfRule>
    <cfRule type="expression" dxfId="342"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41" priority="4310">
      <formula>AND($M9="X",OR($B9&lt;&gt;"",$C9&lt;&gt;"",$D9&lt;&gt;"",$E9&lt;&gt;""))</formula>
    </cfRule>
  </conditionalFormatting>
  <conditionalFormatting sqref="F15">
    <cfRule type="expression" dxfId="340" priority="4639">
      <formula>AND($M15="X",OR($C15&lt;&gt;"",#REF!&lt;&gt;"",$D15&lt;&gt;"",$E15&lt;&gt;""))</formula>
    </cfRule>
  </conditionalFormatting>
  <conditionalFormatting sqref="F17:F18">
    <cfRule type="expression" dxfId="339" priority="15">
      <formula>AND($M17="X",OR($B17&lt;&gt;"",$C17&lt;&gt;"",#REF!&lt;&gt;"",$E17&lt;&gt;""))</formula>
    </cfRule>
  </conditionalFormatting>
  <conditionalFormatting sqref="F22">
    <cfRule type="expression" dxfId="338" priority="4313">
      <formula>AND($M22="X",OR($B22&lt;&gt;"",$D22&lt;&gt;"",#REF!&lt;&gt;"",$E22&lt;&gt;""))</formula>
    </cfRule>
  </conditionalFormatting>
  <conditionalFormatting sqref="F23:F26">
    <cfRule type="expression" dxfId="337" priority="4314">
      <formula>AND($M23="X",OR($B23&lt;&gt;"",$C23&lt;&gt;"",#REF!&lt;&gt;"",$E23&lt;&gt;""))</formula>
    </cfRule>
  </conditionalFormatting>
  <conditionalFormatting sqref="F42:F43">
    <cfRule type="expression" dxfId="336" priority="4315">
      <formula>AND($S42="X",OR($B42&lt;&gt;"",$C42&lt;&gt;"",$D42&lt;&gt;"",$E42&lt;&gt;"",$F42&lt;&gt;""))</formula>
    </cfRule>
  </conditionalFormatting>
  <conditionalFormatting sqref="F45:F49 F53:F90">
    <cfRule type="expression" dxfId="335" priority="4604">
      <formula>AND($M45="X",OR($C45&lt;&gt;"",$D45&lt;&gt;"",$E45&lt;&gt;""))</formula>
    </cfRule>
  </conditionalFormatting>
  <conditionalFormatting sqref="F51:F52">
    <cfRule type="expression" dxfId="334" priority="4608">
      <formula>$AF51=1</formula>
    </cfRule>
    <cfRule type="expression" dxfId="333" priority="4610">
      <formula>AND(NOT(ISBLANK($X51)),ISBLANK($AE51),ISBLANK($AF51))</formula>
    </cfRule>
    <cfRule type="expression" dxfId="332" priority="4609">
      <formula>$AE51=1</formula>
    </cfRule>
    <cfRule type="expression" dxfId="331" priority="4607">
      <formula>AND($AF51=1,$AE51=1)</formula>
    </cfRule>
    <cfRule type="expression" dxfId="330" priority="4606">
      <formula>OR($AF51="X",$AE51="X")</formula>
    </cfRule>
    <cfRule type="expression" dxfId="329" priority="4611">
      <formula>AND($M51="X",OR($C51&lt;&gt;"",#REF!&lt;&gt;"",$E51&lt;&gt;"",#REF!&lt;&gt;""))</formula>
    </cfRule>
  </conditionalFormatting>
  <conditionalFormatting sqref="G9:G14 G16 G19:G21 G27:G41 G44">
    <cfRule type="expression" dxfId="328" priority="4316">
      <formula>AND($M9="X",OR($B9&lt;&gt;"",$C9&lt;&gt;"",$D9&lt;&gt;"",$E9&lt;&gt;"",$F9&lt;&gt;""))</formula>
    </cfRule>
  </conditionalFormatting>
  <conditionalFormatting sqref="G15">
    <cfRule type="expression" dxfId="327" priority="4640">
      <formula>AND($M15="X",OR($C15&lt;&gt;"",#REF!&lt;&gt;"",$D15&lt;&gt;"",$E15&lt;&gt;"",$F15&lt;&gt;""))</formula>
    </cfRule>
  </conditionalFormatting>
  <conditionalFormatting sqref="G17:G18">
    <cfRule type="expression" dxfId="326" priority="16">
      <formula>AND($M17="X",OR($B17&lt;&gt;"",$C17&lt;&gt;"",#REF!&lt;&gt;"",$E17&lt;&gt;"",$F17&lt;&gt;""))</formula>
    </cfRule>
  </conditionalFormatting>
  <conditionalFormatting sqref="G22">
    <cfRule type="expression" dxfId="325" priority="4319">
      <formula>AND($M22="X",OR($B22&lt;&gt;"",$D22&lt;&gt;"",#REF!&lt;&gt;"",$E22&lt;&gt;"",$F22&lt;&gt;""))</formula>
    </cfRule>
  </conditionalFormatting>
  <conditionalFormatting sqref="G23:G26">
    <cfRule type="expression" dxfId="324" priority="4320">
      <formula>AND($M23="X",OR($B23&lt;&gt;"",$C23&lt;&gt;"",#REF!&lt;&gt;"",$E23&lt;&gt;"",$F23&lt;&gt;""))</formula>
    </cfRule>
  </conditionalFormatting>
  <conditionalFormatting sqref="G45:G49 G53:G90">
    <cfRule type="expression" dxfId="323" priority="4612">
      <formula>AND($M45="X",OR($C45&lt;&gt;"",$D45&lt;&gt;"",$E45&lt;&gt;"",$F45&lt;&gt;""))</formula>
    </cfRule>
  </conditionalFormatting>
  <conditionalFormatting sqref="G51:G52">
    <cfRule type="expression" dxfId="322" priority="4614">
      <formula>AND($M51="X",OR($C51&lt;&gt;"",#REF!&lt;&gt;"",$E51&lt;&gt;"",#REF!&lt;&gt;""))</formula>
    </cfRule>
  </conditionalFormatting>
  <conditionalFormatting sqref="H92:H93 H96:H98 H145:H914">
    <cfRule type="expression" dxfId="321" priority="176">
      <formula>$K92="X"</formula>
    </cfRule>
  </conditionalFormatting>
  <conditionalFormatting sqref="I16">
    <cfRule type="expression" dxfId="320" priority="20">
      <formula>OR($X16="X",#REF!="X")</formula>
    </cfRule>
    <cfRule type="expression" dxfId="319" priority="17">
      <formula>$X16=1</formula>
    </cfRule>
    <cfRule type="expression" dxfId="318" priority="18">
      <formula>AND($X16=1,#REF!=1)</formula>
    </cfRule>
    <cfRule type="expression" dxfId="317" priority="22">
      <formula>AND($M16="X",OR($B16&lt;&gt;"",$C16&lt;&gt;"",$D16&lt;&gt;"",$E16&lt;&gt;"",$F16&lt;&gt;""))</formula>
    </cfRule>
    <cfRule type="expression" dxfId="316" priority="21">
      <formula>#REF!=1</formula>
    </cfRule>
    <cfRule type="expression" dxfId="315" priority="19">
      <formula>AND(NOT(ISBLANK($R16)),ISBLANK(#REF!),ISBLANK($X16))</formula>
    </cfRule>
  </conditionalFormatting>
  <conditionalFormatting sqref="I19">
    <cfRule type="expression" dxfId="314" priority="4621">
      <formula>$M20="X"</formula>
    </cfRule>
  </conditionalFormatting>
  <conditionalFormatting sqref="I11:J14 J16 I17:J18 J19:J20 I21:J34 I48:J90">
    <cfRule type="expression" dxfId="313" priority="174">
      <formula>$M11="X"</formula>
    </cfRule>
  </conditionalFormatting>
  <conditionalFormatting sqref="I35:J43">
    <cfRule type="expression" dxfId="312" priority="70">
      <formula>$S35="X"</formula>
    </cfRule>
  </conditionalFormatting>
  <conditionalFormatting sqref="I41:J46">
    <cfRule type="expression" dxfId="311" priority="34">
      <formula>$M41="X"</formula>
    </cfRule>
  </conditionalFormatting>
  <conditionalFormatting sqref="K50:K87 K89">
    <cfRule type="cellIs" dxfId="310" priority="24" operator="equal">
      <formula>"0..n"</formula>
    </cfRule>
    <cfRule type="cellIs" dxfId="309" priority="25" operator="equal">
      <formula>"0..1"</formula>
    </cfRule>
    <cfRule type="cellIs" dxfId="308" priority="23" operator="equal">
      <formula>"1..1"</formula>
    </cfRule>
  </conditionalFormatting>
  <conditionalFormatting sqref="L9:L89">
    <cfRule type="cellIs" dxfId="307" priority="3" operator="equal">
      <formula>"0..1"</formula>
    </cfRule>
    <cfRule type="cellIs" dxfId="306" priority="2" operator="equal">
      <formula>"0..n"</formula>
    </cfRule>
    <cfRule type="cellIs" dxfId="3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hidden="1" customWidth="1"/>
    <col min="11" max="11" width="25.5" style="96" customWidth="1"/>
    <col min="12" max="12" width="6" style="173" customWidth="1"/>
    <col min="13" max="13" width="7" style="96" customWidth="1"/>
    <col min="14" max="14" width="12.6640625" style="277" customWidth="1"/>
    <col min="15" max="15" width="28.1640625" style="96" customWidth="1"/>
    <col min="16" max="16" width="8.83203125" style="96" customWidth="1"/>
    <col min="17" max="17" width="9.5" style="96" hidden="1" customWidth="1"/>
    <col min="18" max="18" width="11"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04" priority="138">
      <formula>OR($W63="X",$V63="X")</formula>
    </cfRule>
    <cfRule type="expression" dxfId="303" priority="139">
      <formula>AND($W63=1,$V63=1)</formula>
    </cfRule>
    <cfRule type="expression" dxfId="302" priority="140">
      <formula>$W63=1</formula>
    </cfRule>
    <cfRule type="expression" dxfId="301" priority="141">
      <formula>$V63=1</formula>
    </cfRule>
  </conditionalFormatting>
  <conditionalFormatting sqref="A9:G9 B10:G14 A10:A16 C15:G15">
    <cfRule type="expression" dxfId="300" priority="132">
      <formula>$X9=1</formula>
    </cfRule>
    <cfRule type="expression" dxfId="299" priority="143">
      <formula>AND($X9=1,#REF!=1)</formula>
    </cfRule>
    <cfRule type="expression" dxfId="298" priority="144">
      <formula>AND(NOT(ISBLANK($R9)),ISBLANK(#REF!),ISBLANK($X9))</formula>
    </cfRule>
  </conditionalFormatting>
  <conditionalFormatting sqref="A9:G9 B10:G14 A10:A16">
    <cfRule type="expression" dxfId="297" priority="145">
      <formula>OR($X9="X",#REF!="X")</formula>
    </cfRule>
    <cfRule type="expression" dxfId="296" priority="142">
      <formula>#REF!=1</formula>
    </cfRule>
  </conditionalFormatting>
  <conditionalFormatting sqref="B17:G20 A17:A61 B21:C21 D21:D23 B22:B23 F22:G23 B24:G61">
    <cfRule type="expression" dxfId="295" priority="21">
      <formula>OR($AF17="X",$AE17="X")</formula>
    </cfRule>
  </conditionalFormatting>
  <conditionalFormatting sqref="B17:G20 A17:A61 B21:D21 B22:B23 D22:D23 F22:G23 B24:G61">
    <cfRule type="expression" dxfId="294" priority="22">
      <formula>AND($AF17=1,$AE17=1)</formula>
    </cfRule>
    <cfRule type="expression" dxfId="293" priority="23">
      <formula>$AF17=1</formula>
    </cfRule>
  </conditionalFormatting>
  <conditionalFormatting sqref="B17:G20 A17:A61 D21:G21 B21:C23 D22:D23 F22:G23 B24:G61">
    <cfRule type="expression" dxfId="292" priority="25">
      <formula>AND(NOT(ISBLANK($X17)),ISBLANK($AE17),ISBLANK($AF17))</formula>
    </cfRule>
  </conditionalFormatting>
  <conditionalFormatting sqref="B17:G21 A17:A61 B22:B23 D22:D23 F22:G23 B24:G61">
    <cfRule type="expression" dxfId="291" priority="24">
      <formula>$AE17=1</formula>
    </cfRule>
  </conditionalFormatting>
  <conditionalFormatting sqref="C9:C11 C17:C20 C24:C61">
    <cfRule type="expression" dxfId="290" priority="4297">
      <formula>AND($M9="X",$B9&lt;&gt;"")</formula>
    </cfRule>
  </conditionalFormatting>
  <conditionalFormatting sqref="C12">
    <cfRule type="expression" dxfId="289" priority="162">
      <formula>$AD16=1</formula>
    </cfRule>
    <cfRule type="expression" dxfId="288" priority="163">
      <formula>AND(NOT(ISBLANK($X16)),ISBLANK($AD16),ISBLANK($AE16))</formula>
    </cfRule>
    <cfRule type="expression" dxfId="287" priority="161">
      <formula>$AE16=1</formula>
    </cfRule>
    <cfRule type="expression" dxfId="286" priority="159">
      <formula>OR($AE16="X",$AD16="X")</formula>
    </cfRule>
    <cfRule type="expression" dxfId="285" priority="160">
      <formula>AND($AE16=1,$AD16=1)</formula>
    </cfRule>
  </conditionalFormatting>
  <conditionalFormatting sqref="C13">
    <cfRule type="expression" dxfId="284" priority="1733">
      <formula>#REF!=1</formula>
    </cfRule>
    <cfRule type="expression" dxfId="283" priority="1735">
      <formula>AND(NOT(ISBLANK(#REF!)),ISBLANK(#REF!),ISBLANK(#REF!))</formula>
    </cfRule>
    <cfRule type="expression" dxfId="282" priority="1731">
      <formula>OR(#REF!="X",#REF!="X")</formula>
    </cfRule>
    <cfRule type="expression" dxfId="281" priority="1732">
      <formula>AND(#REF!=1,#REF!=1)</formula>
    </cfRule>
    <cfRule type="expression" dxfId="280" priority="1734">
      <formula>#REF!=1</formula>
    </cfRule>
  </conditionalFormatting>
  <conditionalFormatting sqref="C14">
    <cfRule type="expression" dxfId="279" priority="1708">
      <formula>AND(#REF!=1,#REF!=1)</formula>
    </cfRule>
    <cfRule type="expression" dxfId="278" priority="1707">
      <formula>OR(#REF!="X",#REF!="X")</formula>
    </cfRule>
    <cfRule type="expression" dxfId="277" priority="1709">
      <formula>#REF!=1</formula>
    </cfRule>
    <cfRule type="expression" dxfId="276" priority="1710">
      <formula>#REF!=1</formula>
    </cfRule>
    <cfRule type="expression" dxfId="275" priority="1711">
      <formula>AND(NOT(ISBLANK(#REF!)),ISBLANK(#REF!),ISBLANK(#REF!))</formula>
    </cfRule>
  </conditionalFormatting>
  <conditionalFormatting sqref="C22:C23">
    <cfRule type="expression" dxfId="274" priority="4305">
      <formula>$AF22=1</formula>
    </cfRule>
    <cfRule type="expression" dxfId="273" priority="4306">
      <formula>$AE22=1</formula>
    </cfRule>
    <cfRule type="expression" dxfId="272" priority="4303">
      <formula>OR($AF22="X",$AE22="X")</formula>
    </cfRule>
    <cfRule type="expression" dxfId="271" priority="4304">
      <formula>AND($AF22=1,$AE22=1)</formula>
    </cfRule>
    <cfRule type="expression" dxfId="270" priority="4302">
      <formula>AND($M22="X",OR(#REF!&lt;&gt;"",$B22&lt;&gt;""))</formula>
    </cfRule>
  </conditionalFormatting>
  <conditionalFormatting sqref="C15:G15">
    <cfRule type="expression" dxfId="269" priority="147">
      <formula>#REF!=1</formula>
    </cfRule>
    <cfRule type="expression" dxfId="268" priority="146">
      <formula>OR($X15="X",#REF!="X")</formula>
    </cfRule>
  </conditionalFormatting>
  <conditionalFormatting sqref="D9:D11 D17:D20 D24:D61">
    <cfRule type="expression" dxfId="267" priority="4307">
      <formula>AND($M9="X",OR($B9&lt;&gt;"",$C9&lt;&gt;""))</formula>
    </cfRule>
  </conditionalFormatting>
  <conditionalFormatting sqref="D12:D14 C21 D21:D23">
    <cfRule type="expression" dxfId="266" priority="4300">
      <formula>AND($M12="X",OR($B12&lt;&gt;"",#REF!&lt;&gt;""))</formula>
    </cfRule>
  </conditionalFormatting>
  <conditionalFormatting sqref="D15">
    <cfRule type="expression" dxfId="265" priority="4310">
      <formula>AND($M15="X",OR($C15&lt;&gt;"",#REF!&lt;&gt;""))</formula>
    </cfRule>
  </conditionalFormatting>
  <conditionalFormatting sqref="D16">
    <cfRule type="expression" dxfId="264" priority="4311">
      <formula>AND($S16="X",OR($C12&lt;&gt;"",#REF!&lt;&gt;""))</formula>
    </cfRule>
  </conditionalFormatting>
  <conditionalFormatting sqref="D21">
    <cfRule type="expression" dxfId="263" priority="4316">
      <formula>$AE21=1</formula>
    </cfRule>
    <cfRule type="expression" dxfId="262" priority="4314">
      <formula>AND($M21="X",OR($B21&lt;&gt;"",#REF!&lt;&gt;"",$C21&lt;&gt;"",$D21&lt;&gt;""))</formula>
    </cfRule>
    <cfRule type="expression" dxfId="261" priority="4317">
      <formula>AND($M21="X",OR($B21&lt;&gt;"",#REF!&lt;&gt;"",$C21&lt;&gt;""))</formula>
    </cfRule>
    <cfRule type="expression" dxfId="260" priority="4321">
      <formula>AND($M21="X",OR($B21&lt;&gt;"",#REF!&lt;&gt;""))</formula>
    </cfRule>
    <cfRule type="expression" dxfId="259" priority="4320">
      <formula>AND($M21="X",$B21&lt;&gt;"")</formula>
    </cfRule>
    <cfRule type="expression" dxfId="258" priority="4313">
      <formula>AND($M21="X",OR($B21&lt;&gt;"",#REF!&lt;&gt;"",$C21&lt;&gt;""))</formula>
    </cfRule>
    <cfRule type="expression" dxfId="257" priority="4319">
      <formula>$AF21=1</formula>
    </cfRule>
    <cfRule type="expression" dxfId="256" priority="4318">
      <formula>AND($AF21=1,$AE21=1)</formula>
    </cfRule>
    <cfRule type="expression" dxfId="255" priority="4315">
      <formula>AND($M21="X",OR($B21&lt;&gt;"",#REF!&lt;&gt;"",$D21&lt;&gt;"",#REF!&lt;&gt;""))</formula>
    </cfRule>
  </conditionalFormatting>
  <conditionalFormatting sqref="D16:G16">
    <cfRule type="expression" dxfId="254" priority="124">
      <formula>$AD16=1</formula>
    </cfRule>
    <cfRule type="expression" dxfId="253" priority="121">
      <formula>OR($AE16="X",$AD16="X")</formula>
    </cfRule>
    <cfRule type="expression" dxfId="252" priority="122">
      <formula>AND($AE16=1,$AD16=1)</formula>
    </cfRule>
    <cfRule type="expression" dxfId="251" priority="123">
      <formula>$AE16=1</formula>
    </cfRule>
    <cfRule type="expression" dxfId="250" priority="125">
      <formula>AND(NOT(ISBLANK($X16)),ISBLANK($AD16),ISBLANK($AE16))</formula>
    </cfRule>
  </conditionalFormatting>
  <conditionalFormatting sqref="D21:G21">
    <cfRule type="expression" dxfId="249" priority="4330">
      <formula>OR($AF21="X",$AE21="X")</formula>
    </cfRule>
    <cfRule type="expression" dxfId="248" priority="4327">
      <formula>AND($M21="X",OR($B21&lt;&gt;"",$C21&lt;&gt;"",$D21&lt;&gt;"",$E21&lt;&gt;"",$F21&lt;&gt;""))</formula>
    </cfRule>
    <cfRule type="expression" dxfId="247" priority="4328">
      <formula>AND($AF21=1,$AE21=1)</formula>
    </cfRule>
    <cfRule type="expression" dxfId="246" priority="4329">
      <formula>$AF21=1</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45" priority="4331">
      <formula>AND($M9="X",OR($B9&lt;&gt;"",$C9&lt;&gt;"",$D9&lt;&gt;""))</formula>
    </cfRule>
  </conditionalFormatting>
  <conditionalFormatting sqref="E12:E14">
    <cfRule type="expression" dxfId="244" priority="4333">
      <formula>AND($M12="X",OR($B12&lt;&gt;"",#REF!&lt;&gt;"",$D12&lt;&gt;""))</formula>
    </cfRule>
  </conditionalFormatting>
  <conditionalFormatting sqref="E15">
    <cfRule type="expression" dxfId="243" priority="4334">
      <formula>AND($M15="X",OR($C15&lt;&gt;"",#REF!&lt;&gt;"",$D15&lt;&gt;""))</formula>
    </cfRule>
  </conditionalFormatting>
  <conditionalFormatting sqref="E16">
    <cfRule type="expression" dxfId="242" priority="4335">
      <formula>AND($S16="X",OR($C12&lt;&gt;"",#REF!&lt;&gt;"",$D16&lt;&gt;""))</formula>
    </cfRule>
  </conditionalFormatting>
  <conditionalFormatting sqref="E22:E23">
    <cfRule type="expression" dxfId="241" priority="4339">
      <formula>$AF22=1</formula>
    </cfRule>
    <cfRule type="expression" dxfId="240" priority="4338">
      <formula>AND($AF22=1,$AE22=1)</formula>
    </cfRule>
    <cfRule type="expression" dxfId="239" priority="4340">
      <formula>$AE22=1</formula>
    </cfRule>
    <cfRule type="expression" dxfId="238" priority="4341">
      <formula>AND(NOT(ISBLANK($X22)),ISBLANK($AE22),ISBLANK($AF22))</formula>
    </cfRule>
    <cfRule type="expression" dxfId="237" priority="4342">
      <formula>AND($M22="X",OR($B22&lt;&gt;"",#REF!&lt;&gt;"",$D22&lt;&gt;"",#REF!&lt;&gt;""))</formula>
    </cfRule>
    <cfRule type="expression" dxfId="236" priority="4337">
      <formula>OR($AF22="X",$AE22="X")</formula>
    </cfRule>
  </conditionalFormatting>
  <conditionalFormatting sqref="F9:F11 F17:F20 F24:F61">
    <cfRule type="expression" dxfId="235" priority="4343">
      <formula>AND($M9="X",OR($B9&lt;&gt;"",$C9&lt;&gt;"",$D9&lt;&gt;"",$E9&lt;&gt;""))</formula>
    </cfRule>
  </conditionalFormatting>
  <conditionalFormatting sqref="F12:F14">
    <cfRule type="expression" dxfId="234" priority="4345">
      <formula>AND($M12="X",OR($B12&lt;&gt;"",#REF!&lt;&gt;"",$D12&lt;&gt;"",$E12&lt;&gt;""))</formula>
    </cfRule>
  </conditionalFormatting>
  <conditionalFormatting sqref="F15">
    <cfRule type="expression" dxfId="233" priority="4346">
      <formula>AND($M15="X",OR($C15&lt;&gt;"",#REF!&lt;&gt;"",$D15&lt;&gt;"",$E15&lt;&gt;""))</formula>
    </cfRule>
  </conditionalFormatting>
  <conditionalFormatting sqref="F16">
    <cfRule type="expression" dxfId="232" priority="4347">
      <formula>AND($S16="X",OR($C12&lt;&gt;"",#REF!&lt;&gt;"",$D16&lt;&gt;"",$E16&lt;&gt;""))</formula>
    </cfRule>
  </conditionalFormatting>
  <conditionalFormatting sqref="F22:F23">
    <cfRule type="expression" dxfId="231" priority="4349">
      <formula>AND($M22="X",OR($B22&lt;&gt;"",#REF!&lt;&gt;"",$D22&lt;&gt;"",#REF!&lt;&gt;""))</formula>
    </cfRule>
  </conditionalFormatting>
  <conditionalFormatting sqref="G9:G11 G17:G20 G24:G61">
    <cfRule type="expression" dxfId="230" priority="4350">
      <formula>AND($M9="X",OR($B9&lt;&gt;"",$C9&lt;&gt;"",$D9&lt;&gt;"",$E9&lt;&gt;"",$F9&lt;&gt;""))</formula>
    </cfRule>
  </conditionalFormatting>
  <conditionalFormatting sqref="G12:G14">
    <cfRule type="expression" dxfId="229" priority="4352">
      <formula>AND($M12="X",OR($B12&lt;&gt;"",#REF!&lt;&gt;"",$D12&lt;&gt;"",$E12&lt;&gt;"",$F12&lt;&gt;""))</formula>
    </cfRule>
  </conditionalFormatting>
  <conditionalFormatting sqref="G15">
    <cfRule type="expression" dxfId="228" priority="4353">
      <formula>AND($M15="X",OR($C15&lt;&gt;"",#REF!&lt;&gt;"",$D15&lt;&gt;"",$E15&lt;&gt;"",$F15&lt;&gt;""))</formula>
    </cfRule>
  </conditionalFormatting>
  <conditionalFormatting sqref="G16">
    <cfRule type="expression" dxfId="227" priority="4354">
      <formula>AND($S16="X",OR($C12&lt;&gt;"",#REF!&lt;&gt;"",$D16&lt;&gt;"",$E16&lt;&gt;"",$F16&lt;&gt;""))</formula>
    </cfRule>
  </conditionalFormatting>
  <conditionalFormatting sqref="G22:G23">
    <cfRule type="expression" dxfId="226" priority="4356">
      <formula>AND($M22="X",OR($B22&lt;&gt;"",#REF!&lt;&gt;"",$D22&lt;&gt;"",#REF!&lt;&gt;"",$F22&lt;&gt;""))</formula>
    </cfRule>
  </conditionalFormatting>
  <conditionalFormatting sqref="H63:H64 H67:H885">
    <cfRule type="expression" dxfId="225" priority="131">
      <formula>$K63="X"</formula>
    </cfRule>
  </conditionalFormatting>
  <conditionalFormatting sqref="I11:J11">
    <cfRule type="expression" dxfId="224" priority="120">
      <formula>$S16="X"</formula>
    </cfRule>
  </conditionalFormatting>
  <conditionalFormatting sqref="I17:J17 I19:J61">
    <cfRule type="expression" dxfId="223" priority="29">
      <formula>$M17="X"</formula>
    </cfRule>
  </conditionalFormatting>
  <conditionalFormatting sqref="L9:L10">
    <cfRule type="cellIs" dxfId="222" priority="64" operator="equal">
      <formula>"0..1"</formula>
    </cfRule>
    <cfRule type="cellIs" dxfId="221" priority="62" operator="equal">
      <formula>"1..1"</formula>
    </cfRule>
    <cfRule type="cellIs" dxfId="220" priority="63" operator="equal">
      <formula>"0..n"</formula>
    </cfRule>
  </conditionalFormatting>
  <conditionalFormatting sqref="L12 L15">
    <cfRule type="cellIs" dxfId="219" priority="126" operator="equal">
      <formula>"1..1"</formula>
    </cfRule>
    <cfRule type="cellIs" dxfId="218" priority="127" operator="equal">
      <formula>"0..n"</formula>
    </cfRule>
    <cfRule type="cellIs" dxfId="217" priority="128" operator="equal">
      <formula>"0..1"</formula>
    </cfRule>
  </conditionalFormatting>
  <conditionalFormatting sqref="L18:L60 K21:K58 K60">
    <cfRule type="cellIs" dxfId="216" priority="13" operator="equal">
      <formula>"0..n"</formula>
    </cfRule>
    <cfRule type="cellIs" dxfId="215" priority="14" operator="equal">
      <formula>"0..1"</formula>
    </cfRule>
    <cfRule type="cellIs" dxfId="214"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9.83203125" style="159" hidden="1" customWidth="1"/>
    <col min="11" max="11" width="10.5" style="96" customWidth="1"/>
    <col min="12" max="12" width="6" style="173" customWidth="1"/>
    <col min="13" max="13" width="8.6640625" style="96" customWidth="1"/>
    <col min="14" max="14" width="12.6640625" style="277" customWidth="1"/>
    <col min="15" max="15" width="28.1640625" style="96" customWidth="1"/>
    <col min="16" max="16" width="8.83203125" style="96" customWidth="1"/>
    <col min="17" max="17" width="10" style="96" hidden="1" customWidth="1"/>
    <col min="18" max="18" width="10.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t="s">
        <v>2293</v>
      </c>
      <c r="C1" s="129"/>
      <c r="F1" s="157"/>
      <c r="G1" s="128"/>
      <c r="H1" s="798"/>
      <c r="I1" s="798"/>
      <c r="X1" s="128"/>
      <c r="ALR1"/>
    </row>
    <row r="2" spans="1:1006" ht="13.5" customHeight="1">
      <c r="A2" s="128" t="s">
        <v>851</v>
      </c>
      <c r="B2" s="128" t="s">
        <v>2294</v>
      </c>
      <c r="C2" s="141"/>
      <c r="D2" s="284"/>
      <c r="E2" s="284"/>
      <c r="F2" s="157"/>
      <c r="G2" s="128"/>
      <c r="H2" s="798"/>
      <c r="I2" s="798"/>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13" priority="131">
      <formula>$X10=1</formula>
    </cfRule>
  </conditionalFormatting>
  <conditionalFormatting sqref="A22:A23">
    <cfRule type="expression" dxfId="212" priority="31">
      <formula>OR($X22="X",#REF!="X")</formula>
    </cfRule>
    <cfRule type="expression" dxfId="211" priority="28">
      <formula>#REF!=1</formula>
    </cfRule>
  </conditionalFormatting>
  <conditionalFormatting sqref="A44:F45 A48:F866">
    <cfRule type="expression" dxfId="210" priority="171">
      <formula>AND($W44=1,$V44=1)</formula>
    </cfRule>
    <cfRule type="expression" dxfId="209" priority="170">
      <formula>OR($W44="X",$V44="X")</formula>
    </cfRule>
    <cfRule type="expression" dxfId="208" priority="172">
      <formula>$W44=1</formula>
    </cfRule>
    <cfRule type="expression" dxfId="207" priority="173">
      <formula>$V44=1</formula>
    </cfRule>
  </conditionalFormatting>
  <conditionalFormatting sqref="A9:G9 C10:G10 A10:A21 B11:G12 A24:A42">
    <cfRule type="expression" dxfId="206" priority="176">
      <formula>AND(NOT(ISBLANK($R9)),ISBLANK(#REF!),ISBLANK($X9))</formula>
    </cfRule>
    <cfRule type="expression" dxfId="205" priority="175">
      <formula>AND($X9=1,#REF!=1)</formula>
    </cfRule>
    <cfRule type="expression" dxfId="204" priority="177">
      <formula>OR($X9="X",#REF!="X")</formula>
    </cfRule>
  </conditionalFormatting>
  <conditionalFormatting sqref="A9:G9 C10:G10 B11:G12 A10:A21 A24:A42">
    <cfRule type="expression" dxfId="203" priority="174">
      <formula>#REF!=1</formula>
    </cfRule>
  </conditionalFormatting>
  <conditionalFormatting sqref="A22:G23">
    <cfRule type="expression" dxfId="202" priority="27">
      <formula>$X22=1</formula>
    </cfRule>
    <cfRule type="expression" dxfId="201" priority="29">
      <formula>AND($X22=1,#REF!=1)</formula>
    </cfRule>
    <cfRule type="expression" dxfId="200" priority="30">
      <formula>AND(NOT(ISBLANK($R22)),ISBLANK(#REF!),ISBLANK($X22))</formula>
    </cfRule>
  </conditionalFormatting>
  <conditionalFormatting sqref="B10">
    <cfRule type="expression" dxfId="199" priority="2">
      <formula>$X10=1</formula>
    </cfRule>
    <cfRule type="expression" dxfId="198" priority="5">
      <formula>AND(NOT(ISBLANK($R10)),ISBLANK(#REF!),ISBLANK($X10))</formula>
    </cfRule>
    <cfRule type="expression" dxfId="197" priority="6">
      <formula>OR($X10="X",#REF!="X")</formula>
    </cfRule>
    <cfRule type="expression" dxfId="196" priority="4">
      <formula>AND($X10=1,#REF!=1)</formula>
    </cfRule>
    <cfRule type="expression" dxfId="195" priority="3">
      <formula>#REF!=1</formula>
    </cfRule>
  </conditionalFormatting>
  <conditionalFormatting sqref="B25 D35:G38 B16:G20 B21:C21 E21:G21 B24:G24 D25:G25 B26:C31 E26:G31 B32:G34 B35:B41 B42:G42">
    <cfRule type="expression" dxfId="194" priority="137">
      <formula>AND($X16=1,#REF!=1)</formula>
    </cfRule>
  </conditionalFormatting>
  <conditionalFormatting sqref="B13:C14">
    <cfRule type="expression" dxfId="193" priority="100">
      <formula>OR($X36="X",#REF!="X")</formula>
    </cfRule>
    <cfRule type="expression" dxfId="192" priority="101">
      <formula>#REF!=1</formula>
    </cfRule>
    <cfRule type="expression" dxfId="191" priority="97">
      <formula>AND($X36=1,#REF!=1)</formula>
    </cfRule>
    <cfRule type="expression" dxfId="190" priority="98">
      <formula>$X36=1</formula>
    </cfRule>
    <cfRule type="expression" dxfId="189" priority="99">
      <formula>AND(NOT(ISBLANK($R36)),ISBLANK(#REF!),ISBLANK($X36))</formula>
    </cfRule>
  </conditionalFormatting>
  <conditionalFormatting sqref="B16:G20 B21:C21 E21:G21 B24:G24 B25 D25:G25 B26:C31 E26:G31 B32:G34 D35:G38 B35:B41 B42:G42">
    <cfRule type="expression" dxfId="188" priority="138">
      <formula>AND(NOT(ISBLANK($R16)),ISBLANK(#REF!),ISBLANK($X16))</formula>
    </cfRule>
  </conditionalFormatting>
  <conditionalFormatting sqref="B16:G20 B21:C21 E21:G21 B24:G24 D25:G25 B25:B31 C26:C31 E26:G31 B32:G34 D35:G38 B35:B41 B42:G42">
    <cfRule type="expression" dxfId="187" priority="140">
      <formula>#REF!=1</formula>
    </cfRule>
    <cfRule type="expression" dxfId="186" priority="139">
      <formula>OR($X16="X",#REF!="X")</formula>
    </cfRule>
  </conditionalFormatting>
  <conditionalFormatting sqref="B16:G20 B21:C21 E21:G21 B24:G24 D25:G25 B26:C31 E26:G31 B32:G34 B35:B41 B42:G42 A9:G9 C10:G10 B11:G12">
    <cfRule type="expression" dxfId="185" priority="164">
      <formula>$X9=1</formula>
    </cfRule>
  </conditionalFormatting>
  <conditionalFormatting sqref="B22:G23">
    <cfRule type="expression" dxfId="184" priority="33">
      <formula>#REF!=1</formula>
    </cfRule>
    <cfRule type="expression" dxfId="183" priority="32">
      <formula>OR($X22="X",#REF!="X")</formula>
    </cfRule>
  </conditionalFormatting>
  <conditionalFormatting sqref="C9:C11 C16:C21 C24:C34 D25 C42">
    <cfRule type="expression" dxfId="182" priority="4502">
      <formula>AND($M9="X",$B9&lt;&gt;"")</formula>
    </cfRule>
  </conditionalFormatting>
  <conditionalFormatting sqref="C12">
    <cfRule type="expression" dxfId="181" priority="1747">
      <formula>#REF!=1</formula>
    </cfRule>
    <cfRule type="expression" dxfId="180" priority="1748">
      <formula>#REF!=1</formula>
    </cfRule>
    <cfRule type="expression" dxfId="179" priority="1749">
      <formula>AND(NOT(ISBLANK(#REF!)),ISBLANK(#REF!),ISBLANK(#REF!))</formula>
    </cfRule>
    <cfRule type="expression" dxfId="178" priority="1746">
      <formula>AND(#REF!=1,#REF!=1)</formula>
    </cfRule>
    <cfRule type="expression" dxfId="177" priority="1745">
      <formula>OR(#REF!="X",#REF!="X")</formula>
    </cfRule>
  </conditionalFormatting>
  <conditionalFormatting sqref="C13:C14">
    <cfRule type="expression" dxfId="176" priority="4572">
      <formula>AND($M36="X",$B13&lt;&gt;"")</formula>
    </cfRule>
  </conditionalFormatting>
  <conditionalFormatting sqref="C22:C23">
    <cfRule type="expression" dxfId="175" priority="34">
      <formula>AND($M22="X",$B22&lt;&gt;"")</formula>
    </cfRule>
  </conditionalFormatting>
  <conditionalFormatting sqref="C25">
    <cfRule type="expression" dxfId="174" priority="126">
      <formula>#REF!=1</formula>
    </cfRule>
    <cfRule type="expression" dxfId="173" priority="125">
      <formula>OR($X25="X",#REF!="X")</formula>
    </cfRule>
    <cfRule type="expression" dxfId="172" priority="124">
      <formula>AND(NOT(ISBLANK($R25)),ISBLANK(#REF!),ISBLANK($X25))</formula>
    </cfRule>
    <cfRule type="expression" dxfId="171" priority="123">
      <formula>AND($X25=1,#REF!=1)</formula>
    </cfRule>
    <cfRule type="expression" dxfId="170" priority="122">
      <formula>$X25=1</formula>
    </cfRule>
  </conditionalFormatting>
  <conditionalFormatting sqref="C35:C38">
    <cfRule type="expression" dxfId="169" priority="4506">
      <formula>AND($X35=1,#REF!=1)</formula>
    </cfRule>
    <cfRule type="expression" dxfId="168" priority="4508">
      <formula>AND(NOT(ISBLANK($R35)),ISBLANK(#REF!),ISBLANK($X35))</formula>
    </cfRule>
    <cfRule type="expression" dxfId="167" priority="4510">
      <formula>#REF!=1</formula>
    </cfRule>
    <cfRule type="expression" dxfId="166" priority="4509">
      <formula>OR($X35="X",#REF!="X")</formula>
    </cfRule>
    <cfRule type="expression" dxfId="165" priority="4511">
      <formula>AND($M35="X",$B35&lt;&gt;"")</formula>
    </cfRule>
    <cfRule type="expression" dxfId="164" priority="4507">
      <formula>$X35=1</formula>
    </cfRule>
  </conditionalFormatting>
  <conditionalFormatting sqref="C39 C40:F40">
    <cfRule type="expression" dxfId="163" priority="120">
      <formula>$AD39=1</formula>
    </cfRule>
  </conditionalFormatting>
  <conditionalFormatting sqref="C39 C40:F41">
    <cfRule type="expression" dxfId="162" priority="117">
      <formula>AND($AE39=1,$AD39=1)</formula>
    </cfRule>
    <cfRule type="expression" dxfId="161" priority="118">
      <formula>$AE39=1</formula>
    </cfRule>
    <cfRule type="expression" dxfId="160" priority="119">
      <formula>OR($AE39="X",$AD39="X")</formula>
    </cfRule>
    <cfRule type="expression" dxfId="159" priority="121">
      <formula>AND(NOT(ISBLANK($X39)),ISBLANK($AD39),ISBLANK($AE39))</formula>
    </cfRule>
  </conditionalFormatting>
  <conditionalFormatting sqref="C39:C41">
    <cfRule type="expression" dxfId="158" priority="4516">
      <formula>AND($S39="X",OR($B39&lt;&gt;"",$C39&lt;&gt;""))</formula>
    </cfRule>
  </conditionalFormatting>
  <conditionalFormatting sqref="D9:D11 D16:D20 D24 D32:D39 D42">
    <cfRule type="expression" dxfId="157" priority="4518">
      <formula>AND($M9="X",OR($B9&lt;&gt;"",$C9&lt;&gt;""))</formula>
    </cfRule>
  </conditionalFormatting>
  <conditionalFormatting sqref="D12">
    <cfRule type="expression" dxfId="156" priority="4519">
      <formula>AND($M12="X",OR($B12&lt;&gt;"",#REF!&lt;&gt;""))</formula>
    </cfRule>
  </conditionalFormatting>
  <conditionalFormatting sqref="D13">
    <cfRule type="expression" dxfId="155" priority="4520">
      <formula>AND($S13="X",OR($C11&lt;&gt;"",#REF!&lt;&gt;""))</formula>
    </cfRule>
  </conditionalFormatting>
  <conditionalFormatting sqref="D14">
    <cfRule type="expression" dxfId="154" priority="102">
      <formula>AND($S14="X",OR(#REF!&lt;&gt;"",#REF!&lt;&gt;""))</formula>
    </cfRule>
  </conditionalFormatting>
  <conditionalFormatting sqref="D15">
    <cfRule type="expression" dxfId="153" priority="4521">
      <formula>AND($S15="X",OR($C11&lt;&gt;"",#REF!&lt;&gt;""))</formula>
    </cfRule>
  </conditionalFormatting>
  <conditionalFormatting sqref="D22:D23">
    <cfRule type="expression" dxfId="152" priority="35">
      <formula>AND($M22="X",OR($B22&lt;&gt;"",$C22&lt;&gt;""))</formula>
    </cfRule>
  </conditionalFormatting>
  <conditionalFormatting sqref="D40:D41">
    <cfRule type="expression" dxfId="151" priority="4526">
      <formula>AND($S40="X",OR($B40&lt;&gt;"",$C40&lt;&gt;"",$D40&lt;&gt;""))</formula>
    </cfRule>
  </conditionalFormatting>
  <conditionalFormatting sqref="D13:G15">
    <cfRule type="expression" dxfId="150" priority="69">
      <formula>$AD13=1</formula>
    </cfRule>
    <cfRule type="expression" dxfId="149" priority="68">
      <formula>$AE13=1</formula>
    </cfRule>
    <cfRule type="expression" dxfId="148" priority="66">
      <formula>OR($AE13="X",$AD13="X")</formula>
    </cfRule>
    <cfRule type="expression" dxfId="147" priority="67">
      <formula>AND($AE13=1,$AD13=1)</formula>
    </cfRule>
    <cfRule type="expression" dxfId="146" priority="70">
      <formula>AND(NOT(ISBLANK($X13)),ISBLANK($AD13),ISBLANK($AE13))</formula>
    </cfRule>
  </conditionalFormatting>
  <conditionalFormatting sqref="D35:G39">
    <cfRule type="expression" dxfId="145" priority="107">
      <formula>$X35=1</formula>
    </cfRule>
  </conditionalFormatting>
  <conditionalFormatting sqref="D39:G39">
    <cfRule type="expression" dxfId="144" priority="110">
      <formula>OR($X39="X",#REF!="X")</formula>
    </cfRule>
    <cfRule type="expression" dxfId="143" priority="111">
      <formula>#REF!=1</formula>
    </cfRule>
    <cfRule type="expression" dxfId="142" priority="108">
      <formula>AND($X39=1,#REF!=1)</formula>
    </cfRule>
    <cfRule type="expression" dxfId="141" priority="109">
      <formula>AND(NOT(ISBLANK($R39)),ISBLANK(#REF!),ISBLANK($X39))</formula>
    </cfRule>
  </conditionalFormatting>
  <conditionalFormatting sqref="E9:E11 E16:E20 E24 E32:E39 E42">
    <cfRule type="expression" dxfId="140" priority="4527">
      <formula>AND($M9="X",OR($B9&lt;&gt;"",$C9&lt;&gt;"",$D9&lt;&gt;""))</formula>
    </cfRule>
  </conditionalFormatting>
  <conditionalFormatting sqref="E12">
    <cfRule type="expression" dxfId="139" priority="4528">
      <formula>AND($M12="X",OR($B12&lt;&gt;"",#REF!&lt;&gt;"",$D12&lt;&gt;""))</formula>
    </cfRule>
  </conditionalFormatting>
  <conditionalFormatting sqref="E13">
    <cfRule type="expression" dxfId="138" priority="4529">
      <formula>AND($S13="X",OR($C11&lt;&gt;"",#REF!&lt;&gt;"",$D13&lt;&gt;""))</formula>
    </cfRule>
  </conditionalFormatting>
  <conditionalFormatting sqref="E14">
    <cfRule type="expression" dxfId="137" priority="4530">
      <formula>AND($S14="X",OR(#REF!&lt;&gt;"",#REF!&lt;&gt;"",$D14&lt;&gt;""))</formula>
    </cfRule>
  </conditionalFormatting>
  <conditionalFormatting sqref="E15">
    <cfRule type="expression" dxfId="136" priority="4531">
      <formula>AND($S15="X",OR($C11&lt;&gt;"",#REF!&lt;&gt;"",$D15&lt;&gt;""))</formula>
    </cfRule>
  </conditionalFormatting>
  <conditionalFormatting sqref="E21 E26:E31">
    <cfRule type="expression" dxfId="135" priority="4537">
      <formula>AND($M21="X",OR($B21&lt;&gt;"",$C21&lt;&gt;"",#REF!&lt;&gt;""))</formula>
    </cfRule>
  </conditionalFormatting>
  <conditionalFormatting sqref="E22:E23">
    <cfRule type="expression" dxfId="134" priority="36">
      <formula>AND($M22="X",OR($B22&lt;&gt;"",$C22&lt;&gt;"",$D22&lt;&gt;""))</formula>
    </cfRule>
  </conditionalFormatting>
  <conditionalFormatting sqref="E25">
    <cfRule type="expression" dxfId="133" priority="4536">
      <formula>AND($M25="X",OR($B25&lt;&gt;"",$D25&lt;&gt;"",#REF!&lt;&gt;""))</formula>
    </cfRule>
  </conditionalFormatting>
  <conditionalFormatting sqref="E40:E41">
    <cfRule type="expression" dxfId="132"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31" priority="4539">
      <formula>AND($M9="X",OR($B9&lt;&gt;"",$C9&lt;&gt;"",$D9&lt;&gt;"",$E9&lt;&gt;""))</formula>
    </cfRule>
  </conditionalFormatting>
  <conditionalFormatting sqref="F12">
    <cfRule type="expression" dxfId="130" priority="4540">
      <formula>AND($M12="X",OR($B12&lt;&gt;"",#REF!&lt;&gt;"",$D12&lt;&gt;"",$E12&lt;&gt;""))</formula>
    </cfRule>
  </conditionalFormatting>
  <conditionalFormatting sqref="F13">
    <cfRule type="expression" dxfId="129" priority="4541">
      <formula>AND($S13="X",OR($C11&lt;&gt;"",#REF!&lt;&gt;"",$D13&lt;&gt;"",$E13&lt;&gt;""))</formula>
    </cfRule>
  </conditionalFormatting>
  <conditionalFormatting sqref="F14">
    <cfRule type="expression" dxfId="128" priority="4542">
      <formula>AND($S14="X",OR(#REF!&lt;&gt;"",#REF!&lt;&gt;"",$D14&lt;&gt;"",$E14&lt;&gt;""))</formula>
    </cfRule>
  </conditionalFormatting>
  <conditionalFormatting sqref="F15">
    <cfRule type="expression" dxfId="127" priority="4543">
      <formula>AND($S15="X",OR($C11&lt;&gt;"",#REF!&lt;&gt;"",$D15&lt;&gt;"",$E15&lt;&gt;""))</formula>
    </cfRule>
  </conditionalFormatting>
  <conditionalFormatting sqref="F21 F26:F31">
    <cfRule type="expression" dxfId="126" priority="4549">
      <formula>AND($M21="X",OR($B21&lt;&gt;"",$C21&lt;&gt;"",#REF!&lt;&gt;"",$E21&lt;&gt;""))</formula>
    </cfRule>
  </conditionalFormatting>
  <conditionalFormatting sqref="F22:F23">
    <cfRule type="expression" dxfId="125" priority="37">
      <formula>AND($M22="X",OR($B22&lt;&gt;"",$C22&lt;&gt;"",$D22&lt;&gt;"",$E22&lt;&gt;""))</formula>
    </cfRule>
  </conditionalFormatting>
  <conditionalFormatting sqref="F25">
    <cfRule type="expression" dxfId="124" priority="4548">
      <formula>AND($M25="X",OR($B25&lt;&gt;"",$D25&lt;&gt;"",#REF!&lt;&gt;"",$E25&lt;&gt;""))</formula>
    </cfRule>
  </conditionalFormatting>
  <conditionalFormatting sqref="F40:F41">
    <cfRule type="expression" dxfId="123" priority="4550">
      <formula>AND($S40="X",OR($B40&lt;&gt;"",$C40&lt;&gt;"",$D40&lt;&gt;"",$E40&lt;&gt;"",$F40&lt;&gt;""))</formula>
    </cfRule>
  </conditionalFormatting>
  <conditionalFormatting sqref="G9:G11 G16:G20 G24 G32:G39 G42">
    <cfRule type="expression" dxfId="122" priority="4551">
      <formula>AND($M9="X",OR($B9&lt;&gt;"",$C9&lt;&gt;"",$D9&lt;&gt;"",$E9&lt;&gt;"",$F9&lt;&gt;""))</formula>
    </cfRule>
  </conditionalFormatting>
  <conditionalFormatting sqref="G12">
    <cfRule type="expression" dxfId="121" priority="4552">
      <formula>AND($M12="X",OR($B12&lt;&gt;"",#REF!&lt;&gt;"",$D12&lt;&gt;"",$E12&lt;&gt;"",$F12&lt;&gt;""))</formula>
    </cfRule>
  </conditionalFormatting>
  <conditionalFormatting sqref="G13">
    <cfRule type="expression" dxfId="120" priority="4553">
      <formula>AND($S13="X",OR($C11&lt;&gt;"",#REF!&lt;&gt;"",$D13&lt;&gt;"",$E13&lt;&gt;"",$F13&lt;&gt;""))</formula>
    </cfRule>
  </conditionalFormatting>
  <conditionalFormatting sqref="G14">
    <cfRule type="expression" dxfId="119" priority="4554">
      <formula>AND($S14="X",OR(#REF!&lt;&gt;"",#REF!&lt;&gt;"",$D14&lt;&gt;"",$E14&lt;&gt;"",$F14&lt;&gt;""))</formula>
    </cfRule>
  </conditionalFormatting>
  <conditionalFormatting sqref="G15">
    <cfRule type="expression" dxfId="118" priority="4555">
      <formula>AND($S15="X",OR($C11&lt;&gt;"",#REF!&lt;&gt;"",$D15&lt;&gt;"",$E15&lt;&gt;"",$F15&lt;&gt;""))</formula>
    </cfRule>
  </conditionalFormatting>
  <conditionalFormatting sqref="G21 G26:G31">
    <cfRule type="expression" dxfId="117" priority="4561">
      <formula>AND($M21="X",OR($B21&lt;&gt;"",$C21&lt;&gt;"",#REF!&lt;&gt;"",$E21&lt;&gt;"",$F21&lt;&gt;""))</formula>
    </cfRule>
  </conditionalFormatting>
  <conditionalFormatting sqref="G22:G23">
    <cfRule type="expression" dxfId="116" priority="38">
      <formula>AND($M22="X",OR($B22&lt;&gt;"",$C22&lt;&gt;"",$D22&lt;&gt;"",$E22&lt;&gt;"",$F22&lt;&gt;""))</formula>
    </cfRule>
  </conditionalFormatting>
  <conditionalFormatting sqref="G25">
    <cfRule type="expression" dxfId="115" priority="4560">
      <formula>AND($M25="X",OR($B25&lt;&gt;"",$D25&lt;&gt;"",#REF!&lt;&gt;"",$E25&lt;&gt;"",$F25&lt;&gt;""))</formula>
    </cfRule>
  </conditionalFormatting>
  <conditionalFormatting sqref="H44:H45 H48:H866">
    <cfRule type="expression" dxfId="114" priority="163">
      <formula>$K44="X"</formula>
    </cfRule>
  </conditionalFormatting>
  <conditionalFormatting sqref="I20:I21">
    <cfRule type="expression" dxfId="113" priority="1">
      <formula>$M20="X"</formula>
    </cfRule>
  </conditionalFormatting>
  <conditionalFormatting sqref="I22">
    <cfRule type="expression" dxfId="112" priority="39">
      <formula>$M23="X"</formula>
    </cfRule>
  </conditionalFormatting>
  <conditionalFormatting sqref="I11:J11">
    <cfRule type="expression" dxfId="111" priority="1750">
      <formula>#REF!="X"</formula>
    </cfRule>
  </conditionalFormatting>
  <conditionalFormatting sqref="I16:J19 I24:J36 J37:J38 I39:J42">
    <cfRule type="expression" dxfId="110" priority="45">
      <formula>$M16="X"</formula>
    </cfRule>
  </conditionalFormatting>
  <conditionalFormatting sqref="I39:J41">
    <cfRule type="expression" dxfId="109" priority="113">
      <formula>$S39="X"</formula>
    </cfRule>
  </conditionalFormatting>
  <conditionalFormatting sqref="J20:J23">
    <cfRule type="expression" dxfId="108" priority="26">
      <formula>$M20="X"</formula>
    </cfRule>
  </conditionalFormatting>
  <conditionalFormatting sqref="L9:L42">
    <cfRule type="cellIs" dxfId="107" priority="8" operator="equal">
      <formula>"1..1"</formula>
    </cfRule>
    <cfRule type="cellIs" dxfId="106" priority="9" operator="equal">
      <formula>"0..n"</formula>
    </cfRule>
    <cfRule type="cellIs" dxfId="105"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opLeftCell="I5" zoomScaleNormal="100" workbookViewId="0">
      <selection activeCell="P14" sqref="P14"/>
    </sheetView>
  </sheetViews>
  <sheetFormatPr baseColWidth="10" defaultColWidth="9.5" defaultRowHeight="15"/>
  <cols>
    <col min="1" max="1" width="4.6640625" style="128" customWidth="1"/>
    <col min="2" max="2" width="28.5" style="128" bestFit="1" customWidth="1"/>
    <col min="3" max="3" width="11" style="128" customWidth="1"/>
    <col min="4" max="4" width="13.6640625" style="128" customWidth="1"/>
    <col min="5" max="5" width="11.6640625" style="128" customWidth="1"/>
    <col min="6" max="6" width="8.6640625" style="128" customWidth="1"/>
    <col min="7" max="7" width="10.1640625" style="96" customWidth="1"/>
    <col min="8" max="8" width="27.6640625" style="96" customWidth="1"/>
    <col min="9" max="10" width="20.1640625" style="225" customWidth="1"/>
    <col min="11" max="11" width="12.1640625" style="159" customWidth="1"/>
    <col min="12" max="12" width="10.5" style="96" customWidth="1"/>
    <col min="13" max="13" width="11" style="277" customWidth="1"/>
    <col min="14" max="14" width="18.5" style="96" customWidth="1"/>
    <col min="15" max="15" width="12.6640625" style="277" customWidth="1"/>
    <col min="16" max="16" width="28.1640625" style="96" customWidth="1"/>
    <col min="17" max="17" width="8.83203125" style="96" hidden="1" customWidth="1"/>
    <col min="18" max="18" width="12.1640625" style="96" customWidth="1"/>
    <col min="19" max="19" width="2.33203125" hidden="1" customWidth="1"/>
    <col min="20" max="20" width="22.6640625" style="179" hidden="1" customWidth="1"/>
    <col min="21" max="21" width="24.33203125" style="96" hidden="1" customWidth="1"/>
    <col min="22" max="22" width="24.5" style="159" hidden="1" customWidth="1"/>
    <col min="23" max="23" width="17.5" style="96" hidden="1" customWidth="1"/>
    <col min="24" max="24" width="9.5" hidden="1" customWidth="1"/>
    <col min="25" max="25" width="8" style="96" hidden="1" customWidth="1"/>
    <col min="26" max="26" width="8.8320312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01" t="s">
        <v>829</v>
      </c>
      <c r="R7" s="801"/>
      <c r="X7" s="800" t="s">
        <v>830</v>
      </c>
      <c r="Y7" s="800"/>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4" priority="4735">
      <formula>AND($X12=1,#REF!=1)</formula>
    </cfRule>
    <cfRule type="expression" dxfId="103" priority="4736">
      <formula>AND(NOT(ISBLANK($S12)),ISBLANK(#REF!),ISBLANK($X12))</formula>
    </cfRule>
    <cfRule type="expression" dxfId="102" priority="4737">
      <formula>OR($X12="X",#REF!="X")</formula>
    </cfRule>
  </conditionalFormatting>
  <conditionalFormatting sqref="A17:F18 A38:F878">
    <cfRule type="expression" dxfId="101" priority="148">
      <formula>OR($Y17="X",$W17="X")</formula>
    </cfRule>
    <cfRule type="expression" dxfId="100" priority="151">
      <formula>$W17=1</formula>
    </cfRule>
    <cfRule type="expression" dxfId="99" priority="149">
      <formula>AND($Y17=1,$W17=1)</formula>
    </cfRule>
    <cfRule type="expression" dxfId="98" priority="150">
      <formula>$Y17=1</formula>
    </cfRule>
  </conditionalFormatting>
  <conditionalFormatting sqref="A9:G9 A10:A11 C11:G11">
    <cfRule type="expression" dxfId="97" priority="69">
      <formula>AND($X9=1,#REF!=1)</formula>
    </cfRule>
    <cfRule type="expression" dxfId="96" priority="70">
      <formula>AND(NOT(ISBLANK($R9)),ISBLANK(#REF!),ISBLANK($X9))</formula>
    </cfRule>
    <cfRule type="expression" dxfId="95" priority="71">
      <formula>OR($X9="X",#REF!="X")</formula>
    </cfRule>
  </conditionalFormatting>
  <conditionalFormatting sqref="A9:G9 A10:A15 C11:G11">
    <cfRule type="expression" dxfId="94" priority="68">
      <formula>#REF!=1</formula>
    </cfRule>
  </conditionalFormatting>
  <conditionalFormatting sqref="A9:G9 A10:A15">
    <cfRule type="expression" dxfId="93" priority="67">
      <formula>$X9=1</formula>
    </cfRule>
  </conditionalFormatting>
  <conditionalFormatting sqref="B10 D10:G10 C12:C15 E12:G15">
    <cfRule type="expression" dxfId="92" priority="48">
      <formula>AND($X10=1,#REF!=1)</formula>
    </cfRule>
    <cfRule type="expression" dxfId="91" priority="52">
      <formula>#REF!=1</formula>
    </cfRule>
    <cfRule type="expression" dxfId="90" priority="51">
      <formula>OR($X10="X",#REF!="X")</formula>
    </cfRule>
  </conditionalFormatting>
  <conditionalFormatting sqref="B10 D10:G10">
    <cfRule type="expression" dxfId="89" priority="49">
      <formula>AND(NOT(ISBLANK($R10)),ISBLANK(#REF!),ISBLANK($X10))</formula>
    </cfRule>
  </conditionalFormatting>
  <conditionalFormatting sqref="B10">
    <cfRule type="expression" dxfId="88" priority="4703">
      <formula>AND($N10="X",#REF!&lt;&gt;"")</formula>
    </cfRule>
  </conditionalFormatting>
  <conditionalFormatting sqref="B10:B11">
    <cfRule type="expression" dxfId="87" priority="58">
      <formula>$X10=1</formula>
    </cfRule>
  </conditionalFormatting>
  <conditionalFormatting sqref="B11">
    <cfRule type="expression" dxfId="86" priority="61">
      <formula>AND(NOT(ISBLANK($R11)),ISBLANK(#REF!),ISBLANK($X11))</formula>
    </cfRule>
    <cfRule type="expression" dxfId="85" priority="59">
      <formula>#REF!=1</formula>
    </cfRule>
    <cfRule type="expression" dxfId="84" priority="62">
      <formula>OR($X11="X",#REF!="X")</formula>
    </cfRule>
  </conditionalFormatting>
  <conditionalFormatting sqref="B11:B15">
    <cfRule type="expression" dxfId="83" priority="60">
      <formula>AND($X11=1,#REF!=1)</formula>
    </cfRule>
  </conditionalFormatting>
  <conditionalFormatting sqref="B12:B15">
    <cfRule type="expression" dxfId="82" priority="4742">
      <formula>$X12=1</formula>
    </cfRule>
    <cfRule type="expression" dxfId="81" priority="4746">
      <formula>AND($N12="X",#REF!&lt;&gt;"")</formula>
    </cfRule>
    <cfRule type="expression" dxfId="80" priority="4745">
      <formula>#REF!=1</formula>
    </cfRule>
    <cfRule type="expression" dxfId="79" priority="4744">
      <formula>OR($X12="X",#REF!="X")</formula>
    </cfRule>
    <cfRule type="expression" dxfId="78" priority="4743">
      <formula>AND(NOT(ISBLANK($S12)),ISBLANK(#REF!),ISBLANK($X12))</formula>
    </cfRule>
  </conditionalFormatting>
  <conditionalFormatting sqref="C9 C11">
    <cfRule type="expression" dxfId="77" priority="72">
      <formula>AND($M9="X",$B9&lt;&gt;"")</formula>
    </cfRule>
  </conditionalFormatting>
  <conditionalFormatting sqref="C12:C15 E12:G15">
    <cfRule type="expression" dxfId="76" priority="4738">
      <formula>AND(NOT(ISBLANK($S12)),ISBLANK(#REF!),ISBLANK($X12))</formula>
    </cfRule>
  </conditionalFormatting>
  <conditionalFormatting sqref="D9 D11">
    <cfRule type="expression" dxfId="75" priority="73">
      <formula>AND($M9="X",OR($B9&lt;&gt;"",$C9&lt;&gt;""))</formula>
    </cfRule>
  </conditionalFormatting>
  <conditionalFormatting sqref="D10 C12:C15">
    <cfRule type="expression" dxfId="74" priority="4704">
      <formula>AND($N10="X",OR(#REF!&lt;&gt;"",$B10&lt;&gt;""))</formula>
    </cfRule>
  </conditionalFormatting>
  <conditionalFormatting sqref="D10:G10 C12:C15 E12:G15 C11:G11">
    <cfRule type="expression" dxfId="73" priority="66">
      <formula>$X10=1</formula>
    </cfRule>
  </conditionalFormatting>
  <conditionalFormatting sqref="E9 E11">
    <cfRule type="expression" dxfId="72" priority="74">
      <formula>AND($M9="X",OR($B9&lt;&gt;"",$C9&lt;&gt;"",$D9&lt;&gt;""))</formula>
    </cfRule>
  </conditionalFormatting>
  <conditionalFormatting sqref="E10">
    <cfRule type="expression" dxfId="71" priority="4705">
      <formula>AND($N10="X",OR(#REF!&lt;&gt;"",$B10&lt;&gt;"",$D10&lt;&gt;""))</formula>
    </cfRule>
  </conditionalFormatting>
  <conditionalFormatting sqref="E12:E15">
    <cfRule type="expression" dxfId="70"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9" priority="75">
      <formula>AND($M9="X",OR($B9&lt;&gt;"",$C9&lt;&gt;"",$D9&lt;&gt;"",$E9&lt;&gt;""))</formula>
    </cfRule>
  </conditionalFormatting>
  <conditionalFormatting sqref="F10">
    <cfRule type="expression" dxfId="68" priority="4706">
      <formula>AND($N10="X",OR(#REF!&lt;&gt;"",$B10&lt;&gt;"",$D10&lt;&gt;"",$E10&lt;&gt;""))</formula>
    </cfRule>
  </conditionalFormatting>
  <conditionalFormatting sqref="F12:F15">
    <cfRule type="expression" dxfId="67" priority="4749">
      <formula>AND($N12="X",OR(#REF!&lt;&gt;"",$B12&lt;&gt;"",$C12&lt;&gt;"",$E12&lt;&gt;""))</formula>
    </cfRule>
  </conditionalFormatting>
  <conditionalFormatting sqref="G9 G11">
    <cfRule type="expression" dxfId="66" priority="76">
      <formula>AND($M9="X",OR($B9&lt;&gt;"",$C9&lt;&gt;"",$D9&lt;&gt;"",$E9&lt;&gt;"",$F9&lt;&gt;""))</formula>
    </cfRule>
  </conditionalFormatting>
  <conditionalFormatting sqref="G10">
    <cfRule type="expression" dxfId="65" priority="4707">
      <formula>AND($N10="X",OR(#REF!&lt;&gt;"",$B10&lt;&gt;"",$D10&lt;&gt;"",$E10&lt;&gt;"",$F10&lt;&gt;""))</formula>
    </cfRule>
  </conditionalFormatting>
  <conditionalFormatting sqref="G12:G15">
    <cfRule type="expression" dxfId="64" priority="4750">
      <formula>AND($N12="X",OR(#REF!&lt;&gt;"",$B12&lt;&gt;"",$C12&lt;&gt;"",$E12&lt;&gt;"",$F12&lt;&gt;""))</formula>
    </cfRule>
  </conditionalFormatting>
  <conditionalFormatting sqref="H17:H18 H38:H878">
    <cfRule type="expression" dxfId="63" priority="147">
      <formula>$L17="X"</formula>
    </cfRule>
  </conditionalFormatting>
  <conditionalFormatting sqref="I10 I12:I15">
    <cfRule type="expression" dxfId="62" priority="4692">
      <formula>$N10="X"</formula>
    </cfRule>
  </conditionalFormatting>
  <conditionalFormatting sqref="L9:L15">
    <cfRule type="cellIs" dxfId="61" priority="1" operator="equal">
      <formula>"1..1"</formula>
    </cfRule>
    <cfRule type="cellIs" dxfId="60" priority="3" operator="equal">
      <formula>"0..1"</formula>
    </cfRule>
    <cfRule type="cellIs" dxfId="59" priority="2" operator="equal">
      <formula>"0..n"</formula>
    </cfRule>
  </conditionalFormatting>
  <conditionalFormatting sqref="O11">
    <cfRule type="cellIs" dxfId="58" priority="141" operator="equal">
      <formula>"0..n"</formula>
    </cfRule>
    <cfRule type="cellIs" dxfId="57" priority="140" operator="equal">
      <formula>"1..1"</formula>
    </cfRule>
    <cfRule type="cellIs" dxfId="56"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B1" zoomScaleNormal="100" workbookViewId="0">
      <selection activeCell="U23" sqref="U2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1.6640625"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hidden="1" customWidth="1"/>
    <col min="18" max="18" width="11" style="277" hidden="1" customWidth="1"/>
    <col min="19" max="19" width="18.5" style="96" hidden="1" customWidth="1"/>
    <col min="20" max="20" width="12.6640625" style="277" hidden="1"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0" t="s">
        <v>828</v>
      </c>
      <c r="M7" s="800"/>
      <c r="N7" s="800"/>
      <c r="O7" s="800"/>
      <c r="V7" s="702" t="s">
        <v>829</v>
      </c>
      <c r="W7" s="702" t="s">
        <v>829</v>
      </c>
      <c r="X7" s="702" t="s">
        <v>829</v>
      </c>
      <c r="Y7" s="702" t="s">
        <v>829</v>
      </c>
      <c r="AE7" s="800" t="s">
        <v>830</v>
      </c>
      <c r="AF7" s="80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2415</v>
      </c>
      <c r="D49" s="680"/>
      <c r="E49" s="680"/>
      <c r="F49" s="680"/>
      <c r="G49" s="680"/>
      <c r="H49" s="751" t="s">
        <v>2416</v>
      </c>
      <c r="I49" s="752" t="s">
        <v>2417</v>
      </c>
      <c r="J49" s="751"/>
      <c r="K49" s="752" t="s">
        <v>2418</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2419</v>
      </c>
      <c r="D50" s="680"/>
      <c r="E50" s="680"/>
      <c r="F50" s="680"/>
      <c r="G50" s="680"/>
      <c r="H50" s="751" t="s">
        <v>2420</v>
      </c>
      <c r="I50" s="752" t="s">
        <v>2421</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2422</v>
      </c>
      <c r="D51" s="680"/>
      <c r="E51" s="680"/>
      <c r="F51" s="680"/>
      <c r="G51" s="680"/>
      <c r="H51" s="751" t="s">
        <v>2420</v>
      </c>
      <c r="I51" s="752" t="s">
        <v>2423</v>
      </c>
      <c r="J51" s="751"/>
      <c r="K51" s="752" t="s">
        <v>2424</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2425</v>
      </c>
      <c r="D52" s="688"/>
      <c r="E52" s="688"/>
      <c r="F52" s="688"/>
      <c r="G52" s="688"/>
      <c r="H52" s="750"/>
      <c r="I52" s="759"/>
      <c r="J52" s="751"/>
      <c r="K52" s="752" t="s">
        <v>2426</v>
      </c>
      <c r="L52" s="751"/>
      <c r="M52" s="751"/>
      <c r="N52" s="751"/>
      <c r="O52" s="751"/>
      <c r="P52" s="753"/>
      <c r="Q52" s="751" t="s">
        <v>817</v>
      </c>
      <c r="R52" s="754" t="s">
        <v>864</v>
      </c>
      <c r="S52" s="676" t="s">
        <v>2427</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2428</v>
      </c>
      <c r="E53" s="680"/>
      <c r="F53" s="680"/>
      <c r="G53" s="680"/>
      <c r="H53" s="751" t="s">
        <v>2342</v>
      </c>
      <c r="I53" s="752" t="s">
        <v>930</v>
      </c>
      <c r="J53" s="751"/>
      <c r="K53" s="752" t="s">
        <v>2429</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2430</v>
      </c>
      <c r="E54" s="680"/>
      <c r="F54" s="680"/>
      <c r="G54" s="680"/>
      <c r="H54" s="751" t="s">
        <v>2342</v>
      </c>
      <c r="I54" s="752" t="s">
        <v>930</v>
      </c>
      <c r="J54" s="751"/>
      <c r="K54" s="752" t="s">
        <v>2431</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2432</v>
      </c>
      <c r="E55" s="680"/>
      <c r="F55" s="680"/>
      <c r="G55" s="680"/>
      <c r="H55" s="751" t="s">
        <v>2342</v>
      </c>
      <c r="I55" s="752" t="s">
        <v>930</v>
      </c>
      <c r="J55" s="751"/>
      <c r="K55" s="752" t="s">
        <v>2433</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2434</v>
      </c>
      <c r="E56" s="680"/>
      <c r="F56" s="680"/>
      <c r="G56" s="680"/>
      <c r="H56" s="751" t="s">
        <v>2342</v>
      </c>
      <c r="I56" s="752" t="s">
        <v>930</v>
      </c>
      <c r="J56" s="751"/>
      <c r="K56" s="752" t="s">
        <v>2435</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2436</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2437</v>
      </c>
      <c r="E58" s="680"/>
      <c r="F58" s="680"/>
      <c r="G58" s="680"/>
      <c r="H58" s="751" t="s">
        <v>2342</v>
      </c>
      <c r="I58" s="752" t="s">
        <v>930</v>
      </c>
      <c r="J58" s="751"/>
      <c r="K58" s="752" t="s">
        <v>2438</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2439</v>
      </c>
      <c r="E59" s="680"/>
      <c r="F59" s="680"/>
      <c r="G59" s="680"/>
      <c r="H59" s="751" t="s">
        <v>2342</v>
      </c>
      <c r="I59" s="752" t="s">
        <v>930</v>
      </c>
      <c r="J59" s="751"/>
      <c r="K59" s="752" t="s">
        <v>2440</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2441</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1715</v>
      </c>
      <c r="D61" s="758"/>
      <c r="E61" s="680"/>
      <c r="F61" s="680"/>
      <c r="G61" s="680"/>
      <c r="H61" s="777" t="s">
        <v>2828</v>
      </c>
      <c r="I61" s="752" t="s">
        <v>2443</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2444</v>
      </c>
      <c r="E63" s="680"/>
      <c r="F63" s="680"/>
      <c r="G63" s="680"/>
      <c r="H63" s="751" t="s">
        <v>2445</v>
      </c>
      <c r="I63" s="752" t="s">
        <v>1282</v>
      </c>
      <c r="J63" s="751"/>
      <c r="K63" s="752" t="s">
        <v>2446</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2447</v>
      </c>
      <c r="E64" s="680"/>
      <c r="F64" s="680"/>
      <c r="G64" s="680"/>
      <c r="H64" s="751" t="s">
        <v>2448</v>
      </c>
      <c r="I64" s="752"/>
      <c r="J64" s="751"/>
      <c r="K64" s="752" t="s">
        <v>2449</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2450</v>
      </c>
      <c r="E65" s="680"/>
      <c r="F65" s="680"/>
      <c r="G65" s="680"/>
      <c r="H65" s="751" t="s">
        <v>2451</v>
      </c>
      <c r="I65" s="752"/>
      <c r="J65" s="751"/>
      <c r="K65" s="752" t="s">
        <v>2452</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2453</v>
      </c>
      <c r="E66" s="680"/>
      <c r="F66" s="680"/>
      <c r="G66" s="680"/>
      <c r="H66" s="680" t="s">
        <v>2454</v>
      </c>
      <c r="I66" s="752"/>
      <c r="J66" s="751"/>
      <c r="K66" s="752" t="s">
        <v>2455</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2456</v>
      </c>
      <c r="E67" s="682"/>
      <c r="F67" s="682"/>
      <c r="G67" s="682"/>
      <c r="H67" s="682" t="s">
        <v>2457</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2458</v>
      </c>
      <c r="E68" s="682"/>
      <c r="F68" s="682"/>
      <c r="G68" s="682"/>
      <c r="H68" s="682" t="s">
        <v>2459</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2460</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2461</v>
      </c>
      <c r="E70" s="680"/>
      <c r="F70" s="680"/>
      <c r="G70" s="680"/>
      <c r="H70" s="777" t="s">
        <v>2829</v>
      </c>
      <c r="I70" s="752" t="s">
        <v>2211</v>
      </c>
      <c r="J70" s="751"/>
      <c r="K70" s="752" t="s">
        <v>2462</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2463</v>
      </c>
      <c r="E71" s="680"/>
      <c r="F71" s="680"/>
      <c r="G71" s="680"/>
      <c r="H71" s="777" t="s">
        <v>2830</v>
      </c>
      <c r="I71" s="752" t="s">
        <v>1706</v>
      </c>
      <c r="J71" s="751"/>
      <c r="K71" s="752" t="s">
        <v>1707</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2464</v>
      </c>
      <c r="E72" s="680"/>
      <c r="F72" s="680"/>
      <c r="G72" s="680"/>
      <c r="H72" s="691" t="s">
        <v>2831</v>
      </c>
      <c r="I72" s="752" t="s">
        <v>2373</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8" type="noConversion"/>
  <conditionalFormatting sqref="A74:F75 A95:F935">
    <cfRule type="expression" dxfId="55" priority="244">
      <formula>$AD74=1</formula>
    </cfRule>
    <cfRule type="expression" dxfId="54" priority="243">
      <formula>$AF74=1</formula>
    </cfRule>
    <cfRule type="expression" dxfId="53" priority="242">
      <formula>AND($AF74=1,$AD74=1)</formula>
    </cfRule>
    <cfRule type="expression" dxfId="52" priority="241">
      <formula>OR($AF74="X",$AD74="X")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1" priority="240">
      <formula>$Q74="X"</formula>
    </cfRule>
  </conditionalFormatting>
  <conditionalFormatting sqref="Q9:Q72 J49">
    <cfRule type="cellIs" dxfId="50" priority="110" operator="equal">
      <formula>"0..1"</formula>
    </cfRule>
    <cfRule type="cellIs" dxfId="49" priority="108" operator="equal">
      <formula>"1..1"</formula>
    </cfRule>
    <cfRule type="cellIs" dxfId="48" priority="109" operator="equal">
      <formula>"0..n"</formula>
    </cfRule>
  </conditionalFormatting>
  <conditionalFormatting sqref="T9:T11">
    <cfRule type="cellIs" dxfId="47" priority="113" operator="equal">
      <formula>"0..1"</formula>
    </cfRule>
    <cfRule type="cellIs" dxfId="46" priority="112" operator="equal">
      <formula>"0..n"</formula>
    </cfRule>
    <cfRule type="cellIs" dxfId="45" priority="111" operator="equal">
      <formula>"1..1"</formula>
    </cfRule>
  </conditionalFormatting>
  <conditionalFormatting sqref="T19:T20">
    <cfRule type="cellIs" dxfId="44" priority="66" operator="equal">
      <formula>"0..1"</formula>
    </cfRule>
    <cfRule type="cellIs" dxfId="43" priority="65" operator="equal">
      <formula>"0..n"</formula>
    </cfRule>
    <cfRule type="cellIs" dxfId="42"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X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1" priority="272">
      <formula>$AB94=1</formula>
    </cfRule>
    <cfRule type="expression" dxfId="40" priority="271">
      <formula>$AD94=1</formula>
    </cfRule>
    <cfRule type="expression" dxfId="39" priority="270">
      <formula>AND($AD94=1,$AB94=1)</formula>
    </cfRule>
    <cfRule type="expression" dxfId="38"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 priority="268">
      <formula>$Q94="X"</formula>
    </cfRule>
  </conditionalFormatting>
  <conditionalFormatting sqref="Q9:Q92">
    <cfRule type="cellIs" dxfId="36" priority="3" operator="equal">
      <formula>"0..1"</formula>
    </cfRule>
    <cfRule type="cellIs" dxfId="35" priority="2" operator="equal">
      <formula>"0..n"</formula>
    </cfRule>
    <cfRule type="cellIs" dxfId="3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7"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9" t="s">
        <v>816</v>
      </c>
      <c r="R1" s="79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0" t="s">
        <v>828</v>
      </c>
      <c r="O7" s="800"/>
      <c r="P7" s="800"/>
      <c r="Q7" s="800"/>
      <c r="X7" s="801" t="s">
        <v>829</v>
      </c>
      <c r="Y7" s="801"/>
      <c r="AE7" s="800" t="s">
        <v>830</v>
      </c>
      <c r="AF7" s="800"/>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3"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3"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3"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3"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33" priority="262">
      <formula>$AD66=1</formula>
    </cfRule>
    <cfRule type="expression" dxfId="32" priority="261">
      <formula>$AF66=1</formula>
    </cfRule>
    <cfRule type="expression" dxfId="31" priority="260">
      <formula>AND($AF66=1,$AD66=1)</formula>
    </cfRule>
    <cfRule type="expression" dxfId="30" priority="259">
      <formula>OR($AF66="X",$AD66="X")</formula>
    </cfRule>
  </conditionalFormatting>
  <conditionalFormatting sqref="C9:I9 K9:K64">
    <cfRule type="expression" dxfId="29" priority="1">
      <formula>$T9="X"</formula>
    </cfRule>
  </conditionalFormatting>
  <conditionalFormatting sqref="C18:J18">
    <cfRule type="expression" dxfId="28" priority="2">
      <formula>$T18="X"</formula>
    </cfRule>
  </conditionalFormatting>
  <conditionalFormatting sqref="J66:J67 J87:J927">
    <cfRule type="expression" dxfId="27" priority="258">
      <formula>$S66="X"</formula>
    </cfRule>
  </conditionalFormatting>
  <conditionalFormatting sqref="S9:S64">
    <cfRule type="cellIs" dxfId="26" priority="170" operator="equal">
      <formula>"0..1"</formula>
    </cfRule>
    <cfRule type="cellIs" dxfId="25" priority="169" operator="equal">
      <formula>"0..n"</formula>
    </cfRule>
    <cfRule type="cellIs" dxfId="24"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7"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9" t="s">
        <v>816</v>
      </c>
      <c r="P1" s="79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2" t="s">
        <v>829</v>
      </c>
      <c r="W7" s="702"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6"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ht="14"/>
    <row r="26" spans="1:23" ht="14"/>
    <row r="27" spans="1:23" ht="14"/>
    <row r="28" spans="1:23" ht="14"/>
    <row r="29" spans="1:23" ht="14"/>
    <row r="30" spans="1:23" ht="14"/>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6"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6"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2671</v>
      </c>
      <c r="B1" s="272"/>
      <c r="C1" s="129" t="s">
        <v>813</v>
      </c>
      <c r="D1" s="128"/>
      <c r="E1" s="807" t="s">
        <v>814</v>
      </c>
      <c r="F1" s="807"/>
      <c r="G1" s="128"/>
      <c r="H1" s="803" t="s">
        <v>1725</v>
      </c>
      <c r="I1" s="803"/>
      <c r="J1" s="803"/>
      <c r="K1" s="96"/>
      <c r="L1" s="96"/>
      <c r="M1" s="96"/>
      <c r="N1" s="96"/>
      <c r="O1" s="808" t="s">
        <v>816</v>
      </c>
      <c r="P1" s="80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4" t="s">
        <v>819</v>
      </c>
      <c r="F2" s="814"/>
      <c r="G2" s="128"/>
      <c r="H2" s="803"/>
      <c r="I2" s="803"/>
      <c r="J2" s="80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3" t="s">
        <v>822</v>
      </c>
      <c r="F3" s="8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1" t="s">
        <v>825</v>
      </c>
      <c r="F4" s="812"/>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9" t="s">
        <v>912</v>
      </c>
      <c r="F5" s="81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U7" s="96"/>
      <c r="V7" s="410" t="s">
        <v>829</v>
      </c>
      <c r="W7" s="410" t="s">
        <v>829</v>
      </c>
      <c r="Y7" s="96"/>
      <c r="Z7" s="96"/>
      <c r="AA7" s="96"/>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9.83203125" customWidth="1"/>
    <col min="24" max="30" width="9" customWidth="1"/>
  </cols>
  <sheetData>
    <row r="1" spans="1:1014" ht="14.25" customHeight="1">
      <c r="A1" s="272" t="s">
        <v>2693</v>
      </c>
      <c r="B1" s="128"/>
      <c r="C1" s="129" t="s">
        <v>813</v>
      </c>
      <c r="D1" s="128"/>
      <c r="E1" s="293" t="s">
        <v>814</v>
      </c>
      <c r="F1" s="128"/>
      <c r="G1" s="128"/>
      <c r="H1" s="803" t="s">
        <v>1725</v>
      </c>
      <c r="I1" s="803"/>
      <c r="J1" s="96"/>
      <c r="K1" s="96"/>
      <c r="L1" s="96"/>
      <c r="M1" s="96"/>
      <c r="N1" s="96"/>
      <c r="O1" s="808" t="s">
        <v>816</v>
      </c>
      <c r="P1" s="80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3"/>
      <c r="I2" s="80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9.33203125" customWidth="1"/>
    <col min="23" max="23" width="8.5" customWidth="1"/>
    <col min="26" max="26" width="7.33203125" customWidth="1"/>
    <col min="27" max="27" width="11" bestFit="1" customWidth="1"/>
    <col min="30" max="36" width="0" hidden="1" customWidth="1"/>
  </cols>
  <sheetData>
    <row r="1" spans="1:1020" ht="14.25" customHeight="1">
      <c r="A1" s="272" t="s">
        <v>2697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6">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2707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5" t="s">
        <v>2715</v>
      </c>
      <c r="C9" s="815"/>
      <c r="D9" s="815"/>
      <c r="E9" s="815"/>
      <c r="F9" s="815"/>
    </row>
    <row r="10" spans="2:6" ht="14.25" customHeight="1">
      <c r="B10" s="816" t="s">
        <v>2716</v>
      </c>
      <c r="C10" s="816"/>
      <c r="D10" s="816"/>
      <c r="E10" s="816"/>
      <c r="F10" s="8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4317e20fb51ec4e85b8666dabb09ede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6b908cdd69cb0859c51683a5db1834d0"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8BDE7CB5-868A-4F7F-B519-700A5D5DBB4C}"/>
</file>

<file path=customXml/itemProps3.xml><?xml version="1.0" encoding="utf-8"?>
<ds:datastoreItem xmlns:ds="http://schemas.openxmlformats.org/officeDocument/2006/customXml" ds:itemID="{AB0337C0-7C30-4DE4-B94C-0687DC3BE604}">
  <ds:schemaRefs>
    <ds:schemaRef ds:uri="http://schemas.microsoft.com/office/2006/documentManagement/types"/>
    <ds:schemaRef ds:uri="http://purl.org/dc/elements/1.1/"/>
    <ds:schemaRef ds:uri="http://purl.org/dc/dcmitype/"/>
    <ds:schemaRef ds:uri="http://www.w3.org/XML/1998/namespace"/>
    <ds:schemaRef ds:uri="http://schemas.openxmlformats.org/package/2006/metadata/core-properties"/>
    <ds:schemaRef ds:uri="http://schemas.microsoft.com/office/infopath/2007/PartnerControls"/>
    <ds:schemaRef ds:uri="http://purl.org/dc/terms/"/>
    <ds:schemaRef ds:uri="http://schemas.microsoft.com/sharepoint/v3"/>
    <ds:schemaRef ds:uri="1720d4e8-2b1e-4bd1-aad5-1b4debf9b56d"/>
    <ds:schemaRef ds:uri="f6ca01e7-bd19-41f1-999c-e032ef5104c3"/>
    <ds:schemaRef ds:uri="http://schemas.microsoft.com/office/2006/metadata/propertie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2024-07-03T09:17:49Z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