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28" documentId="13_ncr:1_{25E1360D-3F9F-4661-933F-5159F3386708}" xr6:coauthVersionLast="47" xr6:coauthVersionMax="47" xr10:uidLastSave="{660E78DF-34CD-465A-A739-B0DCC740DFD6}"/>
  <bookViews>
    <workbookView xWindow="4425" yWindow="60" windowWidth="23655" windowHeight="13620" tabRatio="848" firstSheet="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E192" i="33"/>
  <c r="AD192" i="33"/>
  <c r="A192" i="33"/>
  <c r="C192" i="33"/>
  <c r="D192" i="33"/>
  <c r="E192" i="33"/>
  <c r="F192" i="33"/>
  <c r="G192" i="33"/>
  <c r="H192" i="33"/>
  <c r="I192" i="33"/>
  <c r="J192" i="33"/>
  <c r="K192" i="33"/>
  <c r="L192" i="33"/>
  <c r="M192" i="33"/>
  <c r="N192" i="33"/>
  <c r="O192" i="33"/>
  <c r="P192" i="33"/>
  <c r="R192" i="33"/>
  <c r="S192" i="33"/>
  <c r="Z192" i="33"/>
  <c r="AA192" i="33"/>
  <c r="AC192"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tc={3C218136-D48A-4B4F-947D-15961B137684}</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5"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8"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7"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51"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0"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3"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1"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2"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2"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2"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3"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4"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7"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7"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7" authorId="39"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t>
      </text>
    </comment>
    <comment ref="AF77" authorId="40" shapeId="0" xr:uid="{3C218136-D48A-4B4F-947D-15961B13768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t>
      </text>
    </comment>
    <comment ref="B79" authorId="41"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9" authorId="42"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0" authorId="43"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0" authorId="44"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1" authorId="45"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3" authorId="46"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3" authorId="47"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5" authorId="4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7" authorId="49"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9" authorId="50"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9" authorId="51"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0" authorId="52"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1" authorId="53"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2" authorId="54"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3" authorId="55"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3" authorId="56"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3" authorId="57"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4"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7"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7"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8"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4"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4"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5"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6"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8"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4" authorId="79"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80"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81"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0" authorId="8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3"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4"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5"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6"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7"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9" authorId="8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9"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0" authorId="90"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5" authorId="91"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2"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3"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8" authorId="94"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5"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8"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6" authorId="10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1"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1" authorId="104"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7" authorId="105"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0" authorId="106"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7" authorId="107"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7" authorId="108"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9" authorId="109"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0" authorId="110"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0" authorId="111"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1" authorId="11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2"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4"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4"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6" authorId="116"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1"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1"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<sst xmlns="http://schemas.openxmlformats.org/spreadsheetml/2006/main" count="10018" uniqueCount="2609">
  <si>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</si>
  <si>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</si>
  <si>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</si>
  <si>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</si>
  <si>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</si>
  <si>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</si>
  <si>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</si>
  <si>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</si>
  <si>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</si>
  <si>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</si>
  <si>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</si>
  <si>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</si>
  <si>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</si>
  <si>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</si>
  <si>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</si>
  <si>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</si>
  <si>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</si>
  <si>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</si>
  <si>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</si>
  <si>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</si>
  <si>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</si>
  <si>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</si>
  <si>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</si>
  <si>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</si>
  <si>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</si>
  <si>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</si>
  <si>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</si>
  <si>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</si>
  <si>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</si>
  <si>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</si>
  <si>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</si>
  <si>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</si>
  <si>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</si>
  <si>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</si>
  <si>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</si>
  <si>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</si>
  <si>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</si>
  <si>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</si>
  <si>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</si>
  <si>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</si>
  <si>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</si>
  <si>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</si>
  <si>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</si>
  <si>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</si>
  <si>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</si>
  <si>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</si>
  <si>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</si>
  <si>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</si>
  <si>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</si>
  <si>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</si>
  <si>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</si>
  <si>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</si>
  <si>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</si>
  <si>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</si>
  <si>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</si>
  <si>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</si>
  <si>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</si>
  <si>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</si>
  <si>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</si>
  <si>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</si>
  <si>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</si>
  <si>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</si>
  <si>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</si>
  <si>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</si>
  <si>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</si>
  <si>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</si>
  <si>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</si>
  <si>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</si>
  <si>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</si>
  <si>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</si>
  <si>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</si>
  <si>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</si>
  <si>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</si>
  <si>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</si>
  <si>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</si>
  <si>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</si>
  <si>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</si>
  <si>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</si>
  <si>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</si>
  <si>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</si>
  <si>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</si>
  <si>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</si>
  <si>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</si>
  <si>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</si>
  <si>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</si>
  <si>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</si>
  <si>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</si>
  <si>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</si>
  <si>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</si>
  <si>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</si>
  <si>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</si>
  <si>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</si>
  <si>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</si>
  <si>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</si>
  <si>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</si>
  <si>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</si>
  <si>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</si>
  <si>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</si>
  <si>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</si>
  <si>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</si>
  <si>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</si>
  <si>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</si>
  <si>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</si>
  <si>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</si>
  <si>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</si>
  <si>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</si>
  <si>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</si>
  <si>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</si>
  <si>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</si>
  <si>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</si>
  <si>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</si>
  <si>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</si>
  <si>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</si>
  <si>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</si>
  <si>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</si>
  <si>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</si>
  <si>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</si>
  <si>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</si>
  <si>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</si>
  <si>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</si>
  <si>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</si>
  <si>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</si>
  <si>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</si>
  <si>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</si>
  <si>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</si>
  <si>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</si>
  <si>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</si>
  <si>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</si>
  <si>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</si>
  <si>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</si>
  <si>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</si>
  <si>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</si>
  <si>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</si>
  <si>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</si>
  <si>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</si>
  <si>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</si>
  <si>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</si>
  <si>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</si>
  <si>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</si>
  <si>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</si>
  <si>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</si>
  <si>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</si>
  <si>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</si>
  <si>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</si>
  <si>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</si>
  <si>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</si>
  <si>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</si>
  <si>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</si>
  <si>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</si>
  <si>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</si>
  <si>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</si>
  <si>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</si>
  <si>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</si>
  <si>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</si>
  <si>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</si>
  <si>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</si>
  <si>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</si>
  <si>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</si>
  <si>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</si>
  <si>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</si>
  <si>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</si>
  <si>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</si>
  <si>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</si>
  <si>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</si>
  <si>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</si>
  <si>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</si>
  <si>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</si>
  <si>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</si>
  <si>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</si>
  <si>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</si>
  <si>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</si>
  <si>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</si>
  <si>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</si>
  <si>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</si>
  <si>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</si>
  <si>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</si>
  <si>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</si>
  <si>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</si>
  <si>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</si>
  <si>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</si>
  <si>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</si>
  <si>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</si>
  <si>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</si>
  <si>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</si>
  <si>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</si>
  <si>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</si>
  <si>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</si>
  <si>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</si>
  <si>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</si>
  <si>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</si>
  <si>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</si>
  <si>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</si>
  <si>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</si>
  <si>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</si>
  <si>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</si>
  <si>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</si>
  <si>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</si>
  <si>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</si>
  <si>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</si>
  <si>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</si>
  <si>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</si>
  <si>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</si>
  <si>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</si>
  <si>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</si>
  <si>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</si>
  <si>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</si>
  <si>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</si>
  <si>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</si>
  <si>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</si>
  <si>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</si>
  <si>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</si>
  <si>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</si>
  <si>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</si>
  <si>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</si>
  <si>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</si>
  <si>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</si>
  <si>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</si>
  <si>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</si>
  <si>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</si>
  <si>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</si>
  <si>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</si>
  <si>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</si>
  <si>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</si>
  <si>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</si>
  <si>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</si>
  <si>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</si>
  <si>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</si>
  <si>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</si>
  <si>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</si>
  <si>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</si>
  <si>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</si>
  <si>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</si>
  <si>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</si>
  <si>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</si>
  <si>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</si>
  <si>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</si>
  <si>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</si>
  <si>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</si>
  <si>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</si>
  <si>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</si>
  <si>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</si>
  <si>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</si>
  <si>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</si>
  <si>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</si>
  <si>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</si>
  <si>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</si>
  <si>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</si>
  <si>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</si>
  <si>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</si>
  <si>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</si>
  <si>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</si>
  <si>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</si>
  <si>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</si>
  <si>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</si>
  <si>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</si>
  <si>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</si>
  <si>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</si>
  <si>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</si>
  <si>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</si>
  <si>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</si>
  <si>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</si>
  <si>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</si>
  <si>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</si>
  <si>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</si>
  <si>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</si>
  <si>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</si>
  <si>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</si>
  <si>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</si>
  <si>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</si>
  <si>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</si>
  <si>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</si>
  <si>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</si>
  <si>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</si>
  <si>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</si>
  <si>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</si>
  <si>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</si>
  <si>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</si>
  <si>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</si>
  <si>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</si>
  <si>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</si>
  <si>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</si>
  <si>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</si>
  <si>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</si>
  <si>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</si>
  <si>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</si>
  <si>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</si>
  <si>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</si>
  <si>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</si>
  <si>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</si>
  <si>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</si>
  <si>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</si>
  <si>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</si>
  <si>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</si>
  <si>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</si>
  <si>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</si>
  <si>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</si>
  <si>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</si>
  <si>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</si>
  <si>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</si>
  <si>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</si>
  <si>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</si>
  <si>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</si>
  <si>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</si>
  <si>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</si>
  <si>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</si>
  <si>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</si>
  <si>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</si>
  <si>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</si>
  <si>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</si>
  <si>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</si>
  <si>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</si>
  <si>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</si>
  <si>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</si>
  <si>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</si>
  <si>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</si>
  <si>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</si>
  <si>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</si>
  <si>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</si>
  <si>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</si>
  <si>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</si>
  <si>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</si>
  <si>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</si>
  <si>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</si>
  <si>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</si>
  <si>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</si>
  <si>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</si>
  <si>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</si>
  <si>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</si>
  <si>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</si>
  <si>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</si>
  <si>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</si>
  <si>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</si>
  <si>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</si>
  <si>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</si>
  <si>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</si>
  <si>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</si>
  <si>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</si>
  <si>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</si>
  <si>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</si>
  <si>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</si>
  <si>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</si>
  <si>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</si>
  <si>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</si>
  <si>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</si>
  <si>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</si>
  <si>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</si>
  <si>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</si>
  <si>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</si>
  <si>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</si>
  <si>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</si>
  <si>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</si>
  <si>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</si>
  <si>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</si>
  <si>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</si>
  <si>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</si>
  <si>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</si>
  <si>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</si>
  <si>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</si>
  <si>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</si>
  <si>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</si>
  <si>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</si>
  <si>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</si>
  <si>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</si>
  <si>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</si>
  <si>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</si>
  <si>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</si>
  <si>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</si>
  <si>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</si>
  <si>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</si>
  <si>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</si>
  <si>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</si>
  <si>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</si>
  <si>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</si>
  <si>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</si>
  <si>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</si>
  <si>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</si>
  <si>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</si>
  <si>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</si>
  <si>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</si>
  <si>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</si>
  <si>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</si>
  <si>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</si>
  <si>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</si>
  <si>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</si>
  <si>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</si>
  <si>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</si>
  <si>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</si>
  <si>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</si>
  <si>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</si>
  <si>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</si>
  <si>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</si>
  <si>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</si>
  <si>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</si>
  <si>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</si>
  <si>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</si>
  <si>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</si>
  <si>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</si>
  <si>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</si>
  <si>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</si>
  <si>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</si>
  <si>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</si>
  <si>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</si>
  <si>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</si>
  <si>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</si>
  <si>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</si>
  <si>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</si>
  <si>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</si>
  <si>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</si>
  <si>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</si>
  <si>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</si>
  <si>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</si>
  <si>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</si>
  <si>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</si>
  <si>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</si>
  <si>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</si>
  <si>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</si>
  <si>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</si>
  <si>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</si>
  <si>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</si>
  <si>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</si>
  <si>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</si>
  <si>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</si>
  <si>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</si>
  <si>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</si>
  <si>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</si>
  <si>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</si>
  <si>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</si>
  <si>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</si>
  <si>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</si>
  <si>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</si>
  <si>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</si>
  <si>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</si>
  <si>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</si>
  <si>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</si>
  <si>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</si>
  <si>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</si>
  <si>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</si>
  <si>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</si>
  <si>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</si>
  <si>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</si>
  <si>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</si>
  <si>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</si>
  <si>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</si>
  <si>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</si>
  <si>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</si>
  <si>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</si>
  <si>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</si>
  <si>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</si>
  <si>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</si>
  <si>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</si>
  <si>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</si>
  <si>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</si>
  <si>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</si>
  <si>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</si>
  <si>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</si>
  <si>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</si>
  <si>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</si>
  <si>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</si>
  <si>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</si>
  <si>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</si>
  <si>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</si>
  <si>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</si>
  <si>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</si>
  <si>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</si>
  <si>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</si>
  <si>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</si>
  <si>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</si>
  <si>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</si>
  <si>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</si>
  <si>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</si>
  <si>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</si>
  <si>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</si>
  <si>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</si>
  <si>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</si>
  <si>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</si>
  <si>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</si>
  <si>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</si>
  <si>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</si>
  <si>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</si>
  <si>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</si>
  <si>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</si>
  <si>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</si>
  <si>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</si>
  <si>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</si>
  <si>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</si>
  <si>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</si>
  <si>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</si>
  <si>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</si>
  <si>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</si>
  <si>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</si>
  <si>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</si>
  <si>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</si>
  <si>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</si>
  <si>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</si>
  <si>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</si>
  <si>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</si>
  <si>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</si>
  <si>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</si>
  <si>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</si>
  <si>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</si>
  <si>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</si>
  <si>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</si>
  <si>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</si>
  <si>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</si>
  <si>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</si>
  <si>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</si>
  <si>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</si>
  <si>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</si>
  <si>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</si>
  <si>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</si>
  <si>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</si>
  <si>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</si>
  <si>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</si>
  <si>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</si>
  <si>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</si>
  <si>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</si>
  <si>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</si>
  <si>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</si>
  <si>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</si>
  <si>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</si>
  <si>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</si>
  <si>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</si>
  <si>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</si>
  <si>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</si>
  <si>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</si>
  <si>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</si>
  <si>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</si>
  <si>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</si>
  <si>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</si>
  <si>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</si>
  <si>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</si>
  <si>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</si>
  <si>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</si>
  <si>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</si>
  <si>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</si>
  <si>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</si>
  <si>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</si>
  <si>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</si>
  <si>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</si>
  <si>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</si>
  <si>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</si>
  <si>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</si>
  <si>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</si>
  <si>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</si>
  <si>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</si>
  <si>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</si>
  <si>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</si>
  <si>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</si>
  <si>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</si>
  <si>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</si>
  <si>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</si>
  <si>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</si>
  <si>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</si>
  <si>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</si>
  <si>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</si>
  <si>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</si>
  <si>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</si>
  <si>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</si>
  <si>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</si>
  <si>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</si>
  <si>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</si>
  <si>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</si>
  <si>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</si>
  <si>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</si>
  <si>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</si>
  <si>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</si>
  <si>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</si>
  <si>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</si>
  <si>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</si>
  <si>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</si>
  <si>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</si>
  <si>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</si>
  <si>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</si>
  <si>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</si>
  <si>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</si>
  <si>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</si>
  <si>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</si>
  <si>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</si>
  <si>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</si>
  <si>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</si>
  <si>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</si>
  <si>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</si>
  <si>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</si>
  <si>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</si>
  <si>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</si>
  <si>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</si>
  <si>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</si>
  <si>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</si>
  <si>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</si>
  <si>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</si>
  <si>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</si>
  <si>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</si>
  <si>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</si>
  <si>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</si>
  <si>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</si>
  <si>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</si>
  <si>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</si>
  <si>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</si>
  <si>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</si>
  <si>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</si>
  <si>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</si>
  <si>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</si>
  <si>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</si>
  <si>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</si>
  <si>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</si>
  <si>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</si>
  <si>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</si>
  <si>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</si>
  <si>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</si>
  <si>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</si>
  <si>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</si>
  <si>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</si>
  <si>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</si>
  <si>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</si>
  <si>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</si>
  <si>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</si>
  <si>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</si>
  <si>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</si>
  <si>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</si>
  <si>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</si>
  <si>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</si>
  <si>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</si>
  <si>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</si>
  <si>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</si>
  <si>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</si>
  <si>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</si>
  <si>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</si>
  <si>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</si>
  <si>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</si>
  <si>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</si>
  <si>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</si>
  <si>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</si>
  <si>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</si>
  <si>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</si>
  <si>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</si>
  <si>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</si>
  <si>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</si>
  <si>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</si>
  <si>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</si>
  <si>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</si>
  <si>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</si>
  <si>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</si>
  <si>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</si>
  <si>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</si>
  <si>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</si>
  <si>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</si>
  <si>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</si>
  <si>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</si>
  <si>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</si>
  <si>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</si>
  <si>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</si>
  <si>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</si>
  <si>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</si>
  <si>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</si>
  <si>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</si>
  <si>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</si>
  <si>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</si>
  <si>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</si>
  <si>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</si>
  <si>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</si>
  <si>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</si>
  <si>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</si>
  <si>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</si>
  <si>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</si>
  <si>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</si>
  <si>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</si>
  <si>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</si>
  <si>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</si>
  <si>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</si>
  <si>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</si>
  <si>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</si>
  <si>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</si>
  <si>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</si>
  <si>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</si>
  <si>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</si>
  <si>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</si>
  <si>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</si>
  <si>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</si>
  <si>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</si>
  <si>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</si>
  <si>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</si>
  <si>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</si>
  <si>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</si>
  <si>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</si>
  <si>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</si>
  <si>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</si>
  <si>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</si>
  <si>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</si>
  <si>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</si>
  <si>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</si>
  <si>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</si>
  <si>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</si>
  <si>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</si>
  <si>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</si>
  <si>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</si>
  <si>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</si>
  <si>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</si>
  <si>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</si>
  <si>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</si>
  <si>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</si>
  <si>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</si>
  <si>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</si>
  <si>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</si>
  <si>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</si>
  <si>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</si>
  <si>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</si>
  <si>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</si>
  <si>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</si>
  <si>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</si>
  <si>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</si>
  <si>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</si>
  <si>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</si>
  <si>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</si>
  <si>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</si>
  <si>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</si>
  <si>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</si>
  <si>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</si>
  <si>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</si>
  <si>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</si>
  <si>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</si>
  <si>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</si>
  <si>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</si>
  <si>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</si>
  <si>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</si>
  <si>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</si>
  <si>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</si>
  <si>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</si>
  <si>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</si>
  <si>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</si>
  <si>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</si>
  <si>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</si>
  <si>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</si>
  <si>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</si>
  <si>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</si>
  <si>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</si>
  <si>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</si>
  <si>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</si>
  <si>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</si>
  <si>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</si>
  <si>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</si>
  <si>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</si>
  <si>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</si>
  <si>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</si>
  <si>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</si>
  <si>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</si>
  <si>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</si>
  <si>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</si>
  <si>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</si>
  <si>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</si>
  <si>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</si>
  <si>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</si>
  <si>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</si>
  <si>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</si>
  <si>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</si>
  <si>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</si>
  <si>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</si>
  <si>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</si>
  <si>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</si>
  <si>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</si>
  <si>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</si>
  <si>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</si>
  <si>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</si>
  <si>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</si>
  <si>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</si>
  <si>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</si>
  <si>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</si>
  <si>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</si>
  <si>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</si>
  <si>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</si>
  <si>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</si>
  <si>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</si>
  <si>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</si>
  <si>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</si>
  <si>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</si>
  <si>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</si>
  <si>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</si>
  <si>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</si>
  <si>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</si>
  <si>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</si>
  <si>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</si>
  <si>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</si>
  <si>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</si>
  <si>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</si>
  <si>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</si>
  <si>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</si>
  <si>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</si>
  <si>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</si>
  <si>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</si>
  <si>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</si>
  <si>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</si>
  <si>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</si>
  <si>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</si>
  <si>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</si>
  <si>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</si>
  <si>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</si>
  <si>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</si>
  <si>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</si>
  <si>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</si>
  <si>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</si>
  <si>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</si>
  <si>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</si>
  <si>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</si>
  <si>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</si>
  <si>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</si>
  <si>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</si>
  <si>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</si>
  <si>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</si>
  <si>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</si>
  <si>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</si>
  <si>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</si>
  <si>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</si>
  <si>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</si>
  <si>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</si>
  <si>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</si>
  <si>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</si>
  <si>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</si>
  <si>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</si>
  <si>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</si>
  <si>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</si>
  <si>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</si>
  <si>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</si>
  <si>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</si>
  <si>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</si>
  <si>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</si>
  <si>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</si>
  <si>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</si>
  <si>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</si>
  <si>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</si>
  <si>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</si>
  <si>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</si>
  <si>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</si>
  <si>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</si>
  <si>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</si>
  <si>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</si>
  <si>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</si>
  <si>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</si>
  <si>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</si>
  <si>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</si>
  <si>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</si>
  <si>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</si>
  <si>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</si>
  <si>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</si>
  <si>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</si>
  <si>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</si>
  <si>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</si>
  <si>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</si>
  <si>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</si>
  <si>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</si>
  <si>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</si>
  <si>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</si>
  <si>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</si>
  <si>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</si>
  <si>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</si>
  <si>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</si>
  <si>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</si>
  <si>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</si>
  <si>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</si>
  <si>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</si>
  <si>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</si>
  <si>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</si>
  <si>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</si>
  <si>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</si>
  <si>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</si>
  <si>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</si>
  <si>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</si>
  <si>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</si>
  <si>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</si>
  <si>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</si>
  <si>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</si>
  <si>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</si>
  <si>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</si>
  <si>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</si>
  <si>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</si>
  <si>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</si>
  <si>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</si>
  <si>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</si>
  <si>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</si>
  <si>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</si>
  <si>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</si>
  <si>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</si>
  <si>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</si>
  <si>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</si>
  <si>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</si>
  <si>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</si>
  <si>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</si>
  <si>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</si>
  <si>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</si>
  <si>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</si>
  <si>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</si>
  <si>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</si>
  <si>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</si>
  <si>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</si>
  <si>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</si>
  <si>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</si>
  <si>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</si>
  <si>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</si>
  <si>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</si>
  <si>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</si>
  <si>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</si>
  <si>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</si>
  <si>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</si>
  <si>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</si>
  <si>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</si>
  <si>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</si>
  <si>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</si>
  <si>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</si>
  <si>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</si>
  <si>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</si>
  <si>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</si>
  <si>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</si>
  <si>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</si>
  <si>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</si>
  <si>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</si>
  <si>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</si>
  <si>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</si>
  <si>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</si>
  <si>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</si>
  <si>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</si>
  <si>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</si>
  <si>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</si>
  <si>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</si>
  <si>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</si>
  <si>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</si>
  <si>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</si>
  <si>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</si>
  <si>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</si>
  <si>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</si>
  <si>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</si>
  <si>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</si>
  <si>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</si>
  <si>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</si>
  <si>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</si>
  <si>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</si>
  <si>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</si>
  <si>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</si>
  <si>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</si>
  <si>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</si>
  <si>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</si>
  <si>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</si>
  <si>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</si>
  <si>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</si>
  <si>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</si>
  <si>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</si>
  <si>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</si>
  <si>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</si>
  <si>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</si>
  <si>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</si>
  <si>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</si>
  <si>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</si>
  <si>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</si>
  <si>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</si>
  <si>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</si>
  <si>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</si>
  <si>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</si>
  <si>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</si>
  <si>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</si>
  <si>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</si>
  <si>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</si>
  <si>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</si>
  <si>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</si>
  <si>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</si>
  <si>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</si>
  <si>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</si>
  <si>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</si>
  <si>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</si>
  <si>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</si>
  <si>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</si>
  <si>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</si>
  <si>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</si>
  <si>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</si>
  <si>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</si>
  <si>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</si>
  <si>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</si>
  <si>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</si>
  <si>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</si>
  <si>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</si>
  <si>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</si>
  <si>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</si>
  <si>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</si>
  <si>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</si>
  <si>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</si>
  <si>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</si>
  <si>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</si>
  <si>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</si>
  <si>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</si>
  <si>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</si>
  <si>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</si>
  <si>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</si>
  <si>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</si>
  <si>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</si>
  <si>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</si>
  <si>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</si>
  <si>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</si>
  <si>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</si>
  <si>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</si>
  <si>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</si>
  <si>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</si>
  <si>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</si>
  <si>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</si>
  <si>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</si>
  <si>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</si>
  <si>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</si>
  <si>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</si>
  <si>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</si>
  <si>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</si>
  <si>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</si>
  <si>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</si>
  <si>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</si>
  <si>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</si>
  <si>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</si>
  <si>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</si>
  <si>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</si>
  <si>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</si>
  <si>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</si>
  <si>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</si>
  <si>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</si>
  <si>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</si>
  <si>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</si>
  <si>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</si>
  <si>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</si>
  <si>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</si>
  <si>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</si>
  <si>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</si>
  <si>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</si>
  <si>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</si>
  <si>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</si>
  <si>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</si>
  <si>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</si>
  <si>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</si>
  <si>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</si>
  <si>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</si>
  <si>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</si>
  <si>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</si>
  <si>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</si>
  <si>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</si>
  <si>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</si>
  <si>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</si>
  <si>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</si>
  <si>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</si>
  <si>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</si>
  <si>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</si>
  <si>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</si>
  <si>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</si>
  <si>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</si>
  <si>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</si>
  <si>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</si>
  <si>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</si>
  <si>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</si>
  <si>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</si>
  <si>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</si>
  <si>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</si>
  <si>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</si>
  <si>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</si>
  <si>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</si>
  <si>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</si>
  <si>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</si>
  <si>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</si>
  <si>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</si>
  <si>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</si>
  <si>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</si>
  <si>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</si>
  <si>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</si>
  <si>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</si>
  <si>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</si>
  <si>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</si>
  <si>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</si>
  <si>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</si>
  <si>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</si>
  <si>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</si>
  <si>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</si>
  <si>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</si>
  <si>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</si>
  <si>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</si>
  <si>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</si>
  <si>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</si>
  <si>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</si>
  <si>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</si>
  <si>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</si>
  <si>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</si>
  <si>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</si>
  <si>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</si>
  <si>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</si>
  <si>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</si>
  <si>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</si>
  <si>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</si>
  <si>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</si>
  <si>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</si>
  <si>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</si>
  <si>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</si>
  <si>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</si>
  <si>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</si>
  <si>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</si>
  <si>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</si>
  <si>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</si>
  <si>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</si>
  <si>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</si>
  <si>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</si>
  <si>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</si>
  <si>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</si>
  <si>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</si>
  <si>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</si>
  <si>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</si>
  <si>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</si>
  <si>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</si>
  <si>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</si>
  <si>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</si>
  <si>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</si>
  <si>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</si>
  <si>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</si>
  <si>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</si>
  <si>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</si>
  <si>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</si>
  <si>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</si>
  <si>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</si>
  <si>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</si>
  <si>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</si>
  <si>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</si>
  <si>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</si>
  <si>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</si>
  <si>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</si>
  <si>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</si>
  <si>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</si>
  <si>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</si>
  <si>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</si>
  <si>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</si>
  <si>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</si>
  <si>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</si>
  <si>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</si>
  <si>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</si>
  <si>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</si>
  <si>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</si>
  <si>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</si>
  <si>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</si>
  <si>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</si>
  <si>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</si>
  <si>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</si>
  <si>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</si>
  <si>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</si>
  <si>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</si>
  <si>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</si>
  <si>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</si>
  <si>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</si>
  <si>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</si>
  <si>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</si>
  <si>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</si>
  <si>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</si>
  <si>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</si>
  <si>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</si>
  <si>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</si>
  <si>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</si>
  <si>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</si>
  <si>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</si>
  <si>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</si>
  <si>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</si>
  <si>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</si>
  <si>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</si>
  <si>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</si>
  <si>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</si>
  <si>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</si>
  <si>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</si>
  <si>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</si>
  <si>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</si>
  <si>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</si>
  <si>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</si>
  <si>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</si>
  <si>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</si>
  <si>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</si>
  <si>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</si>
  <si>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</si>
  <si>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</si>
  <si>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</si>
  <si>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</si>
  <si>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</si>
  <si>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</si>
  <si>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</si>
  <si>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</si>
  <si>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</si>
  <si>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</si>
  <si>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</si>
  <si>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</si>
  <si>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</si>
  <si>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</si>
  <si>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</si>
  <si>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</si>
  <si>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</si>
  <si>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</si>
  <si>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</si>
  <si>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</si>
  <si>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</si>
  <si>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</si>
  <si>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</si>
  <si>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</si>
  <si>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</si>
  <si>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</si>
  <si>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</si>
  <si>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</si>
  <si>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</si>
  <si>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</si>
  <si>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</si>
  <si>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</si>
  <si>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</si>
  <si>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</si>
  <si>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</si>
  <si>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</si>
  <si>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</si>
  <si>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</si>
  <si>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</si>
  <si>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</si>
  <si>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</si>
  <si>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</si>
  <si>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</si>
  <si>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</si>
  <si>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</si>
  <si>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</si>
  <si>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</si>
  <si>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</si>
  <si>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</si>
  <si>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</si>
  <si>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</si>
  <si>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</si>
  <si>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</si>
  <si>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</si>
  <si>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</si>
  <si>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</si>
  <si>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</si>
  <si>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</si>
  <si>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</si>
  <si>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</si>
  <si>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</si>
  <si>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</si>
  <si>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</si>
  <si>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</si>
  <si>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</si>
  <si>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</si>
  <si>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</si>
  <si>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</si>
  <si>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</si>
  <si>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</si>
  <si>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</si>
  <si>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</si>
  <si>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</si>
  <si>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</si>
  <si>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</si>
  <si>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</si>
  <si>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</si>
  <si>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</si>
  <si>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</si>
  <si>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</si>
  <si>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</si>
  <si>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</si>
  <si>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</si>
  <si>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</si>
  <si>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</si>
  <si>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</si>
  <si>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</si>
  <si>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</si>
  <si>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</si>
  <si>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</si>
  <si>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</si>
  <si>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</si>
  <si>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</si>
  <si>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</si>
  <si>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</si>
  <si>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</si>
  <si>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</si>
  <si>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</si>
  <si>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</si>
  <si>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</si>
  <si>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</si>
  <si>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</si>
  <si>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</si>
  <si>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</si>
  <si>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</si>
  <si>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</si>
  <si>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</si>
  <si>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</si>
  <si>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</si>
  <si>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</si>
  <si>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</si>
  <si>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</si>
  <si>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</si>
  <si>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</si>
  <si>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</si>
  <si>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</si>
  <si>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</si>
  <si>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</si>
  <si>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</si>
  <si>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</si>
  <si>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</si>
  <si>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</si>
  <si>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</si>
  <si>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</si>
  <si>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</si>
  <si>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</si>
  <si>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</si>
  <si>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</si>
  <si>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</si>
  <si>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</si>
  <si>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</si>
  <si>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</si>
  <si>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</si>
  <si>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</si>
  <si>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</si>
  <si>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</si>
  <si>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</si>
  <si>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</si>
  <si>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</si>
  <si>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</si>
  <si>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</si>
  <si>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</si>
  <si>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</si>
  <si>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</si>
  <si>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</si>
  <si>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</si>
  <si>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</si>
  <si>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</si>
  <si>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</si>
  <si>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</si>
  <si>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</si>
  <si>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</si>
  <si>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</si>
  <si>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</si>
  <si>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</si>
  <si>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</si>
  <si>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</si>
  <si>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</si>
  <si>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</si>
  <si>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</si>
  <si>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</si>
  <si>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</si>
  <si>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</si>
  <si>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</si>
  <si>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</si>
  <si>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</si>
  <si>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</si>
  <si>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</si>
  <si>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</si>
  <si>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</si>
  <si>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</si>
  <si>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</si>
  <si>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</si>
  <si>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</si>
  <si>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</si>
  <si>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</si>
  <si>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</si>
  <si>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</si>
  <si>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</si>
  <si>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</si>
  <si>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</si>
  <si>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</si>
  <si>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</si>
  <si>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</si>
  <si>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</si>
  <si>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</si>
  <si>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</si>
  <si>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</si>
  <si>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</si>
  <si>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</si>
  <si>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</si>
  <si>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</si>
  <si>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</si>
  <si>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</si>
  <si>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</si>
  <si>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</si>
  <si>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</si>
  <si>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</si>
  <si>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</si>
  <si>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</si>
  <si>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</si>
  <si>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</si>
  <si>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</si>
  <si>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</si>
  <si>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</si>
  <si>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</si>
  <si>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</si>
  <si>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</si>
  <si>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</si>
  <si>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</si>
  <si>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</si>
  <si>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</si>
  <si>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</si>
  <si>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</si>
  <si>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</si>
  <si>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</si>
  <si>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</si>
  <si>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</si>
  <si>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</si>
  <si>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</si>
  <si>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</si>
  <si>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</si>
  <si>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</si>
  <si>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</si>
  <si>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</si>
  <si>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</si>
  <si>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</si>
  <si>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</si>
  <si>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</si>
  <si>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</si>
  <si>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</si>
  <si>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</si>
  <si>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</si>
  <si>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</si>
  <si>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</si>
  <si>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</si>
  <si>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</si>
  <si>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</si>
  <si>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</si>
  <si>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</si>
  <si>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</si>
  <si>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</si>
  <si>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</si>
  <si>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</si>
  <si>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</si>
  <si>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</si>
  <si>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</si>
  <si>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</si>
  <si>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</si>
  <si>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</si>
  <si>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</si>
  <si>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</si>
  <si>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</si>
  <si>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</si>
  <si>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</si>
  <si>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</si>
  <si>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</si>
  <si>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</si>
  <si>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</si>
  <si>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</si>
  <si>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</si>
  <si>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</si>
  <si>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</si>
  <si>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</si>
  <si>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</si>
  <si>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</si>
  <si>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</si>
  <si>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</si>
  <si>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</si>
  <si>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</si>
  <si>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</si>
  <si>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</si>
  <si>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</si>
  <si>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</si>
  <si>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</si>
  <si>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</si>
  <si>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</si>
  <si>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</si>
  <si>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</si>
  <si>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</si>
  <si>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</si>
  <si>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</si>
  <si>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</si>
  <si>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</si>
  <si>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</si>
  <si>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</si>
  <si>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</si>
  <si>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</si>
  <si>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</si>
  <si>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</si>
  <si>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</si>
  <si>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</si>
  <si>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</si>
  <si>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</si>
  <si>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</si>
  <si>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</si>
  <si>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</si>
  <si>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</si>
  <si>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</si>
  <si>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</si>
  <si>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</si>
  <si>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</si>
  <si>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</si>
  <si>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</si>
  <si>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</si>
  <si>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</si>
  <si>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</si>
  <si>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</si>
  <si>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</si>
  <si>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</si>
  <si>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</si>
  <si>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</si>
  <si>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</si>
  <si>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</si>
  <si>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</si>
  <si>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</si>
  <si>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</si>
  <si>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</si>
  <si>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</si>
  <si>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</si>
  <si>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</si>
  <si>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</si>
  <si>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</si>
  <si>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</si>
  <si>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</si>
  <si>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</si>
  <si>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</si>
  <si>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</si>
  <si>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</si>
  <si>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</si>
  <si>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</si>
  <si>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</si>
  <si>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</si>
  <si>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</si>
  <si>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</si>
  <si>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</si>
  <si>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</si>
  <si>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</si>
  <si>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</si>
  <si>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</si>
  <si>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</si>
  <si>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</si>
  <si>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</si>
  <si>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</si>
  <si>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</si>
  <si>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</si>
  <si>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</si>
  <si>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</si>
  <si>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</si>
  <si>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</si>
  <si>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</si>
  <si>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</si>
  <si>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</si>
  <si>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</si>
  <si>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</si>
  <si>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</si>
  <si>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</si>
  <si>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</si>
  <si>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</si>
  <si>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</si>
  <si>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</si>
  <si>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</si>
  <si>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</si>
  <si>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</si>
  <si>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</si>
  <si>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</si>
  <si>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</si>
  <si>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</si>
  <si>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</si>
  <si>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</si>
  <si>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</si>
  <si>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</si>
  <si>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</si>
  <si>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</si>
  <si>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</si>
  <si>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</si>
  <si>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</si>
  <si>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</si>
  <si>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</si>
  <si>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</si>
  <si>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</si>
  <si>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</si>
  <si>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</si>
  <si>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</si>
  <si>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</si>
  <si>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</si>
  <si>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</si>
  <si>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</si>
  <si>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</si>
  <si>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</si>
  <si>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</si>
  <si>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</si>
  <si>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</si>
  <si>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</si>
  <si>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</si>
  <si>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</si>
  <si>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</si>
  <si>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</si>
  <si>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</si>
  <si>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</si>
  <si>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</si>
  <si>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</si>
  <si>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</si>
  <si>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</si>
  <si>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</si>
  <si>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</si>
  <si>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</si>
  <si>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</si>
  <si>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</si>
  <si>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</si>
  <si>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</si>
  <si>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</si>
  <si>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</si>
  <si>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</si>
  <si>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</si>
  <si>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</si>
  <si>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</si>
  <si>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</si>
  <si>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</si>
  <si>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</si>
  <si>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</si>
  <si>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</si>
  <si>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</si>
  <si>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</si>
  <si>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</si>
  <si>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</si>
  <si>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</si>
  <si>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</si>
  <si>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</si>
  <si>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</si>
  <si>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</si>
  <si>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</si>
  <si>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</si>
  <si>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</si>
  <si>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</si>
  <si>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</si>
  <si>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</si>
  <si>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</si>
  <si>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</si>
  <si>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</si>
  <si>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</si>
  <si>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</si>
  <si>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</si>
  <si>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</si>
  <si>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</si>
  <si>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</si>
  <si>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</si>
  <si>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</si>
  <si>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</si>
  <si>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</si>
  <si>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</si>
  <si>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</si>
  <si>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</si>
  <si>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</si>
  <si>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</si>
  <si>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</si>
  <si>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</si>
  <si>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</si>
  <si>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</si>
  <si>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</si>
  <si>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</si>
  <si>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</si>
  <si>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</si>
  <si>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</si>
  <si>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</si>
  <si>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</si>
  <si>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</si>
  <si>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</si>
  <si>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</si>
  <si>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</si>
  <si>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</si>
  <si>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</si>
  <si>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</si>
  <si>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</si>
  <si>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</si>
  <si>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</si>
  <si>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</si>
  <si>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</si>
  <si>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</si>
  <si>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</si>
  <si>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</si>
  <si>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</si>
  <si>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</si>
  <si>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</si>
  <si>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</si>
  <si>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</si>
  <si>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</si>
  <si>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</si>
  <si>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</si>
  <si>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</si>
  <si>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</si>
  <si>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</si>
  <si>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</si>
  <si>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</si>
  <si>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</si>
  <si>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</si>
  <si>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</si>
  <si>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</si>
  <si>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</si>
  <si>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</si>
  <si>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</si>
  <si>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</si>
  <si>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</si>
  <si>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</si>
  <si>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</si>
  <si>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</si>
  <si>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</si>
  <si>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</si>
  <si>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</si>
  <si>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</si>
  <si>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</si>
  <si>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</si>
  <si>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</si>
  <si>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</si>
  <si>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</si>
  <si>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</si>
  <si>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</si>
  <si>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</si>
  <si>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</si>
  <si>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</si>
  <si>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</si>
  <si>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</si>
  <si>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</si>
  <si>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</si>
  <si>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</si>
  <si>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</si>
  <si>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</si>
  <si>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</si>
  <si>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</si>
  <si>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</si>
  <si>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</si>
  <si>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</si>
  <si>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</si>
  <si>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</si>
  <si>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</si>
  <si>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</si>
  <si>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</si>
  <si>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</si>
  <si>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</si>
  <si>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</si>
  <si>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</si>
  <si>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</si>
  <si>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</si>
  <si>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</si>
  <si>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</si>
  <si>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</si>
  <si>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</si>
  <si>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</si>
  <si>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</si>
  <si>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</si>
  <si>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</si>
  <si>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</si>
  <si>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</si>
  <si>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</si>
  <si>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</si>
  <si>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</si>
  <si>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</si>
  <si>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</si>
  <si>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</si>
  <si>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</si>
  <si>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</si>
  <si>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</si>
  <si>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</si>
  <si>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</si>
  <si>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</si>
  <si>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</si>
  <si>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</si>
  <si>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</si>
  <si>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</si>
  <si>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</si>
  <si>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</si>
  <si>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</si>
  <si>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</si>
  <si>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</si>
  <si>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</si>
  <si>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</si>
  <si>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</si>
  <si>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</si>
  <si>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</si>
  <si>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</si>
  <si>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</si>
  <si>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</si>
  <si>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</si>
  <si>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</si>
  <si>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</si>
  <si>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</si>
  <si>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</si>
  <si>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</si>
  <si>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</si>
  <si>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</si>
  <si>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</si>
  <si>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</si>
  <si>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</si>
  <si>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</si>
  <si>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</si>
  <si>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</si>
  <si>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</si>
  <si>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</si>
  <si>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</si>
  <si>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</si>
  <si>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</si>
  <si>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</si>
  <si>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</si>
  <si>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</si>
  <si>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</si>
  <si>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</si>
  <si>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</si>
  <si>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</si>
  <si>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</si>
  <si>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</si>
  <si>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</si>
  <si>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</si>
  <si>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</si>
  <si>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</si>
  <si>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</si>
  <si>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</si>
  <si>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</si>
  <si>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</si>
  <si>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</si>
  <si>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</si>
  <si>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</si>
  <si>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</si>
  <si>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</si>
  <si>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</si>
  <si>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</si>
  <si>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</si>
  <si>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</si>
  <si>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</si>
  <si>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</si>
  <si>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</si>
  <si>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</si>
  <si>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</si>
  <si>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</si>
  <si>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</si>
  <si>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</si>
  <si>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</si>
  <si>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</si>
  <si>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</si>
  <si>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</si>
  <si>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</si>
  <si>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</si>
  <si>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</si>
  <si>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</si>
  <si>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</si>
  <si>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</si>
  <si>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</si>
  <si>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</si>
  <si>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</si>
  <si>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</si>
  <si>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</si>
  <si>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</si>
  <si>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</si>
  <si>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</si>
  <si>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</si>
  <si>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</si>
  <si>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</si>
  <si>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</si>
  <si>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</si>
  <si>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</si>
  <si>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</si>
  <si>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</si>
  <si>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</si>
  <si>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</si>
  <si>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</si>
  <si>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</si>
  <si>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</si>
  <si>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</si>
  <si>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</si>
  <si>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</si>
  <si>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</si>
  <si>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</si>
  <si>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</si>
  <si>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</si>
  <si>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</si>
  <si>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</si>
  <si>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</si>
  <si>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</si>
  <si>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</si>
  <si>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</si>
  <si>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</si>
  <si>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</si>
  <si>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</si>
  <si>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</si>
  <si>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</si>
  <si>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</si>
  <si>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</si>
  <si>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</si>
  <si>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</si>
  <si>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</si>
  <si>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</si>
  <si>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</si>
  <si>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</si>
  <si>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</si>
  <si>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</si>
  <si>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</si>
  <si>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</si>
  <si>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</si>
  <si>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</si>
  <si>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</si>
  <si>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</si>
  <si>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</si>
  <si>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</si>
  <si>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</si>
  <si>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</si>
  <si>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</si>
  <si>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</si>
  <si>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</si>
  <si>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</si>
  <si>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</si>
  <si>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</si>
  <si>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</si>
  <si>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</si>
  <si>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</si>
  <si>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</si>
  <si>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</si>
  <si>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</si>
  <si>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</si>
  <si>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</si>
  <si>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</si>
  <si>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</si>
  <si>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</si>
  <si>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</si>
  <si>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</si>
  <si>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</si>
  <si>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</si>
  <si>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</si>
  <si>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</si>
  <si>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</si>
  <si>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</si>
  <si>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</si>
  <si>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</si>
  <si>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</si>
  <si>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</si>
  <si>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</si>
  <si>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</si>
  <si>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</si>
  <si>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</si>
  <si>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</si>
  <si>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</si>
  <si>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</si>
  <si>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</si>
  <si>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</si>
  <si>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</si>
  <si>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</si>
  <si>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</si>
  <si>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</si>
  <si>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</si>
  <si>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</si>
  <si>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</si>
  <si>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</si>
  <si>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</si>
  <si>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</si>
  <si>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</si>
  <si>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</si>
  <si>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</si>
  <si>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</si>
  <si>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</si>
  <si>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</si>
  <si>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</si>
  <si>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</si>
  <si>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</si>
  <si>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</si>
  <si>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</si>
  <si>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</si>
  <si>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</si>
  <si>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</si>
  <si>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</si>
  <si>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</si>
  <si>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</si>
  <si>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</si>
  <si>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</si>
  <si>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</si>
  <si>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</si>
  <si>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</si>
  <si>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</si>
  <si>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</si>
  <si>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</si>
  <si>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</si>
  <si>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</si>
  <si>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</si>
  <si>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</si>
  <si>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</si>
  <si>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</si>
  <si>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</si>
  <si>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</si>
  <si>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</si>
  <si>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</si>
  <si>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</si>
  <si>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</si>
  <si>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</si>
  <si>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</si>
  <si>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</si>
  <si>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</si>
  <si>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</si>
  <si>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</si>
  <si>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</si>
  <si>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</si>
  <si>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</si>
  <si>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</si>
  <si>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</si>
  <si>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</si>
  <si>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</si>
  <si>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</si>
  <si>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</si>
  <si>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</si>
  <si>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</si>
  <si>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</si>
  <si>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</si>
  <si>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</si>
  <si>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</si>
  <si>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</si>
  <si>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</si>
  <si>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</si>
  <si>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</si>
  <si>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</si>
  <si>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</si>
  <si>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</si>
  <si>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</si>
  <si>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</si>
  <si>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</si>
  <si>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</si>
  <si>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</si>
  <si>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</si>
  <si>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</si>
  <si>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</si>
  <si>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</si>
  <si>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</si>
  <si>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</si>
  <si>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</si>
  <si>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</si>
  <si>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</si>
  <si>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</si>
  <si>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</si>
  <si>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</si>
  <si>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</si>
  <si>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</si>
  <si>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</si>
  <si>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</si>
  <si>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</si>
  <si>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</si>
  <si>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</si>
  <si>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</si>
  <si>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</si>
  <si>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</si>
  <si>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</si>
  <si>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</si>
  <si>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</si>
  <si>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</si>
  <si>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</si>
  <si>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</si>
  <si>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</si>
  <si>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</si>
  <si>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</si>
  <si>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</si>
  <si>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</si>
  <si>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</si>
  <si>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</si>
  <si>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</si>
  <si>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</si>
  <si>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</si>
  <si>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</si>
  <si>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</si>
  <si>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</si>
  <si>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</si>
  <si>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</si>
  <si>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</si>
  <si>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</si>
  <si>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</si>
  <si>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</si>
  <si>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</si>
  <si>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</si>
  <si>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</si>
  <si>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</si>
  <si>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</si>
  <si>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</si>
  <si>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</si>
  <si>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</si>
  <si>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</si>
  <si>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</si>
  <si>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</si>
  <si>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</si>
  <si>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</si>
  <si>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</si>
  <si>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</si>
  <si>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</si>
  <si>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</si>
  <si>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</si>
  <si>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</si>
  <si>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</si>
  <si>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</si>
  <si>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</si>
  <si>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</si>
  <si>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</si>
  <si>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</si>
  <si>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</si>
  <si>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</si>
  <si>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</si>
  <si>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</si>
  <si>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</si>
  <si>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</si>
  <si>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</si>
  <si>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</si>
  <si>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</si>
  <si>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</si>
  <si>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</si>
  <si>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</si>
  <si>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</si>
  <si>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</si>
  <si>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</si>
  <si>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</si>
  <si>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</si>
  <si>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</si>
  <si>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</si>
  <si>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</si>
  <si>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</si>
  <si>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</si>
  <si>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</si>
  <si>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</si>
  <si>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</si>
  <si>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</si>
  <si>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</si>
  <si>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</si>
  <si>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</si>
  <si>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</si>
  <si>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</si>
  <si>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</si>
  <si>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</si>
  <si>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</si>
  <si>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</si>
  <si>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</si>
  <si>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</si>
  <si>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</si>
  <si>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</si>
  <si>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</si>
  <si>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</si>
  <si>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</si>
  <si>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</si>
  <si>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</si>
  <si>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</si>
  <si>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</si>
  <si>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</si>
  <si>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</si>
  <si>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</si>
  <si>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</si>
  <si>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</si>
  <si>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</si>
  <si>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</si>
  <si>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</si>
  <si>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</si>
  <si>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</si>
  <si>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</si>
  <si>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</si>
  <si>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</si>
  <si>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</si>
  <si>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</si>
  <si>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</si>
  <si>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</si>
  <si>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</si>
  <si>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</si>
  <si>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</si>
  <si>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</si>
  <si>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</si>
  <si>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</si>
  <si>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</si>
  <si>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</si>
  <si>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</si>
  <si>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</si>
  <si>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</si>
  <si>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</si>
  <si>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</si>
  <si>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</si>
  <si>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</si>
  <si>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</si>
  <si>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</si>
  <si>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</si>
  <si>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</si>
  <si>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</si>
  <si>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</si>
  <si>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</si>
  <si>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</si>
  <si>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</si>
  <si>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</si>
  <si>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</si>
  <si>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</si>
  <si>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</si>
  <si>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</si>
  <si>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</si>
  <si>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</si>
  <si>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</si>
  <si>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</si>
  <si>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</si>
  <si>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</si>
  <si>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</si>
  <si>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</si>
  <si>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</si>
  <si>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</si>
  <si>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</si>
  <si>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</si>
  <si>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</si>
  <si>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</si>
  <si>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</si>
  <si>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</si>
  <si>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</si>
  <si>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</si>
  <si>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</si>
  <si>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</si>
  <si>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</si>
  <si>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</si>
  <si>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</si>
  <si>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</si>
  <si>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</si>
  <si>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</si>
  <si>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</si>
  <si>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</si>
  <si>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</si>
  <si>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</si>
  <si>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</si>
  <si>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</si>
  <si>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</si>
  <si>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</si>
  <si>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</si>
  <si>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</si>
  <si>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</si>
  <si>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</si>
  <si>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</si>
  <si>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</si>
  <si>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</si>
  <si>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</si>
  <si>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</si>
  <si>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</si>
  <si>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</si>
  <si>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</si>
  <si>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</si>
  <si>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</si>
  <si>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</si>
  <si>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</si>
  <si>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</si>
  <si>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</si>
  <si>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</si>
  <si>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</si>
  <si>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</si>
  <si>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</si>
  <si>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</si>
  <si>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</si>
  <si>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</si>
  <si>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</si>
  <si>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</si>
  <si>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</si>
  <si>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</si>
  <si>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</si>
  <si>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</si>
  <si>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</si>
  <si>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</si>
  <si>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</si>
  <si>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</si>
  <si>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</si>
  <si>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</si>
  <si>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</si>
  <si>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</si>
  <si>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</si>
  <si>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</si>
  <si>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</si>
  <si>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</si>
  <si>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</si>
  <si>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</si>
  <si>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</si>
  <si>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</si>
  <si>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</si>
  <si>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</si>
  <si>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</si>
  <si>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</si>
  <si>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</si>
  <si>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</si>
  <si>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</si>
  <si>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</si>
  <si>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</si>
  <si>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</si>
  <si>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</si>
  <si>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</si>
  <si>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</si>
  <si>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</si>
  <si>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</si>
  <si>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</si>
  <si>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</si>
  <si>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</si>
  <si>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</si>
  <si>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</si>
  <si>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</si>
  <si>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</si>
  <si>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</si>
  <si>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</si>
  <si>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</si>
  <si>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</si>
  <si>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</si>
  <si>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</si>
  <si>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</si>
  <si>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</si>
  <si>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</si>
  <si>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</si>
  <si>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</si>
  <si>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</si>
  <si>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</si>
  <si>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</si>
  <si>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</si>
  <si>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</si>
  <si>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</si>
  <si>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</si>
  <si>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</si>
  <si>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</si>
  <si>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</si>
  <si>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</si>
  <si>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</si>
  <si>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</si>
  <si>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</si>
  <si>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</si>
  <si>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</si>
  <si>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</si>
  <si>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</si>
  <si>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</si>
  <si>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</si>
  <si>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</si>
  <si>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</si>
  <si>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</si>
  <si>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</si>
  <si>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</si>
  <si>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</si>
  <si>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</si>
  <si>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</si>
  <si>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</si>
  <si>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</si>
  <si>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</si>
  <si>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</si>
  <si>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</si>
  <si>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</si>
  <si>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</si>
  <si>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</si>
  <si>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</si>
  <si>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</si>
  <si>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</si>
  <si>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</si>
  <si>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</si>
  <si>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</si>
  <si>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</si>
  <si>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</si>
  <si>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</si>
  <si>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</si>
  <si>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</si>
  <si>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</si>
  <si>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</si>
  <si>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</si>
  <si>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</si>
  <si>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</si>
  <si>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</si>
  <si>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</si>
  <si>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</si>
  <si>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</si>
  <si>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</si>
  <si>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</si>
  <si>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</si>
  <si>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</si>
  <si>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</si>
  <si>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</si>
  <si>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</si>
  <si>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</si>
  <si>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</si>
  <si>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</si>
  <si>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</si>
  <si>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</si>
  <si>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</si>
  <si>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</si>
  <si>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</si>
  <si>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</si>
  <si>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</si>
  <si>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</si>
  <si>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</si>
  <si>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</si>
  <si>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</si>
  <si>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</si>
  <si>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</si>
  <si>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</si>
  <si>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</si>
  <si>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</si>
  <si>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</si>
  <si>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</si>
  <si>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</si>
  <si>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</si>
  <si>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</si>
  <si>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</si>
  <si>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</si>
  <si>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</si>
  <si>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</si>
  <si>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</si>
  <si>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</si>
  <si>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</si>
  <si>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</si>
  <si>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</si>
  <si>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</si>
  <si>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</si>
  <si>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</si>
  <si>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</si>
  <si>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</si>
  <si>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</si>
  <si>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</si>
  <si>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</si>
  <si>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</si>
  <si>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</si>
  <si>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</si>
  <si>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</si>
  <si>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</si>
  <si>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</si>
  <si>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</si>
  <si>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</si>
  <si>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</si>
  <si>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</si>
  <si>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</si>
  <si>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</si>
  <si>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</si>
  <si>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</si>
  <si>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</si>
  <si>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</si>
  <si>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</si>
  <si>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</si>
  <si>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</si>
  <si>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</si>
  <si>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</si>
  <si>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</si>
  <si>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</si>
  <si>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</si>
  <si>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</si>
  <si>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</si>
  <si>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</si>
  <si>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</si>
  <si>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</si>
  <si>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</si>
  <si>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</si>
  <si>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</si>
  <si>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</si>
  <si>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</si>
  <si>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</si>
  <si>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</si>
  <si>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</si>
  <si>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</si>
  <si>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</si>
  <si>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</si>
  <si>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</si>
  <si>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</si>
  <si>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</si>
  <si>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</si>
  <si>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</si>
  <si>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</si>
  <si>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</si>
  <si>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</si>
  <si>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</si>
  <si>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</si>
  <si>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</si>
  <si>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</si>
  <si>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</si>
  <si>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</si>
  <si>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</si>
  <si>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</si>
  <si>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</si>
  <si>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</si>
  <si>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</si>
  <si>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</si>
  <si>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</si>
  <si>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</si>
  <si>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</si>
  <si>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</si>
  <si>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</si>
  <si>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</si>
  <si>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</si>
  <si>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</si>
  <si>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</si>
  <si>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</si>
  <si>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</si>
  <si>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</si>
  <si>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</si>
  <si>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</si>
  <si>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</si>
  <si>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</si>
  <si>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</si>
  <si>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</si>
  <si>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</si>
  <si>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</si>
  <si>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</si>
  <si>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</si>
  <si>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</si>
  <si>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</si>
  <si>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</si>
  <si>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</si>
  <si>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</si>
  <si>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</si>
  <si>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</si>
  <si>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</si>
  <si>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</si>
  <si>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</si>
  <si>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</si>
  <si>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</si>
  <si>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</si>
  <si>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</si>
  <si>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</si>
  <si>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</si>
  <si>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</si>
  <si>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</si>
  <si>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</si>
  <si>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</si>
  <si>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</si>
  <si>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</si>
  <si>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</si>
  <si>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</si>
  <si>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</si>
  <si>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</si>
  <si>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</si>
  <si>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</si>
  <si>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</si>
  <si>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</si>
  <si>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</si>
  <si>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</si>
  <si>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</si>
  <si>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</si>
  <si>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</si>
  <si>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</si>
  <si>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</si>
  <si>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</si>
  <si>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</si>
  <si>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</si>
  <si>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</si>
  <si>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</si>
  <si>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</si>
  <si>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</si>
  <si>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</si>
  <si>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</si>
  <si>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</si>
  <si>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</si>
  <si>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</si>
  <si>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</si>
  <si>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</si>
  <si>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</si>
  <si>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</si>
  <si>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</si>
  <si>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</si>
  <si>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</si>
  <si>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</si>
  <si>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</si>
  <si>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</si>
  <si>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</si>
  <si>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</si>
  <si>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</si>
  <si>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</si>
  <si>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</si>
  <si>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</si>
  <si>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</si>
  <si>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</si>
  <si>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</si>
  <si>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</si>
  <si>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</si>
  <si>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</si>
  <si>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</si>
  <si>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</si>
  <si>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</si>
  <si>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</si>
  <si>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</si>
  <si>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</si>
  <si>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</si>
  <si>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</si>
  <si>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</si>
  <si>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</si>
  <si>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</si>
  <si>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</si>
  <si>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</si>
  <si>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</si>
  <si>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</si>
  <si>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</si>
  <si>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</si>
  <si>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</si>
  <si>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</si>
  <si>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</si>
  <si>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</si>
  <si>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</si>
  <si>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</si>
  <si>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</si>
  <si>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</si>
  <si>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</si>
  <si>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</si>
  <si>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</si>
  <si>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</si>
  <si>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</si>
  <si>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</si>
  <si>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</si>
  <si>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</si>
  <si>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</si>
  <si>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</si>
  <si>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</si>
  <si>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</si>
  <si>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</si>
  <si>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</si>
  <si>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</si>
  <si>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</si>
  <si>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</si>
  <si>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</si>
  <si>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</si>
  <si>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</si>
  <si>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</si>
  <si>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</si>
  <si>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</si>
  <si>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</si>
  <si>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</si>
  <si>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</si>
  <si>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</si>
  <si>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</si>
  <si>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</si>
  <si>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</si>
  <si>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</si>
  <si>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</si>
  <si>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</si>
  <si>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</si>
  <si>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</si>
  <si>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</si>
  <si>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</si>
  <si>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</si>
  <si>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</si>
  <si>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</si>
  <si>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</si>
  <si>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</si>
  <si>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</si>
  <si>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</si>
  <si>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</si>
  <si>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</si>
  <si>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</si>
  <si>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</si>
  <si>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</si>
  <si>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</si>
  <si>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</si>
  <si>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</si>
  <si>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Observations ARM</t>
  </si>
  <si>
    <t>Date et heure de l'observation</t>
  </si>
  <si>
    <t>Observation ARM</t>
  </si>
  <si>
    <t>ARMNotes</t>
  </si>
  <si>
    <t xml:space="preserve">Permet de passer les informations spécifiques à l' ARM sur le dossier </t>
  </si>
  <si>
    <t>date et heure de l'observation</t>
  </si>
  <si>
    <t>texte libre contenant les indications renseignées par l'ARM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</si>
</sst>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750">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10" fillId="0" borderId="0" xfId="0" applyFont="1" applyAlignment="1">
      <alignment horizontal="left" wrapText="1"/>
    </xf>
    <xf numFmtId="0" fontId="110"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5" fillId="0" borderId="0" xfId="0" applyFont="1"/>
    <xf numFmtId="0" fontId="122" fillId="0" borderId="0" xfId="0" applyFont="1" applyAlignment="1">
      <alignment wrapText="1"/>
    </xf>
    <xf numFmtId="0" fontId="83" fillId="51" borderId="0" xfId="0" applyFont="1" applyFill="1" applyAlignment="1">
      <alignment horizontal="left"/>
    </xf>
    <xf numFmtId="0" fontId="120" fillId="51" borderId="0" xfId="0" applyFont="1" applyFill="1" applyAlignment="1">
      <alignment horizontal="left"/>
    </xf>
    <xf numFmtId="0" fontId="55" fillId="20" borderId="0" xfId="0" applyFont="1" applyFill="1" applyAlignment="1">
      <alignment horizontal="left"/>
    </xf>
    <xf numFmtId="0" fontId="60" fillId="23" borderId="0" xfId="0" applyFont="1" applyFill="1" applyAlignment="1">
      <alignment wrapText="1"/>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0" fillId="0" borderId="16" xfId="0" applyFont="1" applyBorder="1" applyAlignment="1">
      <alignment horizontal="center" wrapText="1"/>
    </xf>
    <xf numFmtId="0" fontId="110" fillId="0" borderId="0" xfId="0" applyFont="1" applyAlignment="1">
      <alignment horizontal="left" vertical="top" wrapText="1"/>
    </xf>
    <xf numFmtId="0" fontId="110" fillId="0" borderId="16" xfId="0" applyFont="1" applyBorder="1" applyAlignment="1">
      <alignment horizontal="left" wrapText="1"/>
    </xf>
    <xf numFmtId="0" fontId="119" fillId="0" borderId="0" xfId="0" applyFont="1"/>
    <xf numFmtId="0" fontId="123" fillId="0" borderId="0" xfId="0" applyFont="1" applyAlignment="1">
      <alignment horizontal="left" wrapText="1"/>
    </xf>
    <xf numFmtId="0" fontId="60" fillId="21" borderId="0" xfId="0" applyFont="1" applyFill="1" applyAlignment="1">
      <alignment horizontal="center" wrapText="1"/>
    </xf>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0" borderId="0" xfId="0" applyFont="1" applyAlignment="1">
      <alignment horizontal="left" vertical="top" wrapText="1"/>
    </xf>
    <xf numFmtId="0" fontId="125" fillId="0" borderId="16" xfId="0" applyFont="1" applyBorder="1" applyAlignment="1">
      <alignment horizontal="left" wrapText="1"/>
    </xf>
    <xf numFmtId="0" fontId="125" fillId="0" borderId="0" xfId="0" applyFont="1"/>
    <xf numFmtId="0" fontId="36" fillId="0" borderId="0" xfId="0" applyFont="1"/>
    <xf numFmtId="0" fontId="127" fillId="0" borderId="0" xfId="0" applyFont="1" applyAlignment="1">
      <alignment vertical="center"/>
    </xf>
    <xf numFmtId="0" fontId="128" fillId="0" borderId="0" xfId="0" applyFont="1"/>
    <xf numFmtId="0" fontId="129" fillId="0" borderId="0" xfId="0" applyFont="1" applyAlignment="1">
      <alignment horizontal="left" vertical="center" indent="1"/>
    </xf>
    <xf numFmtId="0" fontId="130" fillId="0" borderId="0" xfId="0" applyFont="1"/>
    <xf numFmtId="0" fontId="131" fillId="0" borderId="0" xfId="0" applyFont="1"/>
    <xf numFmtId="0" fontId="131" fillId="0" borderId="0" xfId="0" applyFont="1" applyAlignment="1">
      <alignment wrapText="1"/>
    </xf>
    <xf numFmtId="0" fontId="109" fillId="0" borderId="0" xfId="0" applyFont="1" applyAlignment="1">
      <alignment wrapText="1"/>
    </xf>
    <xf numFmtId="0" fontId="131" fillId="0" borderId="0" xfId="0" applyFont="1" applyAlignment="1">
      <alignment horizontal="left" wrapText="1"/>
    </xf>
    <xf numFmtId="0" fontId="130" fillId="21" borderId="0" xfId="0" applyFont="1" applyFill="1" applyAlignment="1">
      <alignment horizontal="center"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0" xfId="0" applyFont="1" applyAlignment="1">
      <alignment horizontal="left" vertical="top" wrapText="1"/>
    </xf>
    <xf numFmtId="0" fontId="132" fillId="0" borderId="0" xfId="0" applyFont="1" applyAlignment="1">
      <alignment horizontal="left"/>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3" fillId="0" borderId="0" xfId="0" applyFont="1"/>
    <xf numFmtId="0" fontId="134" fillId="0" borderId="1" xfId="0" applyFont="1" applyBorder="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24" borderId="0" xfId="0" applyFont="1" applyFill="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9" fillId="19" borderId="7" xfId="0" applyFont="1" applyFill="1" applyBorder="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0" fillId="0" borderId="0" xfId="0" applyFont="1" applyAlignment="1">
      <alignment wrapText="1"/>
    </xf>
    <xf numFmtId="0" fontId="141" fillId="0" borderId="0" xfId="0" applyFont="1" applyAlignment="1">
      <alignment wrapText="1"/>
    </xf>
    <xf numFmtId="0" fontId="141" fillId="0" borderId="0" xfId="0" applyFont="1" applyAlignment="1">
      <alignment horizontal="left"/>
    </xf>
    <xf numFmtId="0" fontId="141" fillId="0" borderId="0" xfId="0" applyFont="1"/>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37" fillId="24" borderId="0" xfId="0" applyFont="1" applyFill="1" applyAlignment="1">
      <alignment horizontal="left" vertical="top" wrapText="1"/>
    </xf>
    <xf numFmtId="0" fontId="142" fillId="0" borderId="0" xfId="0" applyFont="1" applyAlignment="1">
      <alignment horizontal="left"/>
    </xf>
    <xf numFmtId="0" fontId="143" fillId="0" borderId="1" xfId="0" applyFont="1" applyBorder="1"/>
    <xf numFmtId="0" fontId="140" fillId="0" borderId="0" xfId="0" applyFont="1" applyAlignment="1">
      <alignment horizontal="center" vertical="center" wrapText="1"/>
    </xf>
    <xf numFmtId="0" fontId="137" fillId="0" borderId="0" xfId="0" quotePrefix="1" applyFont="1" applyAlignment="1">
      <alignment horizontal="left" wrapText="1"/>
    </xf>
    <xf numFmtId="0" fontId="140" fillId="0" borderId="0" xfId="0" applyFont="1" applyAlignment="1">
      <alignment horizontal="left" wrapText="1"/>
    </xf>
    <xf numFmtId="0" fontId="135" fillId="0" borderId="0" xfId="0" applyFont="1" applyAlignment="1">
      <alignment horizontal="left" vertical="top"/>
    </xf>
    <xf numFmtId="0" fontId="135" fillId="0" borderId="0" xfId="0" applyFont="1" applyAlignment="1">
      <alignment horizontal="left" vertical="top" wrapText="1"/>
    </xf>
    <xf numFmtId="0" fontId="137" fillId="0" borderId="7" xfId="0" applyFont="1" applyBorder="1" applyAlignment="1">
      <alignment wrapText="1"/>
    </xf>
    <xf numFmtId="0" fontId="136" fillId="0" borderId="0" xfId="0" applyFont="1" applyAlignment="1">
      <alignment wrapText="1"/>
    </xf>
    <xf numFmtId="0" fontId="136" fillId="0" borderId="0" xfId="0" applyFont="1" applyAlignment="1">
      <alignment horizontal="left" wrapText="1"/>
    </xf>
    <xf numFmtId="0" fontId="144"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xf numFmtId="0" fontId="145" fillId="0" borderId="1" xfId="0" applyFont="1" applyBorder="1"/>
    <xf numFmtId="0" fontId="144" fillId="0" borderId="0" xfId="0" applyFont="1" applyAlignment="1">
      <alignment wrapText="1"/>
    </xf>
    <xf numFmtId="0" fontId="137" fillId="0" borderId="0" xfId="0" applyFont="1" applyAlignment="1">
      <alignment wrapText="1" shrinkToFit="1"/>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6" fillId="0" borderId="0" xfId="13" applyFont="1"/>
    <xf numFmtId="0" fontId="147" fillId="0" borderId="0" xfId="13" applyFont="1"/>
    <xf numFmtId="0" fontId="138" fillId="20" borderId="0" xfId="0" applyFont="1" applyFill="1" applyAlignment="1">
      <alignment wrapText="1"/>
    </xf>
    <xf numFmtId="0" fontId="148" fillId="0" borderId="0" xfId="0" applyFont="1"/>
    <xf numFmtId="0" fontId="137" fillId="0" borderId="0" xfId="0" quotePrefix="1" applyFont="1" applyAlignment="1">
      <alignment wrapText="1"/>
    </xf>
    <xf numFmtId="0" fontId="148" fillId="0" borderId="0" xfId="0" applyFont="1" applyAlignment="1">
      <alignment horizontal="center" wrapText="1"/>
    </xf>
    <xf numFmtId="0" fontId="148" fillId="0" borderId="0" xfId="0" applyFont="1" applyAlignment="1">
      <alignment horizontal="left" vertical="top" wrapText="1"/>
    </xf>
    <xf numFmtId="0" fontId="148" fillId="0" borderId="0" xfId="0" applyFont="1" applyAlignment="1">
      <alignment wrapText="1"/>
    </xf>
    <xf numFmtId="0" fontId="148" fillId="0" borderId="0" xfId="0" applyFont="1" applyAlignment="1">
      <alignment horizontal="left" wrapText="1"/>
    </xf>
    <xf numFmtId="0" fontId="149" fillId="0" borderId="0" xfId="0" applyFont="1"/>
    <xf numFmtId="0" fontId="149" fillId="0" borderId="0" xfId="0" applyFont="1" applyAlignment="1">
      <alignment horizontal="center" vertical="center"/>
    </xf>
    <xf numFmtId="0" fontId="140" fillId="0" borderId="0" xfId="0" applyFont="1" applyAlignment="1">
      <alignment horizontal="left"/>
    </xf>
    <xf numFmtId="0" fontId="140" fillId="0" borderId="0" xfId="0" applyFont="1" applyAlignment="1">
      <alignment horizontal="center" wrapText="1"/>
    </xf>
    <xf numFmtId="0" fontId="140" fillId="0" borderId="0" xfId="0" applyFont="1" applyAlignment="1">
      <alignment horizontal="left" vertical="top" wrapText="1"/>
    </xf>
    <xf numFmtId="0" fontId="137" fillId="19" borderId="7" xfId="0" applyFont="1" applyFill="1" applyBorder="1" applyAlignment="1">
      <alignment wrapText="1"/>
    </xf>
    <xf numFmtId="0" fontId="138" fillId="0" borderId="0" xfId="0" applyFont="1" applyAlignment="1">
      <alignment wrapText="1"/>
    </xf>
    <xf numFmtId="0" fontId="138" fillId="20" borderId="0" xfId="0" applyFont="1" applyFill="1" applyAlignment="1">
      <alignment horizontal="left" vertical="top" wrapText="1"/>
    </xf>
    <xf numFmtId="0" fontId="138" fillId="0" borderId="0" xfId="0" applyFont="1" applyAlignment="1">
      <alignment horizontal="left" vertical="top" wrapText="1"/>
    </xf>
    <xf numFmtId="0" fontId="137" fillId="0" borderId="0" xfId="0" applyFont="1" applyAlignment="1">
      <alignment horizontal="left" vertical="center" wrapText="1"/>
    </xf>
    <xf numFmtId="0" fontId="135" fillId="0" borderId="7" xfId="0" applyFont="1" applyBorder="1" applyAlignment="1">
      <alignment wrapText="1"/>
    </xf>
    <xf numFmtId="0" fontId="136" fillId="0" borderId="0" xfId="0" quotePrefix="1" applyFont="1" applyAlignment="1">
      <alignment horizontal="left" wrapText="1"/>
    </xf>
    <xf numFmtId="0" fontId="136" fillId="0" borderId="0" xfId="0" applyFont="1" applyAlignment="1">
      <alignment horizontal="center" vertical="center" wrapText="1"/>
    </xf>
    <xf numFmtId="0" fontId="136" fillId="19" borderId="7" xfId="0" applyFont="1" applyFill="1" applyBorder="1" applyAlignment="1">
      <alignment wrapText="1"/>
    </xf>
    <xf numFmtId="0" fontId="137" fillId="0" borderId="0" xfId="0" applyFont="1" applyAlignment="1">
      <alignment vertical="top" wrapText="1"/>
    </xf>
    <xf numFmtId="0" fontId="137" fillId="20" borderId="0" xfId="0" applyFont="1" applyFill="1" applyAlignment="1">
      <alignment wrapText="1"/>
    </xf>
    <xf numFmtId="0" fontId="137" fillId="20" borderId="0" xfId="0" applyFont="1" applyFill="1" applyAlignment="1">
      <alignment horizontal="left" vertical="top" wrapText="1"/>
    </xf>
    <xf numFmtId="0" fontId="137" fillId="14" borderId="0" xfId="0" applyFont="1" applyFill="1" applyAlignment="1">
      <alignment wrapText="1"/>
    </xf>
    <xf numFmtId="0" fontId="137" fillId="14" borderId="0" xfId="0" applyFont="1" applyFill="1" applyAlignment="1">
      <alignment horizontal="left"/>
    </xf>
    <xf numFmtId="0" fontId="82" fillId="21" borderId="16" xfId="0" applyFont="1" applyFill="1" applyBorder="1" applyAlignment="1">
      <alignment horizontal="center" vertical="center" wrapText="1"/>
    </xf>
    <xf numFmtId="0" fontId="137" fillId="62" borderId="0" xfId="0" applyFont="1" applyFill="1" applyAlignment="1">
      <alignment wrapText="1"/>
    </xf>
    <xf numFmtId="0" fontId="137" fillId="62" borderId="0" xfId="0" applyFont="1" applyFill="1" applyAlignment="1">
      <alignment horizontal="left"/>
    </xf>
    <xf numFmtId="0" fontId="137" fillId="62" borderId="0" xfId="0" applyFont="1" applyFill="1" applyAlignment="1">
      <alignment horizontal="left" wrapText="1"/>
    </xf>
    <xf numFmtId="0" fontId="137" fillId="62" borderId="0" xfId="0" applyFont="1" applyFill="1" applyAlignment="1">
      <alignment horizontal="center" vertical="center" wrapText="1"/>
    </xf>
    <xf numFmtId="0" fontId="137" fillId="62" borderId="0" xfId="0" applyFont="1" applyFill="1" applyAlignment="1">
      <alignment horizontal="center" wrapText="1"/>
    </xf>
    <xf numFmtId="0" fontId="137" fillId="62" borderId="16" xfId="0" applyFont="1" applyFill="1" applyBorder="1" applyAlignment="1">
      <alignment horizontal="center" wrapText="1"/>
    </xf>
    <xf numFmtId="0" fontId="137" fillId="62" borderId="0" xfId="0" applyFont="1" applyFill="1"/>
    <xf numFmtId="0" fontId="137" fillId="62" borderId="0" xfId="0" applyFont="1" applyFill="1" applyAlignment="1">
      <alignment horizontal="left" vertical="top" wrapText="1"/>
    </xf>
    <xf numFmtId="0" fontId="137" fillId="62" borderId="16" xfId="0" applyFont="1" applyFill="1" applyBorder="1" applyAlignment="1">
      <alignment horizontal="left" wrapText="1"/>
    </xf>
    <xf numFmtId="0" fontId="2" fillId="0" borderId="16" xfId="0" applyFont="1" applyBorder="1" applyAlignment="1">
      <alignment horizontal="center"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63" borderId="16" xfId="0" applyFont="1" applyFill="1" applyBorder="1" applyAlignment="1">
      <alignment horizontal="center"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19" borderId="0" xfId="0" applyFont="1" applyFill="1" applyAlignment="1">
      <alignment horizontal="left"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55" fillId="0" borderId="0" xfId="0" applyFont="1" applyFill="1" applyAlignment="1">
      <alignment wrapText="1"/>
    </xf>
    <xf numFmtId="0" fontId="1" fillId="0" borderId="0" xfId="0" applyFont="1" applyFill="1" applyAlignment="1">
      <alignment horizontal="left"/>
    </xf>
    <xf numFmtId="0" fontId="86" fillId="0" borderId="0" xfId="0"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4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40" dataDxfId="1739">
  <autoFilter ref="A8:AD20" xr:uid="{EF99425A-BF7C-494D-843B-A436A28F1D50}"/>
  <tableColumns count="30">
    <tableColumn id="26" xr3:uid="{F6E0102F-6A62-4676-8743-12C78DFD5AAE}" name="ID" totalsRowFunction="count" dataDxfId="1738" totalsRowDxfId="1737"/>
    <tableColumn id="34" xr3:uid="{C5C184C6-181D-45CF-A63D-7AEDCADFA43B}" name="Donnée (Niveau 1)" dataDxfId="1736" totalsRowDxfId="1735"/>
    <tableColumn id="1" xr3:uid="{48BA0677-2A51-4516-901D-245A32C9EF11}" name="Donnée (Niveau 2)" totalsRowFunction="count" dataDxfId="1734" totalsRowDxfId="1733"/>
    <tableColumn id="2" xr3:uid="{22B866D0-1B5E-4581-93E5-86229BC69C02}" name="Donnée (Niveau 3)" totalsRowFunction="count" dataDxfId="1732" totalsRowDxfId="1731"/>
    <tableColumn id="3" xr3:uid="{888BC815-3A76-4EEA-B68B-9A9CFFA21AC6}" name="Donnée (Niveau 4)" totalsRowFunction="count" dataDxfId="1730" totalsRowDxfId="1729"/>
    <tableColumn id="4" xr3:uid="{A1D31B95-E51B-44D1-A7C2-8E42F9D33E13}" name="Donnée (Niveau 5)" totalsRowFunction="count" dataDxfId="1728" totalsRowDxfId="1727"/>
    <tableColumn id="5" xr3:uid="{EA6D57DD-52EF-4D70-B539-0505DC6517EC}" name="Donnée (Niveau 6)" totalsRowFunction="count" dataDxfId="1726" totalsRowDxfId="1725"/>
    <tableColumn id="6" xr3:uid="{3FE552E2-2FEF-4E1A-B5DE-F4C21C13A296}" name="Description" totalsRowFunction="count" dataDxfId="1724" totalsRowDxfId="1723"/>
    <tableColumn id="14" xr3:uid="{BE5AEDCA-1CC5-4938-964E-9C68E6A07DC7}" name="Exemples" totalsRowFunction="count" dataDxfId="1722" totalsRowDxfId="1721"/>
    <tableColumn id="13" xr3:uid="{ED5FE47C-9997-4511-9856-83AF83A90171}" name="Fichier XSD" totalsRowFunction="count" dataDxfId="1720" totalsRowDxfId="1719"/>
    <tableColumn id="32" xr3:uid="{5C8C2495-D269-4E47-88B5-00584EF6B484}" name="Balise EMSI" dataDxfId="1718" totalsRowDxfId="1717"/>
    <tableColumn id="7" xr3:uid="{5C4F4C1E-17D3-4C4E-9650-A41F0BBB82B0}" name="Balise NexSIS" totalsRowFunction="count" dataDxfId="1716" totalsRowDxfId="1715"/>
    <tableColumn id="21" xr3:uid="{D8470834-C8F8-4F70-9302-7A4C602B72E6}" name="Nouvelle balise" totalsRowFunction="count" dataDxfId="1714" totalsRowDxfId="1713"/>
    <tableColumn id="8" xr3:uid="{D4E41060-B282-4AE5-8C87-3716CFB70625}" name="Nantes - balise" totalsRowFunction="count" dataDxfId="1712" totalsRowDxfId="1711"/>
    <tableColumn id="15" xr3:uid="{BB0E9A10-45CE-44DE-802C-D3A58D081A2F}" name="Nantes - description" totalsRowFunction="count" dataDxfId="1710" totalsRowDxfId="1709"/>
    <tableColumn id="18" xr3:uid="{8FE17C2A-E229-4B7F-B204-F356EEB4AE45}" name="GT399" totalsRowFunction="count" dataDxfId="1708" totalsRowDxfId="1707"/>
    <tableColumn id="9" xr3:uid="{4C9E2B92-3A78-454F-B9FF-8B97A2EAE3ED}" name="GT399 description" totalsRowFunction="count" dataDxfId="1706" totalsRowDxfId="1705"/>
    <tableColumn id="10" xr3:uid="{CCF33634-CF25-46BD-8DE3-12B24D24D5F8}" name="Priorisation" totalsRowFunction="count" dataDxfId="1704" totalsRowDxfId="1703"/>
    <tableColumn id="11" xr3:uid="{85B3828E-8687-4AA3-88CE-D610FCBDCFDE}" name="Cardinalité" dataDxfId="1702" totalsRowDxfId="1701"/>
    <tableColumn id="27" xr3:uid="{CF8F2F83-80E1-4F34-8CA4-101022C31379}" name="Objet" totalsRowFunction="count" dataDxfId="1700" totalsRowDxfId="1699"/>
    <tableColumn id="12" xr3:uid="{9491E93A-73C3-4214-8227-2A99EABCA3C1}" name="Format (ou type)" totalsRowFunction="count" dataDxfId="1698" totalsRowDxfId="1697"/>
    <tableColumn id="31" xr3:uid="{97801A1D-505C-4F61-ACF5-6EE844F5E23A}" name="Détails de format" dataDxfId="1696" totalsRowDxfId="1695"/>
    <tableColumn id="36" xr3:uid="{62248724-3AC6-48C6-B62F-D3C050A5A08F}" name="15-18" dataDxfId="1694" totalsRowDxfId="1693"/>
    <tableColumn id="35" xr3:uid="{2A6F94A4-B86B-4A8C-8862-6337DBF190B2}" name="15-15" dataDxfId="1692" totalsRowDxfId="1691"/>
    <tableColumn id="37" xr3:uid="{01782744-2942-D140-994A-3D343B0E0342}" name="CUT" dataDxfId="1690" totalsRowDxfId="1689"/>
    <tableColumn id="19" xr3:uid="{B112D546-E236-4723-880E-6D39731D2093}" name="Commentaire Hub Santé" totalsRowFunction="count" dataDxfId="1688" totalsRowDxfId="1687"/>
    <tableColumn id="16" xr3:uid="{E6CB6828-8B65-4F12-95B0-B9304BA135D8}" name="Commentaire Philippe Dreyfus" totalsRowFunction="count" dataDxfId="1686" totalsRowDxfId="1685"/>
    <tableColumn id="33" xr3:uid="{9AEA7D2D-C467-4E16-9414-C9877028EA11}" name="Commentaire FBE" dataDxfId="1684" totalsRowDxfId="1683"/>
    <tableColumn id="17" xr3:uid="{ACE48C56-220E-4341-8BEC-04B45FF1F728}" name="Commentaire Yann Penverne" totalsRowFunction="count" dataDxfId="1682" totalsRowDxfId="1681"/>
    <tableColumn id="20" xr3:uid="{A0AF1313-269D-4060-8F91-417D2F081DEB}" name="NexSIS" totalsRowFunction="custom" dataDxfId="1680" totalsRowDxfId="167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8" dataDxfId="1677" totalsRowDxfId="1676">
  <autoFilter ref="A8:AD14" xr:uid="{EF99425A-BF7C-494D-843B-A436A28F1D50}"/>
  <tableColumns count="30">
    <tableColumn id="26" xr3:uid="{D5B2518C-6D8E-6147-8C4F-B866728B3834}" name="ID" totalsRowFunction="count" dataDxfId="1675" totalsRowDxfId="1674"/>
    <tableColumn id="34" xr3:uid="{87148819-B7A5-7947-82EE-7CD825960AED}" name="Donnée (Niveau 1)" dataDxfId="1673" totalsRowDxfId="1672"/>
    <tableColumn id="1" xr3:uid="{D13C8DA4-A6E7-6647-83BF-735A36445504}" name="Donnée (Niveau 2)" totalsRowFunction="count" dataDxfId="1671" totalsRowDxfId="1670"/>
    <tableColumn id="2" xr3:uid="{9844E3D8-484C-674F-A6FE-C5E74C0BECD7}" name="Donnée (Niveau 3)" totalsRowFunction="count" dataDxfId="1669" totalsRowDxfId="1668"/>
    <tableColumn id="3" xr3:uid="{EDEAC3BB-E6E5-6D4A-81D4-0D53BDE32BE7}" name="Donnée (Niveau 4)" totalsRowFunction="count" dataDxfId="1667" totalsRowDxfId="1666"/>
    <tableColumn id="4" xr3:uid="{02D62420-0C0A-4A42-BF62-D538EE277DA2}" name="Donnée (Niveau 5)" totalsRowFunction="count" dataDxfId="1665" totalsRowDxfId="1664"/>
    <tableColumn id="5" xr3:uid="{AEDF2332-EB8E-3F47-A30F-62F4B295DC6E}" name="Donnée (Niveau 6)" totalsRowFunction="count" dataDxfId="1663" totalsRowDxfId="1662"/>
    <tableColumn id="6" xr3:uid="{6B82679A-C79E-B942-87C2-2A9AC62DFE61}" name="Description" totalsRowFunction="count" dataDxfId="1661" totalsRowDxfId="1660"/>
    <tableColumn id="14" xr3:uid="{64EB0DE7-7110-B649-B47F-39D14AB54769}" name="Exemples" totalsRowFunction="count" dataDxfId="1659" totalsRowDxfId="1658"/>
    <tableColumn id="7" xr3:uid="{30859462-25E2-6C4B-8D3C-5F2310CF2710}" name="Balise NexSIS" totalsRowFunction="count" dataDxfId="1657" totalsRowDxfId="1656"/>
    <tableColumn id="21" xr3:uid="{C7789C87-5B0F-9240-95BB-36A6DBBF16F7}" name="Nouvelle balise" totalsRowFunction="count" dataDxfId="1655" totalsRowDxfId="1654"/>
    <tableColumn id="8" xr3:uid="{56A311D2-6944-B44A-BA90-1B44FB783B25}" name="Nantes - balise" totalsRowFunction="count" dataDxfId="1653" totalsRowDxfId="1652"/>
    <tableColumn id="15" xr3:uid="{CC481BC4-1ACF-7849-B03D-7121652EE416}" name="Nantes - description" totalsRowFunction="count" dataDxfId="1651" totalsRowDxfId="1650"/>
    <tableColumn id="18" xr3:uid="{DA3EC825-B94E-6142-B1D1-58F763F6812E}" name="GT399" totalsRowFunction="count" dataDxfId="1649" totalsRowDxfId="1648"/>
    <tableColumn id="9" xr3:uid="{A60F6B9F-CF7A-6F48-A3FD-7FC591506696}" name="GT399 description" totalsRowFunction="count" dataDxfId="1647" totalsRowDxfId="1646"/>
    <tableColumn id="10" xr3:uid="{F183E99A-8936-D242-9E2F-7DF202579449}" name="Priorisation" totalsRowFunction="count" dataDxfId="1645" totalsRowDxfId="1644"/>
    <tableColumn id="11" xr3:uid="{0C55DBEB-B030-EB40-8778-44C43E402B7D}" name="Cardinalité" dataDxfId="1643" totalsRowDxfId="1642"/>
    <tableColumn id="27" xr3:uid="{3EA0014F-1F9E-3346-86AA-D19E79E32F71}" name="Objet" totalsRowFunction="count" dataDxfId="1641" totalsRowDxfId="1640"/>
    <tableColumn id="12" xr3:uid="{A3CD3B4C-97D3-9741-9A73-087C7A9F8936}" name="Format (ou type)" totalsRowFunction="count" dataDxfId="1639" totalsRowDxfId="1638"/>
    <tableColumn id="37" xr3:uid="{3FE45E5F-AD1E-7B48-BE25-BC7327DD16EC}" name="Nomenclature/ énumération" dataDxfId="1637" totalsRowDxfId="1636"/>
    <tableColumn id="31" xr3:uid="{9CB46CA4-597C-5148-8480-F8796E3C5AFD}" name="Détails de format" dataDxfId="1635" totalsRowDxfId="1634"/>
    <tableColumn id="36" xr3:uid="{97A47004-218F-7749-B82B-5B2AEE40A23C}" name="15-18" dataDxfId="1633" totalsRowDxfId="1632"/>
    <tableColumn id="35" xr3:uid="{544CEA0F-DCB5-C64C-9CDE-A40F1906888F}" name="15-15" dataDxfId="1631" totalsRowDxfId="1630"/>
    <tableColumn id="39" xr3:uid="{6DB8C4C4-E592-DA4D-B502-CA1F3A98FF18}" name="CUT" dataDxfId="1629" totalsRowDxfId="1628"/>
    <tableColumn id="19" xr3:uid="{F48E57B7-0080-CD4F-8CC0-D9866BEEABEE}" name="Commentaire Hub Santé" totalsRowFunction="count" dataDxfId="1627" totalsRowDxfId="1626"/>
    <tableColumn id="16" xr3:uid="{93611743-80E2-3A49-9F47-6E81E63C36BC}" name="Commentaire Philippe Dreyfus" totalsRowFunction="count" dataDxfId="1625" totalsRowDxfId="1624"/>
    <tableColumn id="33" xr3:uid="{E8582012-E1AA-5C48-84F3-81E85831EA3D}" name="Commentaire FBE" dataDxfId="1623" totalsRowDxfId="1622"/>
    <tableColumn id="17" xr3:uid="{10CD9342-79AA-B840-BD59-F6A02345EC01}" name="Commentaire Yann Penverne" totalsRowFunction="count" dataDxfId="1621" totalsRowDxfId="1620"/>
    <tableColumn id="20" xr3:uid="{36DD8A92-EC42-2849-A047-5EE0AABF1132}" name="NexSIS" totalsRowFunction="custom" dataDxfId="1619" totalsRowDxfId="1618">
      <totalsRowFormula>SUBTOTAL(103,createCase3[NexSIS])-COUNTIFS(createCase3[NexSIS],"=X")</totalsRowFormula>
    </tableColumn>
    <tableColumn id="22" xr3:uid="{055A2D99-D525-3349-A349-779652E6F495}" name="Métier" totalsRowFunction="custom" dataDxfId="1617" totalsRowDxfId="161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5" dataDxfId="1614" totalsRowDxfId="1613">
  <autoFilter ref="A11:AD191" xr:uid="{EF99425A-BF7C-494D-843B-A436A28F1D50}"/>
  <tableColumns count="30">
    <tableColumn id="26" xr3:uid="{ABF5D23D-E9BE-447B-A48E-850A8FE050AB}" name="ID" totalsRowFunction="count" dataDxfId="1612" totalsRowDxfId="1611"/>
    <tableColumn id="34" xr3:uid="{C603A664-BB7C-4E81-81F5-9AC771B920CE}" name="Donnée (Niveau 1)" dataDxfId="1610" totalsRowDxfId="1609"/>
    <tableColumn id="1" xr3:uid="{985EC22A-699F-4D1C-A0FF-90DCFB6591AE}" name="Donnée (Niveau 2)" totalsRowFunction="count" dataDxfId="1608" totalsRowDxfId="1607"/>
    <tableColumn id="2" xr3:uid="{9726EFFF-17E9-4567-9D61-3FDED4A1439C}" name="Donnée (Niveau 3)" totalsRowFunction="count" dataDxfId="1606" totalsRowDxfId="1605"/>
    <tableColumn id="3" xr3:uid="{DC2A9A2B-BD09-4CA3-892C-4DE6298A5712}" name="Donnée (Niveau 4)" totalsRowFunction="count" dataDxfId="1604" totalsRowDxfId="1603"/>
    <tableColumn id="4" xr3:uid="{B78C276D-8762-4642-9D7D-502A3706006F}" name="Donnée (Niveau 5)" totalsRowFunction="count" dataDxfId="1602" totalsRowDxfId="1601"/>
    <tableColumn id="5" xr3:uid="{E754A894-2972-4273-B6DD-CF0D8D93573D}" name="Donnée (Niveau 6)" totalsRowFunction="count" dataDxfId="1600" totalsRowDxfId="1599"/>
    <tableColumn id="6" xr3:uid="{24AAC4C6-656F-44C0-87E7-A586457237B4}" name="Description" totalsRowFunction="count" dataDxfId="1598" totalsRowDxfId="1597"/>
    <tableColumn id="14" xr3:uid="{5B142435-1C90-4234-8FB8-74C6ED9A57EB}" name="Exemples" totalsRowFunction="count" dataDxfId="1596" totalsRowDxfId="1595"/>
    <tableColumn id="7" xr3:uid="{23939F30-951A-4F60-A1C3-04B73AEA5803}" name="Balise NexSIS" totalsRowFunction="count" dataDxfId="1594" totalsRowDxfId="1593"/>
    <tableColumn id="21" xr3:uid="{DC207162-20F5-49F1-888F-349E9D3CC392}" name="Nouvelle balise" totalsRowFunction="count" dataDxfId="1592" totalsRowDxfId="1591"/>
    <tableColumn id="8" xr3:uid="{7556FAA0-1801-4DD7-900A-EE18363D5E82}" name="Nantes - balise" totalsRowFunction="count" dataDxfId="1590" totalsRowDxfId="1589"/>
    <tableColumn id="15" xr3:uid="{5FB127EE-7452-472C-AB5F-3281FCE1AA29}" name="Nantes - description" totalsRowFunction="count" dataDxfId="1588" totalsRowDxfId="1587"/>
    <tableColumn id="18" xr3:uid="{B55CBC10-E0E1-44C1-8A07-61AE2E43D1CB}" name="GT399" totalsRowFunction="count" dataDxfId="1586" totalsRowDxfId="1585"/>
    <tableColumn id="9" xr3:uid="{ED8CCBEC-AE8D-4416-B493-B3C4C06F7DE9}" name="GT399 description" totalsRowFunction="count" dataDxfId="1584" totalsRowDxfId="1583"/>
    <tableColumn id="10" xr3:uid="{46B3BCFD-A3E1-4528-930E-7787E8879562}" name="Priorisation" totalsRowFunction="count" dataDxfId="1582" totalsRowDxfId="1581"/>
    <tableColumn id="11" xr3:uid="{ABAA3778-8B61-4076-8B61-44A440D6CD31}" name="Cardinalité" dataDxfId="1580" totalsRowDxfId="1579"/>
    <tableColumn id="27" xr3:uid="{E5276C21-A4EF-4884-B4FB-C3E1823816EB}" name="Objet" totalsRowFunction="count" dataDxfId="1578" totalsRowDxfId="1577"/>
    <tableColumn id="12" xr3:uid="{5E7CF984-0D2D-4AB5-8857-24FA22847AFC}" name="Format (ou type)" totalsRowFunction="count" dataDxfId="1576" totalsRowDxfId="1575"/>
    <tableColumn id="37" xr3:uid="{2169D618-3BA4-45CD-952B-3014DC716E45}" name="Nomenclature/ énumération" dataDxfId="1574" totalsRowDxfId="1573"/>
    <tableColumn id="31" xr3:uid="{EC8DCE8F-9583-487D-94F2-441D28009773}" name="Détails de format" dataDxfId="1572" totalsRowDxfId="1571"/>
    <tableColumn id="36" xr3:uid="{2218AE1F-CDAB-423E-B754-D13BA6E01E7D}" name="Exos/RRAMU" dataDxfId="1570" totalsRowDxfId="1569"/>
    <tableColumn id="35" xr3:uid="{CF1EC0D3-4BCA-452A-AF26-36BE082E3351}" name="15-15" dataDxfId="1568" totalsRowDxfId="1567"/>
    <tableColumn id="39" xr3:uid="{4775AE16-DC68-4E34-8344-7B69CEBD7DD8}" name="CUT" dataDxfId="1566" totalsRowDxfId="1565"/>
    <tableColumn id="19" xr3:uid="{8FA91BE2-BC77-4525-BDE0-F6A9933290D7}" name="Commentaire Hub Santé" totalsRowFunction="count" dataDxfId="1564" totalsRowDxfId="1563"/>
    <tableColumn id="16" xr3:uid="{CFE0C64C-3AF3-4ED4-B261-757CDC0E4BAF}" name="Commentaire Philippe Dreyfus" totalsRowFunction="count" dataDxfId="1562" totalsRowDxfId="1561"/>
    <tableColumn id="33" xr3:uid="{DEAB7E62-6BC9-459A-9537-0973D7DAD581}" name="Commentaire FBE" dataDxfId="1560" totalsRowDxfId="1559"/>
    <tableColumn id="17" xr3:uid="{29D9B450-9ECA-42F9-BAF0-F3037CEEF915}" name="Commentaire Yann Penverne" totalsRowFunction="count" dataDxfId="1558" totalsRowDxfId="1557"/>
    <tableColumn id="20" xr3:uid="{DDA0A9DE-8EA2-4BC6-88A9-FC4FC0D98FFE}" name="NexSIS" totalsRowFunction="custom" dataDxfId="1556" totalsRowDxfId="1555">
      <totalsRowFormula>SUBTOTAL(103,createCase142[NexSIS])-COUNTIFS(createCase142[NexSIS],"=X")</totalsRowFormula>
    </tableColumn>
    <tableColumn id="22" xr3:uid="{1E79267D-7033-4469-BFCF-BBE2A69D6108}" name="Métier" totalsRowFunction="custom" dataDxfId="1554" totalsRowDxfId="1553">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2" totalsRowCount="1" headerRowDxfId="1552" dataDxfId="1551" totalsRowDxfId="1550">
  <autoFilter ref="A8:AE191" xr:uid="{EF99425A-BF7C-494D-843B-A436A28F1D50}"/>
  <tableColumns count="31">
    <tableColumn id="26" xr3:uid="{F89F79B0-EC13-4626-8B8B-E72803CF8D7F}" name="ID" totalsRowFunction="count" dataDxfId="61" totalsRowDxfId="30"/>
    <tableColumn id="34" xr3:uid="{82D9E408-6E89-6548-8064-32C2C1C49796}" name="Donnée (Niveau 1)" dataDxfId="60" totalsRowDxfId="29"/>
    <tableColumn id="1" xr3:uid="{A4D81CB2-5DBF-46A1-831A-3B0CB8713987}" name="Donnée (Niveau 2)" totalsRowFunction="count" dataDxfId="59" totalsRowDxfId="28"/>
    <tableColumn id="2" xr3:uid="{70FEA672-42A5-4D50-83E3-20F1DC99F826}" name="Donnée (Niveau 3)" totalsRowFunction="count" dataDxfId="58" totalsRowDxfId="27"/>
    <tableColumn id="3" xr3:uid="{E5F546D4-3F7C-49D3-ACAD-5C0AA86EEA72}" name="Donnée (Niveau 4)" totalsRowFunction="count" dataDxfId="57" totalsRowDxfId="26"/>
    <tableColumn id="4" xr3:uid="{C36F63D5-6F86-4068-8553-7E11F2FF2E34}" name="Donnée (Niveau 5)" totalsRowFunction="count" dataDxfId="56" totalsRowDxfId="25"/>
    <tableColumn id="5" xr3:uid="{BCD32C8B-1BF5-4152-A4E3-856EB454D41F}" name="Donnée (Niveau 6)" totalsRowFunction="count" dataDxfId="55" totalsRowDxfId="24"/>
    <tableColumn id="6" xr3:uid="{31AB271A-A79E-4AD6-A425-139013E5C0ED}" name="Description" totalsRowFunction="count" dataDxfId="54" totalsRowDxfId="23"/>
    <tableColumn id="14" xr3:uid="{42356E16-5C2C-47EF-96D9-1439EB52D654}" name="Exemples" totalsRowFunction="count" dataDxfId="53" totalsRowDxfId="22"/>
    <tableColumn id="7" xr3:uid="{05B3DFF6-BC4E-40A1-862A-0EBD5F2686D8}" name="Balise NexSIS" totalsRowFunction="count" dataDxfId="52" totalsRowDxfId="21"/>
    <tableColumn id="21" xr3:uid="{A67EAB5D-C889-4A87-AEDD-CB5D507B5224}" name="Nouvelle balise" totalsRowFunction="count" dataDxfId="51" totalsRowDxfId="20"/>
    <tableColumn id="8" xr3:uid="{142E6E6B-2EEA-41C0-969F-103EB7FEE77B}" name="Nantes - balise" totalsRowFunction="count" dataDxfId="50" totalsRowDxfId="19"/>
    <tableColumn id="15" xr3:uid="{4B3C95EC-2C41-42CE-9528-75F02E532B07}" name="Nantes - description" totalsRowFunction="count" dataDxfId="49" totalsRowDxfId="18"/>
    <tableColumn id="18" xr3:uid="{DD4C49C8-6EEB-4810-B6DF-F5EA0958E68F}" name="GT399" totalsRowFunction="count" dataDxfId="48" totalsRowDxfId="17"/>
    <tableColumn id="9" xr3:uid="{1EF347D1-5F3C-455F-B7CC-0411A0A13BA5}" name="GT399 description" totalsRowFunction="count" dataDxfId="47" totalsRowDxfId="16"/>
    <tableColumn id="10" xr3:uid="{A688C13F-43B2-4D38-AB61-5A8FA70F8877}" name="Priorisation" totalsRowFunction="count" dataDxfId="46" totalsRowDxfId="15"/>
    <tableColumn id="11" xr3:uid="{740E98DF-4145-4688-96B5-1DB2B4C65860}" name="Cardinalité" dataDxfId="45" totalsRowDxfId="14"/>
    <tableColumn id="27" xr3:uid="{5362BDCB-F398-463F-807C-5642BE8139A3}" name="Objet" totalsRowFunction="count" dataDxfId="44" totalsRowDxfId="13"/>
    <tableColumn id="12" xr3:uid="{F99D40B9-B75A-4B6D-AD14-A9CC94A67A94}" name="Format (ou type)" totalsRowFunction="count" dataDxfId="43" totalsRowDxfId="12"/>
    <tableColumn id="37" xr3:uid="{C4249FC6-D549-4A35-98D7-D98FEFD604C7}" name="Nomenclature/ énumération" dataDxfId="42" totalsRowDxfId="11"/>
    <tableColumn id="31" xr3:uid="{165DCEEB-09D9-4414-9EB1-071322B65527}" name="Détails de format" dataDxfId="41" totalsRowDxfId="10"/>
    <tableColumn id="36" xr3:uid="{DFE77849-E589-4C00-A974-5EA32CAC9950}" name="15-18" dataDxfId="40" totalsRowDxfId="9"/>
    <tableColumn id="35" xr3:uid="{6F7422E5-A9F0-4CB5-94CC-23CADED3A1EA}" name="15-15" dataDxfId="39" totalsRowDxfId="8"/>
    <tableColumn id="24" xr3:uid="{84A6C4F7-D7B2-45A3-94D6-FA4C63F0BF6D}" name="15-SMUR" dataDxfId="38" totalsRowDxfId="7"/>
    <tableColumn id="39" xr3:uid="{D123E456-B227-404D-9075-2C12B6D79281}" name="CUT" dataDxfId="37" totalsRowDxfId="6"/>
    <tableColumn id="19" xr3:uid="{0E27CA97-E0CC-4707-8A95-C2EB8B822A50}" name="Commentaire Hub Santé" totalsRowFunction="count" dataDxfId="36" totalsRowDxfId="5"/>
    <tableColumn id="16" xr3:uid="{85C90A89-19FA-4640-8DE9-5BC81E29801A}" name="Commentaire Philippe Dreyfus" totalsRowFunction="count" dataDxfId="35" totalsRowDxfId="4"/>
    <tableColumn id="33" xr3:uid="{F9B7E469-F267-4217-89F6-2332B9BE9F00}" name="Commentaire FBE" dataDxfId="34" totalsRowDxfId="3"/>
    <tableColumn id="17" xr3:uid="{AF1719C0-5CFC-4F9F-8447-1E16DD154E8D}" name="Commentaire Yann Penverne" totalsRowFunction="count" dataDxfId="33" totalsRowDxfId="2"/>
    <tableColumn id="20" xr3:uid="{A1AC7405-8CAD-4797-ACD3-A6DB9BD4973A}" name="NexSIS" totalsRowFunction="custom" dataDxfId="32" totalsRowDxfId="1">
      <totalsRowFormula>SUBTOTAL(103,createCase[NexSIS])-COUNTIFS(createCase[NexSIS],"=X")</totalsRowFormula>
    </tableColumn>
    <tableColumn id="22" xr3:uid="{BFD15786-BC47-434A-8C58-1A07EC8D4305}" name="Métier" totalsRowFunction="custom" dataDxfId="3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49" dataDxfId="1548" totalsRowDxfId="1547">
  <autoFilter ref="A8:W33" xr:uid="{C92664FE-ED8F-46D7-9DD5-6F2E0861D6FF}"/>
  <tableColumns count="23">
    <tableColumn id="26" xr3:uid="{62D1D962-435E-445C-8176-6AFEE7ABB964}" name="ID" totalsRowFunction="count" dataDxfId="1546" totalsRowDxfId="1545"/>
    <tableColumn id="34" xr3:uid="{AF99D652-DA31-487A-8CE3-C43A9D0D0F82}" name="Donnée (Niveau 1)" dataDxfId="1544" totalsRowDxfId="1543"/>
    <tableColumn id="1" xr3:uid="{26624729-2378-4BE4-AF94-2AD83420E408}" name="Donnée (Niveau 2)" totalsRowFunction="count" dataDxfId="1542" totalsRowDxfId="1541"/>
    <tableColumn id="2" xr3:uid="{3DF2C155-D187-4F5C-A2F9-29CA2B2A18CC}" name="Donnée (Niveau 3)" totalsRowFunction="count" dataDxfId="1540" totalsRowDxfId="1539"/>
    <tableColumn id="3" xr3:uid="{DD16CD2E-7545-4983-AF64-50A47209731F}" name="Donnée (Niveau 4)" totalsRowFunction="count" dataDxfId="1538" totalsRowDxfId="1537"/>
    <tableColumn id="4" xr3:uid="{9201EFE0-C9BD-490F-B6AA-83311B09262F}" name="Donnée (Niveau 5)" totalsRowFunction="count" dataDxfId="1536" totalsRowDxfId="1535"/>
    <tableColumn id="5" xr3:uid="{20C32895-212D-4F26-B134-FBDF1FD4ED0E}" name="Donnée (Niveau 6)" totalsRowFunction="count" dataDxfId="1534" totalsRowDxfId="1533"/>
    <tableColumn id="6" xr3:uid="{036B2D7E-23E0-4814-B2FB-5C619B25F782}" name="Description" totalsRowFunction="count" dataDxfId="1532" totalsRowDxfId="1531"/>
    <tableColumn id="14" xr3:uid="{51A4E1A3-F3DC-4BAD-9F20-81B65F485A0D}" name="Exemples" totalsRowFunction="count" dataDxfId="1530" totalsRowDxfId="1529"/>
    <tableColumn id="21" xr3:uid="{C6BE7A8E-F875-441C-BFA9-86D71B9EFF88}" name="Balise" totalsRowFunction="count" dataDxfId="1528" totalsRowDxfId="1527"/>
    <tableColumn id="11" xr3:uid="{F10EE65F-1515-4AE2-9211-FD44F3EA5D3E}" name="Cardinalité" dataDxfId="1526" totalsRowDxfId="1525"/>
    <tableColumn id="27" xr3:uid="{B47DCBC0-7B24-497F-8892-323B08A42011}" name="Objet" totalsRowFunction="count" dataDxfId="1524" totalsRowDxfId="1523"/>
    <tableColumn id="12" xr3:uid="{15BDE3A9-E8A9-4EFC-A353-0269A66BC2B2}" name="Format (ou type)" totalsRowFunction="count" dataDxfId="1522" totalsRowDxfId="1521"/>
    <tableColumn id="37" xr3:uid="{046163B9-02C2-4347-B7FB-61E0432AAB68}" name="Nomenclature/ énumération" dataDxfId="1520" totalsRowDxfId="1519"/>
    <tableColumn id="31" xr3:uid="{20E92D64-29A1-4239-93C5-E8F762FFD8DE}" name="Détails de format" dataDxfId="1518" totalsRowDxfId="1517"/>
    <tableColumn id="36" xr3:uid="{636C128D-46D4-443D-9FB6-645B4E8390EC}" name="15-18" dataDxfId="1516" totalsRowDxfId="1515"/>
    <tableColumn id="35" xr3:uid="{3C17CD84-5847-4BD3-990E-46197D8D30CE}" name="15-15" dataDxfId="1514" totalsRowDxfId="1513"/>
    <tableColumn id="39" xr3:uid="{8F5DF9DE-3AC1-4BBF-B05B-904A5EB4D934}" name="CUT" dataDxfId="1512" totalsRowDxfId="1511"/>
    <tableColumn id="19" xr3:uid="{B90DC3CB-85F4-4D23-8DE4-7B4C05AC2236}" name="Commentaire Hub Santé" totalsRowFunction="count" dataDxfId="1510" totalsRowDxfId="1509"/>
    <tableColumn id="16" xr3:uid="{E17F6AB0-4FBD-425F-A071-573AD4BA0F3E}" name="Commentaire Philippe Dreyfus" totalsRowFunction="count" dataDxfId="1508" totalsRowDxfId="1507"/>
    <tableColumn id="33" xr3:uid="{7CFA00D6-8048-42E1-B541-BEA178D54E3E}" name="Commentaire FBE" dataDxfId="1506" totalsRowDxfId="1505"/>
    <tableColumn id="17" xr3:uid="{FC58F8C6-81B4-4955-A593-71BD7E5BDA7A}" name="Commentaire Yann Penverne" totalsRowFunction="count" dataDxfId="1504" totalsRowDxfId="1503"/>
    <tableColumn id="22" xr3:uid="{DB0180C0-781E-4165-87A4-8168655417AB}" name="Métier" totalsRowFunction="custom" dataDxfId="1502" totalsRowDxfId="1501">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500" dataDxfId="1499" totalsRowDxfId="1498">
  <autoFilter ref="A8:W16" xr:uid="{C92664FE-ED8F-46D7-9DD5-6F2E0861D6FF}"/>
  <tableColumns count="23">
    <tableColumn id="26" xr3:uid="{3D95D60D-4749-4205-B5A3-C40BC9083DDF}" name="ID" totalsRowFunction="count" dataDxfId="1497" totalsRowDxfId="1496"/>
    <tableColumn id="34" xr3:uid="{F55F9431-FBCC-4C37-BC99-DDE204E6AD66}" name="Donnée (Niveau 1)" dataDxfId="1495" totalsRowDxfId="1494"/>
    <tableColumn id="1" xr3:uid="{7BDE9DBC-8BFF-4962-94C8-303215EF6651}" name="Donnée (Niveau 2)" totalsRowFunction="count" dataDxfId="1493" totalsRowDxfId="1492"/>
    <tableColumn id="2" xr3:uid="{D40563B8-DCFF-4581-97D6-3BC1A593C4AB}" name="Donnée (Niveau 3)" totalsRowFunction="count" dataDxfId="1491" totalsRowDxfId="1490"/>
    <tableColumn id="3" xr3:uid="{25A7848B-AF8E-4993-88F6-92216A238470}" name="Donnée (Niveau 4)" totalsRowFunction="count" dataDxfId="1489" totalsRowDxfId="1488"/>
    <tableColumn id="4" xr3:uid="{AA50B053-891E-46D9-A92A-0E26EF075B7E}" name="Donnée (Niveau 5)" totalsRowFunction="count" dataDxfId="1487" totalsRowDxfId="1486"/>
    <tableColumn id="5" xr3:uid="{58A3E3FB-40F5-40E2-96F6-8C1C4AF04759}" name="Donnée (Niveau 6)" totalsRowFunction="count" dataDxfId="1485" totalsRowDxfId="1484"/>
    <tableColumn id="6" xr3:uid="{C62E45BF-811F-42E7-AB88-572B417F6150}" name="Description" totalsRowFunction="count" dataDxfId="1483" totalsRowDxfId="1482"/>
    <tableColumn id="14" xr3:uid="{F9F87B89-8446-4459-82BE-4CC3FDAE3D24}" name="Exemples" totalsRowFunction="count" dataDxfId="1481" totalsRowDxfId="1480"/>
    <tableColumn id="21" xr3:uid="{48DE3666-C566-4CAB-B0A7-07A3209B6595}" name="Balise" totalsRowFunction="count" dataDxfId="1479" totalsRowDxfId="1478"/>
    <tableColumn id="11" xr3:uid="{FD69FEBC-E70D-44C5-AD2D-C6CC2D1C0D06}" name="Cardinalité" dataDxfId="1477" totalsRowDxfId="1476"/>
    <tableColumn id="27" xr3:uid="{B5A842FA-9CEA-4996-A030-5CA520DDD42D}" name="Objet" totalsRowFunction="count" dataDxfId="1475" totalsRowDxfId="1474"/>
    <tableColumn id="12" xr3:uid="{A04D9211-F25C-4418-9545-A6F2966A3528}" name="Format (ou type)" totalsRowFunction="count" dataDxfId="1473" totalsRowDxfId="1472"/>
    <tableColumn id="37" xr3:uid="{4AA2533B-7EE3-47E8-A3C9-3721487911B2}" name="Nomenclature/ énumération" dataDxfId="1471" totalsRowDxfId="1470"/>
    <tableColumn id="31" xr3:uid="{5F33B9AF-8F57-40C0-B58A-2900055019D0}" name="Détails de format" dataDxfId="1469" totalsRowDxfId="1468"/>
    <tableColumn id="36" xr3:uid="{4350E4CE-9B26-491D-804C-0334C47A43C5}" name="15-18" dataDxfId="1467" totalsRowDxfId="1466"/>
    <tableColumn id="35" xr3:uid="{D25EA6AD-098C-4C6E-94BD-A321CF38C383}" name="15-15" dataDxfId="1465" totalsRowDxfId="1464"/>
    <tableColumn id="39" xr3:uid="{05BE7884-8749-4B81-B356-DDAA0EAB4864}" name="CUT" dataDxfId="1463" totalsRowDxfId="1462"/>
    <tableColumn id="19" xr3:uid="{6A104928-C33B-4AA9-A990-40B6C20E9D80}" name="Commentaire Hub Santé" totalsRowFunction="count" dataDxfId="1461" totalsRowDxfId="1460"/>
    <tableColumn id="16" xr3:uid="{712AA8BE-EBEC-4D34-9BE4-C551609D4A8E}" name="Commentaire Philippe Dreyfus" totalsRowFunction="count" dataDxfId="1459" totalsRowDxfId="1458"/>
    <tableColumn id="33" xr3:uid="{C7EF274F-4008-4396-97F1-6B640D914E6E}" name="Commentaire FBE" dataDxfId="1457" totalsRowDxfId="1456"/>
    <tableColumn id="17" xr3:uid="{BC6A7B64-7E37-4F83-AA3E-8E136D3C025C}" name="Commentaire Yann Penverne" totalsRowFunction="count" dataDxfId="1455" totalsRowDxfId="1454"/>
    <tableColumn id="22" xr3:uid="{FBAE91BA-4332-4036-98CF-545C9190993D}" name="Métier" totalsRowFunction="custom" dataDxfId="1453" totalsRowDxfId="145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51" dataDxfId="1450" totalsRowDxfId="1449">
  <autoFilter ref="A8:W38" xr:uid="{C92664FE-ED8F-46D7-9DD5-6F2E0861D6FF}"/>
  <tableColumns count="23">
    <tableColumn id="26" xr3:uid="{F0BBFE2C-91EC-4F63-8C42-7A13D8DB1773}" name="ID" totalsRowFunction="count" dataDxfId="1448" totalsRowDxfId="1447"/>
    <tableColumn id="34" xr3:uid="{D4146487-94AF-45AE-9337-108D3BA4CEB4}" name="Donnée (Niveau 1)" dataDxfId="1446" totalsRowDxfId="1445"/>
    <tableColumn id="1" xr3:uid="{6249CE60-4860-4AE5-B2FE-DC960F0E9986}" name="Donnée (Niveau 2)" totalsRowFunction="count" dataDxfId="1444" totalsRowDxfId="1443"/>
    <tableColumn id="2" xr3:uid="{C2D3DCAE-6928-4F1C-AF61-C37FEBF17CE7}" name="Donnée (Niveau 3)" totalsRowFunction="count" dataDxfId="1442" totalsRowDxfId="1441"/>
    <tableColumn id="3" xr3:uid="{33216364-1D3C-4C3A-9A87-FDF54DD48221}" name="Donnée (Niveau 4)" totalsRowFunction="count" dataDxfId="1440" totalsRowDxfId="1439"/>
    <tableColumn id="4" xr3:uid="{57EF9CD5-EC70-4A23-A60C-23D9F357C89F}" name="Donnée (Niveau 5)" totalsRowFunction="count" dataDxfId="1438" totalsRowDxfId="1437"/>
    <tableColumn id="5" xr3:uid="{9F84A053-8A83-4A58-AEB1-A4D4BC92B461}" name="Donnée (Niveau 6)" totalsRowFunction="count" dataDxfId="1436" totalsRowDxfId="1435"/>
    <tableColumn id="6" xr3:uid="{D1C161A6-6AE9-4A45-944C-37A17B71ECB9}" name="Description" totalsRowFunction="count" dataDxfId="1434" totalsRowDxfId="1433"/>
    <tableColumn id="14" xr3:uid="{B7506A0E-75D9-44A0-9C02-5DB0ECF2A955}" name="Exemples" totalsRowFunction="count" dataDxfId="1432" totalsRowDxfId="1431"/>
    <tableColumn id="21" xr3:uid="{8064C132-A136-4348-BB46-3374B12E8118}" name="Balise" totalsRowFunction="count" dataDxfId="1430" totalsRowDxfId="1429"/>
    <tableColumn id="11" xr3:uid="{07C5EC80-6F69-4BF2-A52F-A8DC0C68FDD5}" name="Cardinalité" dataDxfId="1428" totalsRowDxfId="1427"/>
    <tableColumn id="27" xr3:uid="{45AE51DB-A6BF-45B0-A5E3-450B57AFF1BE}" name="Objet" totalsRowFunction="count" dataDxfId="1426" totalsRowDxfId="1425"/>
    <tableColumn id="12" xr3:uid="{DDC6828F-2B6C-4E05-87D2-07F4D40557F4}" name="Format (ou type)" totalsRowFunction="count" dataDxfId="1424" totalsRowDxfId="1423"/>
    <tableColumn id="37" xr3:uid="{66657B31-D3ED-45B0-AFA9-C1A1912F21C1}" name="Nomenclature/ énumération" dataDxfId="1422" totalsRowDxfId="1421"/>
    <tableColumn id="31" xr3:uid="{FC0F3951-1CFE-4C1D-96D5-F355E8519DFE}" name="Détails de format" dataDxfId="1420" totalsRowDxfId="1419"/>
    <tableColumn id="36" xr3:uid="{E4D376D5-6C75-44C6-9C5A-2DB0ECCB6D64}" name="15-18" dataDxfId="1418" totalsRowDxfId="1417"/>
    <tableColumn id="35" xr3:uid="{EA11A1BC-8967-40FA-ADCD-0B84F05B4FB7}" name="15-15" dataDxfId="1416" totalsRowDxfId="1415"/>
    <tableColumn id="39" xr3:uid="{D31DD38F-C6EE-4749-A560-C7A57192A678}" name="CUT" dataDxfId="1414" totalsRowDxfId="1413"/>
    <tableColumn id="19" xr3:uid="{B19166B6-0C3E-4F4D-ADFE-C549689DAD0F}" name="Commentaire Hub Santé" totalsRowFunction="count" dataDxfId="1412" totalsRowDxfId="1411"/>
    <tableColumn id="16" xr3:uid="{4463EAB1-8B99-416B-81E7-7BF762EFF67F}" name="Commentaire Philippe Dreyfus" totalsRowFunction="count" dataDxfId="1410" totalsRowDxfId="1409"/>
    <tableColumn id="33" xr3:uid="{AEB9EA63-47DE-4EB1-98A2-28AF16C300B3}" name="Commentaire FBE" dataDxfId="1408" totalsRowDxfId="1407"/>
    <tableColumn id="17" xr3:uid="{A303D711-3B44-411C-AFCC-D94F65BB0726}" name="Commentaire Yann Penverne" totalsRowFunction="count" dataDxfId="1406" totalsRowDxfId="1405"/>
    <tableColumn id="22" xr3:uid="{05D5BA78-9525-42BB-9AA1-997AB030D68E}" name="Métier" totalsRowFunction="custom" dataDxfId="1404" totalsRowDxfId="140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402" dataDxfId="1401" totalsRowDxfId="1400">
  <autoFilter ref="A8:AF73" xr:uid="{63D50B21-49FD-4724-931E-4B74BF8476B1}"/>
  <tableColumns count="32">
    <tableColumn id="26" xr3:uid="{8D5EDC39-215F-4E94-846A-3D4ACA1D2C53}" name="ID" totalsRowFunction="count" dataDxfId="1399" totalsRowDxfId="1398"/>
    <tableColumn id="34" xr3:uid="{207093F4-4D8B-4CEB-9D2D-235D14641525}" name="Donnée (Niveau 1)" dataDxfId="1397" totalsRowDxfId="1396"/>
    <tableColumn id="1" xr3:uid="{9E73ABC5-269F-4BD3-9995-81E72371DAE3}" name="Donnée (Niveau 2)" totalsRowFunction="count" dataDxfId="1395" totalsRowDxfId="1394"/>
    <tableColumn id="2" xr3:uid="{2161A585-4F28-44FE-A023-7DB4D8C14776}" name="Donnée (Niveau 3)" totalsRowFunction="count" dataDxfId="1393" totalsRowDxfId="1392"/>
    <tableColumn id="3" xr3:uid="{B4AC3C84-E90A-41BE-8D7E-B00512446AA0}" name="Donnée (Niveau 4)" totalsRowFunction="count" dataDxfId="1391" totalsRowDxfId="1390"/>
    <tableColumn id="4" xr3:uid="{7625C9EB-D58E-42FE-879B-9F8F2027D9BC}" name="Donnée (Niveau 5)" totalsRowFunction="count" dataDxfId="1389" totalsRowDxfId="1388"/>
    <tableColumn id="5" xr3:uid="{F9A74558-8C8F-45C8-835B-46F0B31B479D}" name="Donnée (Niveau 6)" totalsRowFunction="count" dataDxfId="1387" totalsRowDxfId="1386"/>
    <tableColumn id="6" xr3:uid="{09509801-3591-48A7-8985-CCEA3490DE3C}" name="Description" totalsRowFunction="count" dataDxfId="1385" totalsRowDxfId="1384"/>
    <tableColumn id="14" xr3:uid="{8545E83F-C13A-48FC-82C5-4A224D3A6106}" name="Exemples" totalsRowFunction="count" dataDxfId="1383" totalsRowDxfId="1382"/>
    <tableColumn id="7" xr3:uid="{F7282465-AB67-4D8A-90B4-CAF4CDB5007B}" name="Balise NexSIS" totalsRowFunction="count" dataDxfId="1381" totalsRowDxfId="1380"/>
    <tableColumn id="21" xr3:uid="{44DD35C0-3D58-465E-82FF-70ABB11F29EF}" name="Nouvelle balise" totalsRowFunction="count" dataDxfId="1379" totalsRowDxfId="1378"/>
    <tableColumn id="8" xr3:uid="{8F87BED5-B74C-4B7A-B29D-D91C208A9F73}" name="Nantes - balise" totalsRowFunction="count" dataDxfId="1377" totalsRowDxfId="1376"/>
    <tableColumn id="15" xr3:uid="{718CC66C-29F4-4C63-B0E0-D70789F55F8F}" name="Nantes - description" totalsRowFunction="count" dataDxfId="1375" totalsRowDxfId="1374"/>
    <tableColumn id="18" xr3:uid="{65F92B88-E7A2-45E5-8796-E162FAED8248}" name="GT399" totalsRowFunction="count" dataDxfId="1373" totalsRowDxfId="1372"/>
    <tableColumn id="9" xr3:uid="{A24D6524-4257-4D93-94F9-A3667397DDBA}" name="GT399 description" totalsRowFunction="count" dataDxfId="1371" totalsRowDxfId="1370"/>
    <tableColumn id="10" xr3:uid="{E016D53B-CB5B-4F83-A1DA-7C210BE8E926}" name="Priorisation" totalsRowFunction="count" dataDxfId="1369" totalsRowDxfId="1368"/>
    <tableColumn id="11" xr3:uid="{17AE5B25-E42A-4545-AF36-AE2BF5D231F1}" name="Cardinalité" dataDxfId="1367" totalsRowDxfId="1366"/>
    <tableColumn id="27" xr3:uid="{0646FC2D-E448-497F-9566-96B9E754D7B3}" name="Objet" totalsRowFunction="count" dataDxfId="1365" totalsRowDxfId="1364"/>
    <tableColumn id="12" xr3:uid="{9F463A79-A8A7-456D-BC30-1910D14EEA3A}" name="Format (ou type)" totalsRowFunction="count" dataDxfId="1363" totalsRowDxfId="1362"/>
    <tableColumn id="37" xr3:uid="{B034C9F4-78BE-4F4D-9B79-BA9F5DAB2826}" name="Nomenclature/ énumération" dataDxfId="1361" totalsRowDxfId="1360"/>
    <tableColumn id="31" xr3:uid="{3158C7A2-A99D-4EF2-8BAE-8667747DCF73}" name="Détails de format" dataDxfId="1359" totalsRowDxfId="1358"/>
    <tableColumn id="36" xr3:uid="{89279DA3-D94C-4AAB-B817-DF00FFBA9888}" name="15-RPIS" dataDxfId="1357" totalsRowDxfId="1356"/>
    <tableColumn id="13" xr3:uid="{A70D290D-71CE-4BB5-8E04-3E3B951B7729}" name="15-SMUR" dataDxfId="1355" totalsRowDxfId="1354"/>
    <tableColumn id="23" xr3:uid="{FB137A89-375F-455A-9ADB-F409CB7B19B9}" name="15-18" dataDxfId="1353" totalsRowDxfId="1352"/>
    <tableColumn id="35" xr3:uid="{EE84F553-FEE7-4CD0-89C0-C8DD492F4429}" name="15-TSU" dataDxfId="1351" totalsRowDxfId="1350"/>
    <tableColumn id="39" xr3:uid="{DA320A45-45B6-4963-91DD-917A38D8DF49}" name="CUT" dataDxfId="1349" totalsRowDxfId="1348"/>
    <tableColumn id="19" xr3:uid="{FF109D4E-4787-4AB3-9E15-478656FCDADF}" name="Commentaire Hub Santé" totalsRowFunction="count" dataDxfId="1347" totalsRowDxfId="1346"/>
    <tableColumn id="16" xr3:uid="{642C8AF9-3354-4F6C-A37B-363B64C9780B}" name="Commentaire Philippe Dreyfus" totalsRowFunction="count" dataDxfId="1345" totalsRowDxfId="1344"/>
    <tableColumn id="33" xr3:uid="{44001357-ED08-4953-9C2E-B2302A17E223}" name="Commentaire FBE" dataDxfId="1343" totalsRowDxfId="1342"/>
    <tableColumn id="17" xr3:uid="{D9CE2245-CA19-44A0-94CC-CE702DFB5445}" name="Commentaire Yann Penverne" totalsRowFunction="count" dataDxfId="1341" totalsRowDxfId="1340"/>
    <tableColumn id="20" xr3:uid="{2A0BBAC6-9A77-4C1A-BA6E-777232E44EA6}" name="NexSIS" totalsRowFunction="custom" dataDxfId="1339" totalsRowDxfId="1338">
      <totalsRowFormula>SUBTOTAL(103,createCase2912[NexSIS])-COUNTIFS(createCase2912[NexSIS],"=X")</totalsRowFormula>
    </tableColumn>
    <tableColumn id="22" xr3:uid="{2D3A15A0-662A-48E8-A3A3-1095AE1804CC}" name="Métier" totalsRowFunction="custom" dataDxfId="1337" totalsRowDxfId="133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35" dataDxfId="1334" totalsRowDxfId="1333">
  <autoFilter ref="A8:AD92" xr:uid="{61BCAC55-9BDD-436A-8C43-43FA10A8A29F}"/>
  <tableColumns count="30">
    <tableColumn id="26" xr3:uid="{588455DD-C3D5-4460-AC26-09BB83302193}" name="ID" totalsRowFunction="count" dataDxfId="1332" totalsRowDxfId="1331"/>
    <tableColumn id="34" xr3:uid="{75617E3F-38B8-498E-B488-E5382B8D8E59}" name="Donnée (Niveau 1)" dataDxfId="1330" totalsRowDxfId="1329"/>
    <tableColumn id="1" xr3:uid="{90A61A2B-B1CF-4E5B-AC63-E218B3506FE1}" name="Donnée (Niveau 2)" totalsRowFunction="count" dataDxfId="1328" totalsRowDxfId="1327"/>
    <tableColumn id="2" xr3:uid="{40B5ED06-C233-4300-B851-9639491A20EA}" name="Donnée (Niveau 3)" totalsRowFunction="count" dataDxfId="1326" totalsRowDxfId="1325"/>
    <tableColumn id="3" xr3:uid="{FE650810-91F2-43FA-A1A9-4ADEDDF019D9}" name="Donnée (Niveau 4)" totalsRowFunction="count" dataDxfId="1324" totalsRowDxfId="1323"/>
    <tableColumn id="4" xr3:uid="{67B0AC35-FCE9-4B98-A5B5-F79242422DED}" name="Donnée (Niveau 5)" totalsRowFunction="count" dataDxfId="1322" totalsRowDxfId="1321"/>
    <tableColumn id="5" xr3:uid="{5584FBA0-8C9A-4B74-996C-489E5B6D8B31}" name="Donnée (Niveau 6)" totalsRowFunction="count" dataDxfId="1320" totalsRowDxfId="1319"/>
    <tableColumn id="6" xr3:uid="{B561E47E-0EF4-4741-9318-11ED52CE2081}" name="Description" totalsRowFunction="count" dataDxfId="1318" totalsRowDxfId="1317"/>
    <tableColumn id="14" xr3:uid="{BCB241CF-864B-404B-9457-5CFCE283A52E}" name="Exemples" totalsRowFunction="count" dataDxfId="1316" totalsRowDxfId="1315"/>
    <tableColumn id="7" xr3:uid="{EAF17525-FE29-430A-A520-5F864853ED00}" name="Balise NexSIS" totalsRowFunction="count" dataDxfId="1314" totalsRowDxfId="1313"/>
    <tableColumn id="21" xr3:uid="{D0BFFE6C-4225-46D0-B895-F3676779BA23}" name="Nouvelle balise" totalsRowFunction="count" dataDxfId="1312" totalsRowDxfId="1311"/>
    <tableColumn id="8" xr3:uid="{3895610D-D4D5-42BF-BCF9-30A1A3C697D5}" name="Nantes - balise" totalsRowFunction="count" dataDxfId="1310" totalsRowDxfId="1309"/>
    <tableColumn id="15" xr3:uid="{A4C3AF04-789D-45AA-AF75-181EE5D3C889}" name="Nantes - description" totalsRowFunction="count" dataDxfId="1308" totalsRowDxfId="1307"/>
    <tableColumn id="18" xr3:uid="{0B319C5E-2B1A-48A1-AB5B-565B289E8E5A}" name="GT399" totalsRowFunction="count" dataDxfId="1306" totalsRowDxfId="1305"/>
    <tableColumn id="9" xr3:uid="{3270362B-AE6D-4A4F-9B53-9B4705420332}" name="GT399 description" totalsRowFunction="count" dataDxfId="1304" totalsRowDxfId="1303"/>
    <tableColumn id="10" xr3:uid="{7DFD36C3-C87A-40C8-A097-E0E6D15F31FF}" name="Priorisation" totalsRowFunction="count" dataDxfId="1302" totalsRowDxfId="1301"/>
    <tableColumn id="11" xr3:uid="{830A5A92-5BDB-4DBC-B7BB-71ACF59E0F86}" name="Cardinalité" dataDxfId="1300" totalsRowDxfId="1299"/>
    <tableColumn id="27" xr3:uid="{84308AE7-7DC0-4DF5-B1F2-D62629FB9721}" name="Objet" totalsRowFunction="count" dataDxfId="1298" totalsRowDxfId="1297"/>
    <tableColumn id="12" xr3:uid="{BC7634C4-D51C-4D1D-A74D-CA61CA757208}" name="Format (ou type)" totalsRowFunction="count" dataDxfId="1296" totalsRowDxfId="1295"/>
    <tableColumn id="37" xr3:uid="{66BD417D-8F82-43EE-8B74-84DF4CC46C92}" name="Nomenclature/ énumération" dataDxfId="1294" totalsRowDxfId="1293"/>
    <tableColumn id="31" xr3:uid="{57E65586-98BD-4335-934F-A093282E1FEE}" name="Détails de format" dataDxfId="1292" totalsRowDxfId="1291"/>
    <tableColumn id="36" xr3:uid="{8151D5CE-9DBC-4230-BFCD-A109E5501497}" name="15-18" dataDxfId="1290" totalsRowDxfId="1289"/>
    <tableColumn id="35" xr3:uid="{B2C9F5A2-91F5-468B-AE17-940BE1DE3870}" name="15-SMUR" dataDxfId="1288" totalsRowDxfId="1287"/>
    <tableColumn id="39" xr3:uid="{81AAA84E-9D2F-4ADE-9D78-C7DB3A5A2ACF}" name="15-ATSU" dataDxfId="1286" totalsRowDxfId="1285"/>
    <tableColumn id="19" xr3:uid="{0F82E793-70E1-4AE5-ACE7-7E8EB5091B93}" name="Commentaire Hub Santé" totalsRowFunction="count" dataDxfId="1284" totalsRowDxfId="1283"/>
    <tableColumn id="16" xr3:uid="{C59347C9-5FCC-40A9-8926-CA2A963211D3}" name="Commentaire Philippe Dreyfus" totalsRowFunction="count" dataDxfId="1282" totalsRowDxfId="1281"/>
    <tableColumn id="33" xr3:uid="{61C64199-FD5A-477C-9F67-38D22581EECF}" name="Commentaire FBE" dataDxfId="1280" totalsRowDxfId="1279"/>
    <tableColumn id="17" xr3:uid="{E78A9C85-C797-4A18-8685-52FDE2B659CA}" name="Commentaire Yann Penverne" totalsRowFunction="count" dataDxfId="1278" totalsRowDxfId="1277"/>
    <tableColumn id="20" xr3:uid="{F9D1F989-7BDE-4BE2-8178-8D906FAA358D}" name="NexSIS" totalsRowFunction="custom" dataDxfId="1276" totalsRowDxfId="1275">
      <totalsRowFormula>SUBTOTAL(103,createCase215[NexSIS])-COUNTIFS(createCase215[NexSIS],"=X")</totalsRowFormula>
    </tableColumn>
    <tableColumn id="22" xr3:uid="{736803F3-8344-4B8F-A1B7-881CC3FA1483}" name="Métier" totalsRowFunction="custom" dataDxfId="1274" totalsRowDxfId="127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72" dataDxfId="1271" totalsRowDxfId="1270">
  <autoFilter ref="A8:AF64" xr:uid="{35EA0160-5939-4AFE-BAAE-8243018C4F97}"/>
  <tableColumns count="32">
    <tableColumn id="26" xr3:uid="{12D8CEB3-E681-43DF-BEC0-6C291A8D8329}" name="ID" totalsRowFunction="count" dataDxfId="1269" totalsRowDxfId="1268"/>
    <tableColumn id="34" xr3:uid="{9EE009C3-D24E-469A-A94A-F3A00D5DDB8B}" name="Donnée (Niveau 1)" dataDxfId="1267" totalsRowDxfId="1266"/>
    <tableColumn id="1" xr3:uid="{B7EC5B63-675D-4F31-B76D-3E5B9E37F078}" name="Donnée (Niveau 2)" totalsRowFunction="count" dataDxfId="1265" totalsRowDxfId="1264"/>
    <tableColumn id="2" xr3:uid="{5B57BF21-F87F-460E-ACB7-9BCE55E6C176}" name="Donnée (Niveau 3)" totalsRowFunction="count" dataDxfId="1263" totalsRowDxfId="1262"/>
    <tableColumn id="3" xr3:uid="{8520709C-ABA8-4102-B671-D70267716998}" name="Donnée (Niveau 4)" totalsRowFunction="count" dataDxfId="1261" totalsRowDxfId="1260"/>
    <tableColumn id="4" xr3:uid="{94B80BD7-3514-45E7-8B9D-A5DC5D37E118}" name="Donnée (Niveau 5)" totalsRowFunction="count" dataDxfId="1259" totalsRowDxfId="1258"/>
    <tableColumn id="5" xr3:uid="{F774375F-2786-4A73-8C43-B5EB8D703C0F}" name="Donnée (Niveau 6)" totalsRowFunction="count" dataDxfId="1257" totalsRowDxfId="1256"/>
    <tableColumn id="23" xr3:uid="{338CDAC6-AC89-46E4-AF8E-187CA0315B6E}" name="Colonne2" dataDxfId="1255" totalsRowDxfId="1254"/>
    <tableColumn id="13" xr3:uid="{5043CFEE-E3A2-40E9-89E2-B8C2A1E632D2}" name="Colonne1" dataDxfId="1253" totalsRowDxfId="1252"/>
    <tableColumn id="6" xr3:uid="{C95E5171-3260-402B-86BF-C67DF056D407}" name="Description" totalsRowFunction="count" dataDxfId="1251" totalsRowDxfId="1250"/>
    <tableColumn id="14" xr3:uid="{067837E0-4917-486E-9C27-F725A2C59FCC}" name="Exemples" totalsRowFunction="count" dataDxfId="1249" totalsRowDxfId="1248"/>
    <tableColumn id="7" xr3:uid="{47E5D71A-AC82-4F55-8E27-563593D3B2F2}" name="Balise NexSIS" totalsRowFunction="count" dataDxfId="1247" totalsRowDxfId="1246"/>
    <tableColumn id="21" xr3:uid="{48DFB3FE-D2A7-4950-A487-0263E812B718}" name="Nouvelle balise" totalsRowFunction="count" dataDxfId="1245" totalsRowDxfId="1244"/>
    <tableColumn id="8" xr3:uid="{23093890-1C60-4E05-B2F8-363E069FD671}" name="Nantes - balise" totalsRowFunction="count" dataDxfId="1243" totalsRowDxfId="1242"/>
    <tableColumn id="15" xr3:uid="{8DC442E9-7D57-46C9-A861-01C2491324E2}" name="Nantes - description" totalsRowFunction="count" dataDxfId="1241" totalsRowDxfId="1240"/>
    <tableColumn id="18" xr3:uid="{57F2ED8D-3700-461C-82A4-8C8C841C0155}" name="GT399" totalsRowFunction="count" dataDxfId="1239" totalsRowDxfId="1238"/>
    <tableColumn id="9" xr3:uid="{45CB5E5C-D372-4A26-AF5B-2DA6114D7886}" name="GT399 description" totalsRowFunction="count" dataDxfId="1237" totalsRowDxfId="1236"/>
    <tableColumn id="10" xr3:uid="{00C96956-9EC8-4735-8013-245FC44ED807}" name="Priorisation" totalsRowFunction="count" dataDxfId="1235" totalsRowDxfId="1234"/>
    <tableColumn id="11" xr3:uid="{EF3C732C-A2D6-463A-85FD-D8AA0C9B50F6}" name="Cardinalité" dataDxfId="1233" totalsRowDxfId="1232"/>
    <tableColumn id="27" xr3:uid="{1B7324D2-64BE-4C9B-A6EE-8283085CB7EC}" name="Objet" totalsRowFunction="count" dataDxfId="1231" totalsRowDxfId="1230"/>
    <tableColumn id="12" xr3:uid="{346BC643-C741-4ED3-B94E-9C4FB69ED0A9}" name="Format (ou type)" totalsRowFunction="count" dataDxfId="1229" totalsRowDxfId="1228"/>
    <tableColumn id="37" xr3:uid="{BE51494B-A6D7-451B-9A84-3ECED33214DA}" name="Nomenclature/ énumération" dataDxfId="1227" totalsRowDxfId="1226"/>
    <tableColumn id="31" xr3:uid="{6BD336ED-7D35-4C80-AE8F-19525394188D}" name="Détails de format" dataDxfId="1225" totalsRowDxfId="1224"/>
    <tableColumn id="36" xr3:uid="{E5F8BD0D-97FB-4023-B64F-B4F8A90F6ADA}" name="15-SMUR" dataDxfId="1223" totalsRowDxfId="1222"/>
    <tableColumn id="35" xr3:uid="{45734523-870D-44C5-B243-A03765CD1CDD}" name="15-XX" dataDxfId="1221" totalsRowDxfId="1220"/>
    <tableColumn id="39" xr3:uid="{F8B31559-1068-4F01-BFEB-663EA0804A93}" name="CUT" dataDxfId="1219" totalsRowDxfId="1218"/>
    <tableColumn id="19" xr3:uid="{B4C5005C-0D3A-4440-A4BD-B2D49E8D7DD6}" name="Commentaire Hub Santé" totalsRowFunction="count" dataDxfId="1217" totalsRowDxfId="1216"/>
    <tableColumn id="16" xr3:uid="{8AC22362-8626-468F-AB79-BB4DB6E31CD3}" name="Commentaire Philippe Dreyfus" totalsRowFunction="count" dataDxfId="1215" totalsRowDxfId="1214"/>
    <tableColumn id="33" xr3:uid="{D9D4C6BB-6562-473E-8C63-13A3EDF78820}" name="Commentaire FBE" dataDxfId="1213" totalsRowDxfId="1212"/>
    <tableColumn id="17" xr3:uid="{11394A71-F820-4495-9AD4-2BF85E5B2920}" name="Commentaire Yann Penverne" totalsRowFunction="count" dataDxfId="1211" totalsRowDxfId="1210"/>
    <tableColumn id="20" xr3:uid="{036A98E5-4C02-415A-989D-802A776C391D}" name="NexSIS" totalsRowFunction="custom" dataDxfId="1209" totalsRowDxfId="1208">
      <totalsRowFormula>SUBTOTAL(103,createCase16[NexSIS])-COUNTIFS(createCase16[NexSIS],"=X")</totalsRowFormula>
    </tableColumn>
    <tableColumn id="22" xr3:uid="{307F1363-FE7C-48AC-ADD9-C3A2A561630D}" name="Métier" totalsRowFunction="custom" dataDxfId="1207" totalsRowDxfId="120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05" dataDxfId="1204" totalsRowDxfId="1203">
  <autoFilter ref="A8:AD14" xr:uid="{F3595FED-2D23-43E0-82AA-4A679D9E25EC}"/>
  <tableColumns count="30">
    <tableColumn id="26" xr3:uid="{1FA9DD08-C96F-4AE2-8207-3C37C2625ABE}" name="ID" totalsRowFunction="count" dataDxfId="1202" totalsRowDxfId="1201"/>
    <tableColumn id="34" xr3:uid="{795EBD09-E696-417D-A399-6AF56CB38FFE}" name="Donnée (Niveau 1)" dataDxfId="1200" totalsRowDxfId="1199"/>
    <tableColumn id="1" xr3:uid="{5D55C6A7-D3C8-4B4F-962B-D684CC469CD7}" name="Donnée (Niveau 2)" totalsRowFunction="count" dataDxfId="1198" totalsRowDxfId="1197"/>
    <tableColumn id="2" xr3:uid="{6064AA15-6125-4E52-A059-BCD0F891AC4D}" name="Donnée (Niveau 3)" totalsRowFunction="count" dataDxfId="1196" totalsRowDxfId="1195"/>
    <tableColumn id="3" xr3:uid="{C4094AB5-565D-4563-9A98-4BAC24C8C03F}" name="Donnée (Niveau 4)" totalsRowFunction="count" dataDxfId="1194" totalsRowDxfId="1193"/>
    <tableColumn id="4" xr3:uid="{FDFD5534-55B3-462C-A013-1AF4EEFC7A0E}" name="Donnée (Niveau 5)" totalsRowFunction="count" dataDxfId="1192" totalsRowDxfId="1191"/>
    <tableColumn id="5" xr3:uid="{4C7DDDEF-FB5D-40CE-A24D-1069A6180C9C}" name="Donnée (Niveau 6)" totalsRowFunction="count" dataDxfId="1190" totalsRowDxfId="1189"/>
    <tableColumn id="6" xr3:uid="{BDC8426F-031A-4500-84AD-15FC39F3F6CE}" name="Description" totalsRowFunction="count" dataDxfId="1188" totalsRowDxfId="1187"/>
    <tableColumn id="14" xr3:uid="{1BD518AA-08F2-4CB0-853F-ED4258E389B3}" name="Exemples" totalsRowFunction="count" dataDxfId="1186" totalsRowDxfId="1185"/>
    <tableColumn id="7" xr3:uid="{34980826-8C15-43DE-AC2D-D8B45029291F}" name="Balise NexSIS" totalsRowFunction="count" dataDxfId="1184" totalsRowDxfId="1183"/>
    <tableColumn id="21" xr3:uid="{773DD795-C5AD-4B15-84FB-8DE01F1F60C4}" name="Nouvelle balise" totalsRowFunction="count" dataDxfId="1182" totalsRowDxfId="1181"/>
    <tableColumn id="8" xr3:uid="{7EEA980C-947D-475D-9893-55AE50A34AE8}" name="Nantes - balise" totalsRowFunction="count" dataDxfId="1180" totalsRowDxfId="1179"/>
    <tableColumn id="15" xr3:uid="{151091E7-82F7-490D-BF28-3C8435A09341}" name="Nantes - description" totalsRowFunction="count" dataDxfId="1178" totalsRowDxfId="1177"/>
    <tableColumn id="18" xr3:uid="{BDE79025-50B5-46A2-A136-ACCCF4ADD26F}" name="GT399" totalsRowFunction="count" dataDxfId="1176" totalsRowDxfId="1175"/>
    <tableColumn id="9" xr3:uid="{C314D2A3-1B1F-46CA-87E0-4413BDD02CA7}" name="GT399 description" totalsRowFunction="count" dataDxfId="1174" totalsRowDxfId="1173"/>
    <tableColumn id="10" xr3:uid="{0C3B1690-50DF-4DF0-8303-94ED4A082730}" name="Priorisation" totalsRowFunction="count" dataDxfId="1172" totalsRowDxfId="1171"/>
    <tableColumn id="11" xr3:uid="{CF28EC3A-4C91-435F-AC27-1982AA8ADD1D}" name="Cardinalité" dataDxfId="1170" totalsRowDxfId="1169"/>
    <tableColumn id="27" xr3:uid="{A2A017CB-AD8E-44B3-8642-D11115614E70}" name="Objet" totalsRowFunction="count" dataDxfId="1168" totalsRowDxfId="1167"/>
    <tableColumn id="12" xr3:uid="{66EFD264-E68A-4187-98CB-316B01B4417B}" name="Format (ou type)" totalsRowFunction="count" dataDxfId="1166" totalsRowDxfId="1165"/>
    <tableColumn id="37" xr3:uid="{EE16CD08-1554-426C-9970-EB455A6E91CE}" name="Nomenclature/ énumération" dataDxfId="1164" totalsRowDxfId="1163"/>
    <tableColumn id="31" xr3:uid="{2C55E942-315D-4196-88AC-22B3956DA9E4}" name="Détails de format" dataDxfId="1162" totalsRowDxfId="1161"/>
    <tableColumn id="36" xr3:uid="{4457D8CC-EA04-48F7-94E1-5038866A5C40}" name="15-18" dataDxfId="1160" totalsRowDxfId="1159"/>
    <tableColumn id="35" xr3:uid="{DE6F3E1D-4E7D-4614-B0F4-FBCC8B26E17F}" name="15-15" dataDxfId="1158" totalsRowDxfId="1157"/>
    <tableColumn id="39" xr3:uid="{ED0D760B-A01B-4FCE-968A-DF8FB318720F}" name="CUT" dataDxfId="1156" totalsRowDxfId="1155"/>
    <tableColumn id="19" xr3:uid="{13987337-997C-423C-8C6C-CD2A636B3191}" name="Commentaire Hub Santé" totalsRowFunction="count" dataDxfId="1154" totalsRowDxfId="1153"/>
    <tableColumn id="16" xr3:uid="{2E666105-7978-4AB4-BD35-48C364391E38}" name="Commentaire Philippe Dreyfus" totalsRowFunction="count" dataDxfId="1152" totalsRowDxfId="1151"/>
    <tableColumn id="33" xr3:uid="{59ED82FB-9F32-4B0C-92AF-B11030B269C4}" name="Commentaire FBE" dataDxfId="1150" totalsRowDxfId="1149"/>
    <tableColumn id="17" xr3:uid="{FF32A60F-0401-427C-85E9-AF6C668D67E5}" name="Commentaire Yann Penverne" totalsRowFunction="count" dataDxfId="1148" totalsRowDxfId="1147"/>
    <tableColumn id="20" xr3:uid="{4C3C4242-9715-4D3F-8678-E2DF7E298B48}" name="NexSIS" totalsRowFunction="custom" dataDxfId="1146" totalsRowDxfId="1145">
      <totalsRowFormula>SUBTOTAL(103,createCase291217[NexSIS])-COUNTIFS(createCase291217[NexSIS],"=X")</totalsRowFormula>
    </tableColumn>
    <tableColumn id="22" xr3:uid="{89A21B40-369F-479D-8124-13571B8DC460}" name="Métier" totalsRowFunction="custom" dataDxfId="1144" totalsRowDxfId="114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42" dataDxfId="1141" totalsRowDxfId="1140">
  <autoFilter ref="A8:AD18" xr:uid="{3932ADEA-DC88-4A0F-8DAC-A587FD7E4148}"/>
  <tableColumns count="30">
    <tableColumn id="26" xr3:uid="{3299B1BE-9E8D-4297-8D33-E8B4E6314998}" name="ID" totalsRowFunction="count" dataDxfId="1139" totalsRowDxfId="1138"/>
    <tableColumn id="34" xr3:uid="{943EB1AA-FC87-47D8-9208-417FE7A33ACF}" name="Donnée (Niveau 1)" dataDxfId="1137" totalsRowDxfId="1136"/>
    <tableColumn id="1" xr3:uid="{9AB0B7F6-617C-49F5-8E21-C93976E9DCDA}" name="Donnée (Niveau 2)" totalsRowFunction="count" dataDxfId="1135" totalsRowDxfId="1134"/>
    <tableColumn id="2" xr3:uid="{A48A81EF-3C17-489D-BCD8-5B425E174DCF}" name="Donnée (Niveau 3)" totalsRowFunction="count" dataDxfId="1133" totalsRowDxfId="1132"/>
    <tableColumn id="3" xr3:uid="{AEF972B8-4C2B-48DE-9661-295612B8D9D4}" name="Donnée (Niveau 4)" totalsRowFunction="count" dataDxfId="1131" totalsRowDxfId="1130"/>
    <tableColumn id="4" xr3:uid="{3788DC23-8937-4CF6-BF8E-302839D5FFDD}" name="Donnée (Niveau 5)" totalsRowFunction="count" dataDxfId="1129" totalsRowDxfId="1128"/>
    <tableColumn id="5" xr3:uid="{52D81477-ABE6-4966-B95A-C02F570AE73A}" name="Donnée (Niveau 6)" totalsRowFunction="count" dataDxfId="1127" totalsRowDxfId="1126"/>
    <tableColumn id="6" xr3:uid="{8CBF540E-BEA4-4436-8262-A7C687CE3E2D}" name="Description" totalsRowFunction="count" dataDxfId="1125" totalsRowDxfId="1124"/>
    <tableColumn id="14" xr3:uid="{64D795F4-1995-494F-810E-260DF2C5085A}" name="Exemples" totalsRowFunction="count" dataDxfId="1123" totalsRowDxfId="1122"/>
    <tableColumn id="7" xr3:uid="{D6B3F761-7C6E-417A-9BDD-696632C9F5FF}" name="Balise NexSIS" totalsRowFunction="count" dataDxfId="1121" totalsRowDxfId="1120"/>
    <tableColumn id="21" xr3:uid="{9DFC9AE6-5781-4CF5-9259-45DCFD672294}" name="Nouvelle balise" totalsRowFunction="count" dataDxfId="1119" totalsRowDxfId="1118"/>
    <tableColumn id="8" xr3:uid="{01EECBEF-753B-4F59-99A4-4790E47E73EE}" name="Nantes - balise" totalsRowFunction="count" dataDxfId="1117" totalsRowDxfId="1116"/>
    <tableColumn id="15" xr3:uid="{0A856445-1DFB-47A0-8F98-1BB704EBE9BB}" name="Nantes - description" totalsRowFunction="count" dataDxfId="1115" totalsRowDxfId="1114"/>
    <tableColumn id="18" xr3:uid="{C7281F1D-46DF-4F03-B261-CAA071B10445}" name="GT399" totalsRowFunction="count" dataDxfId="1113" totalsRowDxfId="1112"/>
    <tableColumn id="9" xr3:uid="{8F75A270-1699-45B9-AEE8-46DC9C103E9A}" name="GT399 description" totalsRowFunction="count" dataDxfId="1111" totalsRowDxfId="1110"/>
    <tableColumn id="10" xr3:uid="{C4EF9828-8BEA-45BA-9358-37C041F8BE93}" name="Priorisation" totalsRowFunction="count" dataDxfId="1109" totalsRowDxfId="1108"/>
    <tableColumn id="11" xr3:uid="{C8A1EB70-9D5E-41CB-888E-94DB682F73EE}" name="Cardinalité" dataDxfId="1107" totalsRowDxfId="1106"/>
    <tableColumn id="27" xr3:uid="{CA1C1D4B-6AA0-4DEB-8946-D2D88578F7E3}" name="Objet" totalsRowFunction="count" dataDxfId="1105" totalsRowDxfId="1104"/>
    <tableColumn id="12" xr3:uid="{DE654E76-8FBA-4354-9CF8-6E6A462E6409}" name="Format (ou type)" totalsRowFunction="count" dataDxfId="1103" totalsRowDxfId="1102"/>
    <tableColumn id="37" xr3:uid="{C96CA3D7-42EC-4F04-A68A-7444B82822C8}" name="Nomenclature/ énumération" dataDxfId="1101" totalsRowDxfId="1100"/>
    <tableColumn id="31" xr3:uid="{D0A863DE-C408-4007-8ED1-035E6F8C1949}" name="Détails de format" dataDxfId="1099" totalsRowDxfId="1098"/>
    <tableColumn id="36" xr3:uid="{4FBDDCB5-6890-404E-AF57-163DA21D490D}" name="15-18" dataDxfId="1097" totalsRowDxfId="1096"/>
    <tableColumn id="35" xr3:uid="{31AA9CC8-C176-428C-BF54-6A11D6D81BB2}" name="15-15" dataDxfId="1095" totalsRowDxfId="1094"/>
    <tableColumn id="39" xr3:uid="{8866D17E-800C-4E85-BE99-1E028619BE67}" name="CUT" dataDxfId="1093" totalsRowDxfId="1092"/>
    <tableColumn id="19" xr3:uid="{89AE86E7-D981-4E55-B036-1545CE5A0149}" name="Commentaire Hub Santé" totalsRowFunction="count" dataDxfId="1091" totalsRowDxfId="1090"/>
    <tableColumn id="16" xr3:uid="{ACDAA173-B451-4B80-A3E5-E5A1D928393F}" name="Commentaire Philippe Dreyfus" totalsRowFunction="count" dataDxfId="1089" totalsRowDxfId="1088"/>
    <tableColumn id="33" xr3:uid="{9B4758BD-1388-4079-8A50-1F8C39538EDF}" name="Commentaire FBE" dataDxfId="1087" totalsRowDxfId="1086"/>
    <tableColumn id="17" xr3:uid="{BF13D23C-C019-4EEE-96CD-540F8E568157}" name="Commentaire Yann Penverne" totalsRowFunction="count" dataDxfId="1085" totalsRowDxfId="1084"/>
    <tableColumn id="20" xr3:uid="{CA95465C-6ED7-43BD-96F7-66CA68FFA6DF}" name="NexSIS" totalsRowFunction="custom" dataDxfId="1083" totalsRowDxfId="1082">
      <totalsRowFormula>SUBTOTAL(103,createCase29[NexSIS])-COUNTIFS(createCase29[NexSIS],"=X")</totalsRowFormula>
    </tableColumn>
    <tableColumn id="22" xr3:uid="{A91321AB-D5A1-492C-80AF-94204824579D}" name="Métier" totalsRowFunction="custom" dataDxfId="1081" totalsRowDxfId="108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79">
  <autoFilter ref="A8:W23" xr:uid="{EEF68223-2157-47F6-9133-264D671F0942}"/>
  <tableColumns count="23">
    <tableColumn id="1" xr3:uid="{0308532B-296F-49D7-B76E-23948A2F1FAE}" name="ID" totalsRowFunction="count" dataDxfId="1078" totalsRowDxfId="1077"/>
    <tableColumn id="2" xr3:uid="{4E5CA3CD-74C0-41D7-A064-93B29A44F6EA}" name="Donnée (Niveau 1)" totalsRowFunction="custom" dataDxfId="1076" totalsRowDxfId="1075">
      <totalsRowFormula>SUBTOTAL(103,Tableau3[Donnée (Niveau 1)])</totalsRowFormula>
    </tableColumn>
    <tableColumn id="3" xr3:uid="{099F4D11-28E8-482A-B443-FA0B35F69A5A}" name="Donnée (Niveau 2)" totalsRowFunction="custom" dataDxfId="1074" totalsRowDxfId="1073">
      <totalsRowFormula>SUBTOTAL(103,Tableau3[Donnée (Niveau 2)])</totalsRowFormula>
    </tableColumn>
    <tableColumn id="4" xr3:uid="{894FFF8F-C344-436B-8995-6D977D9EE845}" name="Donnée (Niveau 3)" totalsRowFunction="custom" dataDxfId="1072" totalsRowDxfId="1071">
      <totalsRowFormula>SUBTOTAL(103,Tableau3[Donnée (Niveau 3)])</totalsRowFormula>
    </tableColumn>
    <tableColumn id="5" xr3:uid="{AB815DDF-5ECF-4083-A621-45835C8FE42C}" name="Donnée (Niveau 4)" totalsRowFunction="custom" dataDxfId="1070" totalsRowDxfId="1069">
      <totalsRowFormula>SUBTOTAL(103,Tableau3[Donnée (Niveau 4)])</totalsRowFormula>
    </tableColumn>
    <tableColumn id="6" xr3:uid="{20F05C10-E73C-4ECE-95CB-368439F635A4}" name="Donnée (Niveau 5)" totalsRowFunction="custom" dataDxfId="1068" totalsRowDxfId="1067">
      <totalsRowFormula>SUBTOTAL(103,Tableau3[Donnée (Niveau 5)])</totalsRowFormula>
    </tableColumn>
    <tableColumn id="7" xr3:uid="{CD2D80B3-AFB4-4A43-A25F-9936020F0A33}" name="Donnée (Niveau 6)" totalsRowFunction="custom" dataDxfId="1066" totalsRowDxfId="1065">
      <totalsRowFormula>SUBTOTAL(103,Tableau3[Donnée (Niveau 6)])</totalsRowFormula>
    </tableColumn>
    <tableColumn id="8" xr3:uid="{6D534A97-72D3-4D26-ACDA-1E36EFF5A5D1}" name="Description" totalsRowFunction="custom" totalsRowDxfId="1064">
      <totalsRowFormula>SUBTOTAL(103,Tableau3[Description])</totalsRowFormula>
    </tableColumn>
    <tableColumn id="9" xr3:uid="{1C7F0F41-E26E-4A31-99F7-36DA6F587FD4}" name="Exemples" totalsRowFunction="custom" totalsRowDxfId="1063">
      <totalsRowFormula>SUBTOTAL(103,Tableau3[Exemples])</totalsRowFormula>
    </tableColumn>
    <tableColumn id="10" xr3:uid="{16E03419-7018-452F-85C4-FD235A5FD831}" name="Balise NexSIS" totalsRowFunction="custom" totalsRowDxfId="1062">
      <totalsRowFormula>SUBTOTAL(103,Tableau3[Balise NexSIS])</totalsRowFormula>
    </tableColumn>
    <tableColumn id="11" xr3:uid="{B07E8B63-480E-4E4D-B3C9-5480DBD4EBFD}" name="Nouvelle balise" totalsRowFunction="custom" totalsRowDxfId="1061">
      <totalsRowFormula>SUBTOTAL(103,Tableau3[Nouvelle balise])</totalsRowFormula>
    </tableColumn>
    <tableColumn id="12" xr3:uid="{580E514F-043D-4789-9329-386B22D4622D}" name="Nantes - balise" totalsRowFunction="custom" totalsRowDxfId="1060">
      <totalsRowFormula>SUBTOTAL(103,Tableau3[Nantes - balise])</totalsRowFormula>
    </tableColumn>
    <tableColumn id="13" xr3:uid="{0C60FD75-9B70-4899-B643-430300539392}" name="Nantes - description" totalsRowFunction="custom" totalsRowDxfId="1059">
      <totalsRowFormula>SUBTOTAL(103,Tableau3[Nantes - description])</totalsRowFormula>
    </tableColumn>
    <tableColumn id="14" xr3:uid="{A80B0132-E4A5-41BF-9151-A57B2C45E16D}" name="GT399" totalsRowFunction="custom" totalsRowDxfId="1058">
      <totalsRowFormula>SUBTOTAL(103,Tableau3[GT399])</totalsRowFormula>
    </tableColumn>
    <tableColumn id="15" xr3:uid="{8E187925-974B-4A24-81D7-AB82144912F1}" name="GT399 description" totalsRowFunction="custom" totalsRowDxfId="1057">
      <totalsRowFormula>SUBTOTAL(103,Tableau3[GT399 description])</totalsRowFormula>
    </tableColumn>
    <tableColumn id="16" xr3:uid="{42F38D08-76CB-4B3A-A731-4207FB6FBE23}" name="Priorisation" totalsRowFunction="custom" totalsRowDxfId="1056">
      <totalsRowFormula>SUBTOTAL(103,Tableau3[Priorisation])</totalsRowFormula>
    </tableColumn>
    <tableColumn id="17" xr3:uid="{9F68F1ED-1480-436C-8BC5-AA551A9025A4}" name="Cardinalité" totalsRowFunction="custom" dataDxfId="1055" totalsRowDxfId="1054">
      <totalsRowFormula>SUBTOTAL(103,Tableau3[Cardinalité])</totalsRowFormula>
    </tableColumn>
    <tableColumn id="18" xr3:uid="{8D71687D-B67F-4FBE-A91C-E3D7AF1CF7CE}" name="Objet" totalsRowFunction="custom" dataDxfId="1053" totalsRowDxfId="1052">
      <totalsRowFormula>SUBTOTAL(103,Tableau3[Objet])</totalsRowFormula>
    </tableColumn>
    <tableColumn id="19" xr3:uid="{3997D7F5-733D-4A1D-97E2-3BDAED2B9FE3}" name="Format (ou type)" totalsRowFunction="custom" dataDxfId="1051" totalsRowDxfId="1050">
      <totalsRowFormula>SUBTOTAL(103,Tableau3[Format (ou type)])</totalsRowFormula>
    </tableColumn>
    <tableColumn id="20" xr3:uid="{33562809-70DE-436A-940D-49F45D5F14A8}" name="Nomenclature/ énumération" totalsRowFunction="custom" totalsRowDxfId="1049">
      <totalsRowFormula>SUBTOTAL(103,Tableau3[Nomenclature/ énumération])</totalsRowFormula>
    </tableColumn>
    <tableColumn id="21" xr3:uid="{0FBF9953-AE08-41BF-9CDE-EA27950F10D4}" name="Détails de format" totalsRowFunction="custom" totalsRowDxfId="1048">
      <totalsRowFormula>SUBTOTAL(103,Tableau3[Détails de format])</totalsRowFormula>
    </tableColumn>
    <tableColumn id="22" xr3:uid="{9F868D8D-588A-4128-8291-ABF86AE38F9A}" name="15-18" totalsRowFunction="custom" dataDxfId="1047" totalsRowDxfId="1046">
      <totalsRowFormula>SUBTOTAL(103,Tableau3[15-18])</totalsRowFormula>
    </tableColumn>
    <tableColumn id="23" xr3:uid="{87B18F95-525A-4A9B-860F-C7A99278233D}" name="15-15" totalsRowFunction="custom" dataDxfId="1045" totalsRowDxfId="104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43">
  <autoFilter ref="A8:W9" xr:uid="{75253F3A-254C-4618-A5FE-BEE9E9C3C612}"/>
  <tableColumns count="23">
    <tableColumn id="1" xr3:uid="{B9312955-B2A3-439B-98E2-35497FC3B9CD}" name="ID" totalsRowFunction="count" dataDxfId="1042" totalsRowDxfId="1041"/>
    <tableColumn id="2" xr3:uid="{A41A30AA-1973-446D-97F1-BB8048C22A4F}" name="Donnée (Niveau 1)" totalsRowFunction="custom" dataDxfId="1040" totalsRowDxfId="1039">
      <totalsRowFormula>SUBTOTAL(103,Tableau35[Donnée (Niveau 1)])</totalsRowFormula>
    </tableColumn>
    <tableColumn id="3" xr3:uid="{DFE7CE8D-9D20-4AEF-A0BD-66C619A3B39A}" name="Donnée (Niveau 2)" totalsRowFunction="custom" dataDxfId="1038" totalsRowDxfId="1037">
      <totalsRowFormula>SUBTOTAL(103,Tableau35[Donnée (Niveau 2)])</totalsRowFormula>
    </tableColumn>
    <tableColumn id="4" xr3:uid="{D4BCA6FB-BEEB-4675-B373-97CA3247D3B3}" name="Donnée (Niveau 3)" totalsRowFunction="custom" dataDxfId="1036" totalsRowDxfId="1035">
      <totalsRowFormula>SUBTOTAL(103,Tableau35[Donnée (Niveau 3)])</totalsRowFormula>
    </tableColumn>
    <tableColumn id="5" xr3:uid="{98330C77-3D56-4BE0-94A2-82DDC5827C96}" name="Donnée (Niveau 4)" totalsRowFunction="custom" dataDxfId="1034" totalsRowDxfId="1033">
      <totalsRowFormula>SUBTOTAL(103,Tableau35[Donnée (Niveau 4)])</totalsRowFormula>
    </tableColumn>
    <tableColumn id="6" xr3:uid="{3D011196-6587-48FF-87E2-AE1D56773EE7}" name="Donnée (Niveau 5)" totalsRowFunction="custom" dataDxfId="1032" totalsRowDxfId="1031">
      <totalsRowFormula>SUBTOTAL(103,Tableau35[Donnée (Niveau 5)])</totalsRowFormula>
    </tableColumn>
    <tableColumn id="7" xr3:uid="{9EBCC79E-BB78-43E2-8390-99AED4817490}" name="Donnée (Niveau 6)" totalsRowFunction="custom" dataDxfId="1030" totalsRowDxfId="1029">
      <totalsRowFormula>SUBTOTAL(103,Tableau35[Donnée (Niveau 6)])</totalsRowFormula>
    </tableColumn>
    <tableColumn id="8" xr3:uid="{E26B9737-D2F7-4253-9691-0FAB27540899}" name="Description" totalsRowFunction="custom" totalsRowDxfId="1028">
      <totalsRowFormula>SUBTOTAL(103,Tableau35[Description])</totalsRowFormula>
    </tableColumn>
    <tableColumn id="9" xr3:uid="{CD269DAD-CD7B-426A-8623-52708A75A9F3}" name="Exemples" totalsRowFunction="custom" totalsRowDxfId="1027">
      <totalsRowFormula>SUBTOTAL(103,Tableau35[Exemples])</totalsRowFormula>
    </tableColumn>
    <tableColumn id="10" xr3:uid="{20924355-7D5C-49E1-BBA9-453A972E5FD5}" name="Balise NexSIS" totalsRowFunction="custom" totalsRowDxfId="1026">
      <totalsRowFormula>SUBTOTAL(103,Tableau35[Balise NexSIS])</totalsRowFormula>
    </tableColumn>
    <tableColumn id="11" xr3:uid="{E6886C03-3B0D-46D0-99EE-5173E67D42D5}" name="Nouvelle balise" totalsRowFunction="custom" totalsRowDxfId="1025">
      <totalsRowFormula>SUBTOTAL(103,Tableau35[Nouvelle balise])</totalsRowFormula>
    </tableColumn>
    <tableColumn id="12" xr3:uid="{FC0A1304-6D18-4479-8A8D-40E1640CC417}" name="Nantes - balise" totalsRowFunction="custom" totalsRowDxfId="1024">
      <totalsRowFormula>SUBTOTAL(103,Tableau35[Nantes - balise])</totalsRowFormula>
    </tableColumn>
    <tableColumn id="13" xr3:uid="{F13FED84-5993-4B0F-9596-BB54F03D8CD2}" name="Nantes - description" totalsRowFunction="custom" totalsRowDxfId="1023">
      <totalsRowFormula>SUBTOTAL(103,Tableau35[Nantes - description])</totalsRowFormula>
    </tableColumn>
    <tableColumn id="14" xr3:uid="{D10C28EC-5A2B-4C5A-9DF5-FA610DC16AB7}" name="GT399" totalsRowFunction="custom" totalsRowDxfId="1022">
      <totalsRowFormula>SUBTOTAL(103,Tableau35[GT399])</totalsRowFormula>
    </tableColumn>
    <tableColumn id="15" xr3:uid="{BEB12139-7DD8-42F5-B1E1-2ECBC4C5542E}" name="GT399 description" totalsRowFunction="custom" totalsRowDxfId="1021">
      <totalsRowFormula>SUBTOTAL(103,Tableau35[GT399 description])</totalsRowFormula>
    </tableColumn>
    <tableColumn id="16" xr3:uid="{188B779B-92B8-4FEF-8EED-51C2A38708D0}" name="Priorisation" totalsRowFunction="custom" totalsRowDxfId="1020">
      <totalsRowFormula>SUBTOTAL(103,Tableau35[Priorisation])</totalsRowFormula>
    </tableColumn>
    <tableColumn id="17" xr3:uid="{F4CC96EB-6D1D-4960-BCD8-CD461F381ED8}" name="Cardinalité" totalsRowFunction="custom" dataDxfId="1019" totalsRowDxfId="1018">
      <totalsRowFormula>SUBTOTAL(103,Tableau35[Cardinalité])</totalsRowFormula>
    </tableColumn>
    <tableColumn id="18" xr3:uid="{B0090839-6783-4E0E-8106-4E6A56CCAFD2}" name="Objet" totalsRowFunction="custom" dataDxfId="1017" totalsRowDxfId="1016">
      <totalsRowFormula>SUBTOTAL(103,Tableau35[Objet])</totalsRowFormula>
    </tableColumn>
    <tableColumn id="19" xr3:uid="{A81D9ACE-1BA2-42E2-A7BF-AD6A21D051B7}" name="Format (ou type)" totalsRowFunction="custom" dataDxfId="1015" totalsRowDxfId="1014">
      <totalsRowFormula>SUBTOTAL(103,Tableau35[Format (ou type)])</totalsRowFormula>
    </tableColumn>
    <tableColumn id="20" xr3:uid="{395551A0-AF3E-4BCA-A2D1-B5B3AFE7BB0F}" name="Nomenclature/ énumération" totalsRowFunction="custom" totalsRowDxfId="1013">
      <totalsRowFormula>SUBTOTAL(103,Tableau35[Nomenclature/ énumération])</totalsRowFormula>
    </tableColumn>
    <tableColumn id="21" xr3:uid="{CA6C9852-2D54-43AF-A983-D0F4CF56B2B4}" name="Détails de format" totalsRowFunction="custom" totalsRowDxfId="1012">
      <totalsRowFormula>SUBTOTAL(103,Tableau35[Détails de format])</totalsRowFormula>
    </tableColumn>
    <tableColumn id="22" xr3:uid="{15560D52-4B8E-408C-878A-EEE9AFD8D183}" name="15-18" totalsRowFunction="custom" totalsRowDxfId="1011">
      <totalsRowFormula>SUBTOTAL(103,Tableau35[15-18])</totalsRowFormula>
    </tableColumn>
    <tableColumn id="23" xr3:uid="{F8085B3C-2A10-48F6-B2F1-428BF4D2A4F6}" name="15-15" totalsRowFunction="custom" totalsRowDxfId="101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09">
  <autoFilter ref="A8:W19" xr:uid="{1FE8A3AF-4E94-4B60-8D0F-BDD2D3ECE80A}"/>
  <tableColumns count="23">
    <tableColumn id="1" xr3:uid="{2194A6A9-978B-49BF-92EC-24BA1F982865}" name="ID" totalsRowFunction="count" dataDxfId="1008" totalsRowDxfId="1007"/>
    <tableColumn id="2" xr3:uid="{7639722A-2F33-4FF5-974B-AF23A0A6AFB1}" name="Donnée (Niveau 1)" totalsRowFunction="custom" dataDxfId="1006" totalsRowDxfId="1005">
      <totalsRowFormula>SUBTOTAL(103,Tableau357[Donnée (Niveau 1)])</totalsRowFormula>
    </tableColumn>
    <tableColumn id="3" xr3:uid="{9BD64E43-D2AF-489F-A571-5D02F069CB5A}" name="Donnée (Niveau 2)" totalsRowFunction="custom" dataDxfId="1004" totalsRowDxfId="1003">
      <totalsRowFormula>SUBTOTAL(103,Tableau357[Donnée (Niveau 2)])</totalsRowFormula>
    </tableColumn>
    <tableColumn id="4" xr3:uid="{3A15C35A-E24A-431E-9B0F-5AA03F1DEC65}" name="Donnée (Niveau 3)" totalsRowFunction="custom" dataDxfId="1002" totalsRowDxfId="1001">
      <totalsRowFormula>SUBTOTAL(103,Tableau357[Donnée (Niveau 3)])</totalsRowFormula>
    </tableColumn>
    <tableColumn id="5" xr3:uid="{30450838-7269-4B21-AED9-DE744E6D7BE7}" name="Donnée (Niveau 4)" totalsRowFunction="custom" dataDxfId="1000" totalsRowDxfId="999">
      <totalsRowFormula>SUBTOTAL(103,Tableau357[Donnée (Niveau 4)])</totalsRowFormula>
    </tableColumn>
    <tableColumn id="6" xr3:uid="{3660E566-E514-413D-B57E-5899D7E2C97A}" name="Donnée (Niveau 5)" totalsRowFunction="custom" dataDxfId="998" totalsRowDxfId="997">
      <totalsRowFormula>SUBTOTAL(103,Tableau357[Donnée (Niveau 5)])</totalsRowFormula>
    </tableColumn>
    <tableColumn id="7" xr3:uid="{9C7BB915-267A-4C5A-AA02-029048F4DC4E}" name="Donnée (Niveau 6)" totalsRowFunction="custom" dataDxfId="996" totalsRowDxfId="995">
      <totalsRowFormula>SUBTOTAL(103,Tableau357[Donnée (Niveau 6)])</totalsRowFormula>
    </tableColumn>
    <tableColumn id="8" xr3:uid="{E5B15786-B76A-4BEA-9067-9613FD29334F}" name="Description" totalsRowFunction="custom" totalsRowDxfId="994">
      <totalsRowFormula>SUBTOTAL(103,Tableau357[Description])</totalsRowFormula>
    </tableColumn>
    <tableColumn id="9" xr3:uid="{8DB05C06-6CE9-4263-BA6F-48CE0AE9983C}" name="Exemples" totalsRowFunction="custom" totalsRowDxfId="993">
      <totalsRowFormula>SUBTOTAL(103,Tableau357[Exemples])</totalsRowFormula>
    </tableColumn>
    <tableColumn id="10" xr3:uid="{1837705E-85D2-43D6-9CDA-E6F77570DBBD}" name="Balise NexSIS" totalsRowFunction="custom" totalsRowDxfId="992">
      <totalsRowFormula>SUBTOTAL(103,Tableau357[Balise NexSIS])</totalsRowFormula>
    </tableColumn>
    <tableColumn id="11" xr3:uid="{957F756D-730B-4641-8748-30510E6525C0}" name="Nouvelle balise" totalsRowFunction="custom" dataDxfId="991" totalsRowDxfId="990">
      <totalsRowFormula>SUBTOTAL(103,Tableau357[Nouvelle balise])</totalsRowFormula>
    </tableColumn>
    <tableColumn id="12" xr3:uid="{3169EF9C-BB85-4FFA-B5E7-A3B8B73FC3A2}" name="Nantes - balise" totalsRowFunction="custom" totalsRowDxfId="989">
      <totalsRowFormula>SUBTOTAL(103,Tableau357[Nantes - balise])</totalsRowFormula>
    </tableColumn>
    <tableColumn id="13" xr3:uid="{E548F095-B313-42ED-B82E-D4F99D2C0A04}" name="Nantes - description" totalsRowFunction="custom" totalsRowDxfId="988">
      <totalsRowFormula>SUBTOTAL(103,Tableau357[Nantes - description])</totalsRowFormula>
    </tableColumn>
    <tableColumn id="14" xr3:uid="{CC704391-8DDA-45F3-B8AB-AE5DEBD43C11}" name="GT399" totalsRowFunction="custom" totalsRowDxfId="987">
      <totalsRowFormula>SUBTOTAL(103,Tableau357[GT399])</totalsRowFormula>
    </tableColumn>
    <tableColumn id="15" xr3:uid="{A5BB6FA3-0492-4977-AD3E-CEAAE8366B7A}" name="GT399 description" totalsRowFunction="custom" totalsRowDxfId="986">
      <totalsRowFormula>SUBTOTAL(103,Tableau357[GT399 description])</totalsRowFormula>
    </tableColumn>
    <tableColumn id="16" xr3:uid="{6BC9EA61-5862-4D25-B98C-EA9E88DF081C}" name="Priorisation" totalsRowFunction="custom" totalsRowDxfId="985">
      <totalsRowFormula>SUBTOTAL(103,Tableau357[Priorisation])</totalsRowFormula>
    </tableColumn>
    <tableColumn id="17" xr3:uid="{F8CC7813-2529-4AB6-8673-B22D55F47970}" name="Cardinalité" totalsRowFunction="custom" dataDxfId="984" totalsRowDxfId="983">
      <totalsRowFormula>SUBTOTAL(103,Tableau357[Cardinalité])</totalsRowFormula>
    </tableColumn>
    <tableColumn id="18" xr3:uid="{F8AA89E9-3720-467E-92C2-F847AE5D62EB}" name="Objet" totalsRowFunction="custom" dataDxfId="982" totalsRowDxfId="981">
      <totalsRowFormula>SUBTOTAL(103,Tableau357[Objet])</totalsRowFormula>
    </tableColumn>
    <tableColumn id="19" xr3:uid="{044C8000-1042-455B-8904-0733131290E6}" name="Format (ou type)" totalsRowFunction="custom" dataDxfId="980" totalsRowDxfId="979">
      <totalsRowFormula>SUBTOTAL(103,Tableau357[Format (ou type)])</totalsRowFormula>
    </tableColumn>
    <tableColumn id="20" xr3:uid="{4C43F220-1FFF-4D6A-B274-6AC8F1923DC0}" name="Nomenclature/ énumération" totalsRowFunction="custom" dataDxfId="978" totalsRowDxfId="977">
      <totalsRowFormula>SUBTOTAL(103,Tableau357[Nomenclature/ énumération])</totalsRowFormula>
    </tableColumn>
    <tableColumn id="21" xr3:uid="{F3647E69-0E89-450A-AF38-B5627E006D73}" name="Détails de format" totalsRowFunction="custom" dataDxfId="976" totalsRowDxfId="975">
      <totalsRowFormula>SUBTOTAL(103,Tableau357[Détails de format])</totalsRowFormula>
    </tableColumn>
    <tableColumn id="22" xr3:uid="{BDA6CEC4-51B8-4CFB-B6B6-B7AF21F84DE9}" name="15-18" totalsRowFunction="custom" totalsRowDxfId="974">
      <totalsRowFormula>SUBTOTAL(103,Tableau357[15-18])</totalsRowFormula>
    </tableColumn>
    <tableColumn id="23" xr3:uid="{A7D9FC89-3D3C-442A-BF60-2B5E8CAB8757}" name="15-15" totalsRowFunction="custom" totalsRowDxfId="97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72" totalsRowDxfId="969" headerRowBorderDxfId="971" tableBorderDxfId="970" totalsRowBorderDxfId="968">
  <autoFilter ref="A8:W14" xr:uid="{E931F4C5-87AC-4B70-ADC3-93962301DA67}"/>
  <tableColumns count="23">
    <tableColumn id="1" xr3:uid="{1E224984-052D-4A13-B622-AE0F71DD159A}" name="ID" totalsRowFunction="custom" dataDxfId="967" totalsRowDxfId="966">
      <totalsRowFormula>SUBTOTAL(103, Tableau9[ID])</totalsRowFormula>
    </tableColumn>
    <tableColumn id="2" xr3:uid="{C0689F99-92F2-497E-8FC9-D5C9893BC7E9}" name="Donnée (Niveau 1)" totalsRowFunction="custom" dataDxfId="965" totalsRowDxfId="964">
      <totalsRowFormula>SUBTOTAL(103, Tableau9[Donnée (Niveau 1)])</totalsRowFormula>
    </tableColumn>
    <tableColumn id="3" xr3:uid="{415D4766-C4FA-4EA5-814E-1F0F00B07B37}" name="Donnée (Niveau 2)" totalsRowFunction="custom" dataDxfId="963" totalsRowDxfId="962">
      <totalsRowFormula>SUBTOTAL(103, Tableau9[Donnée (Niveau 2)])</totalsRowFormula>
    </tableColumn>
    <tableColumn id="4" xr3:uid="{3376F3F3-12CC-4AD9-9955-3EC68C5C3DD9}" name="Donnée (Niveau 3)" totalsRowFunction="custom" dataDxfId="961" totalsRowDxfId="960">
      <totalsRowFormula>SUBTOTAL(103, Tableau9[Donnée (Niveau 3)])</totalsRowFormula>
    </tableColumn>
    <tableColumn id="5" xr3:uid="{541A98F6-3A3C-473C-86A3-80321C6E2798}" name="Donnée (Niveau 4)" totalsRowFunction="custom" dataDxfId="959" totalsRowDxfId="958">
      <totalsRowFormula>SUBTOTAL(103, Tableau9[Donnée (Niveau 4)])</totalsRowFormula>
    </tableColumn>
    <tableColumn id="6" xr3:uid="{9860160A-69B0-43CC-ACC3-513CC21BBCC9}" name="Donnée (Niveau 5)" totalsRowFunction="custom" dataDxfId="957" totalsRowDxfId="956">
      <totalsRowFormula>SUBTOTAL(103, Tableau9[Donnée (Niveau 5)])</totalsRowFormula>
    </tableColumn>
    <tableColumn id="7" xr3:uid="{A283BE6B-5F72-4E28-A1D0-C3CEFC3A3203}" name="Donnée (Niveau 6)" totalsRowFunction="custom" dataDxfId="955" totalsRowDxfId="954">
      <totalsRowFormula>SUBTOTAL(103, Tableau9[Donnée (Niveau 6)])</totalsRowFormula>
    </tableColumn>
    <tableColumn id="8" xr3:uid="{19DF1CAC-A34E-4D6F-9152-7E372105A411}" name="Description" totalsRowFunction="custom" totalsRowDxfId="953">
      <totalsRowFormula>SUBTOTAL(103, Tableau9[Description])</totalsRowFormula>
    </tableColumn>
    <tableColumn id="9" xr3:uid="{19C7F4C5-FBF2-4DDF-8C18-64844C80A068}" name="Exemples" totalsRowFunction="custom" totalsRowDxfId="952">
      <totalsRowFormula>SUBTOTAL(103, Tableau9[Exemples])</totalsRowFormula>
    </tableColumn>
    <tableColumn id="10" xr3:uid="{25BE0A12-B3F7-4026-80D6-5AED0D62F912}" name="Balise NexSIS" totalsRowFunction="custom" totalsRowDxfId="951">
      <totalsRowFormula>SUBTOTAL(103, Tableau9[Balise NexSIS])</totalsRowFormula>
    </tableColumn>
    <tableColumn id="11" xr3:uid="{7578B8D2-C435-4424-9B0B-FE7DB8E3AC98}" name="Nouvelle balise" totalsRowFunction="custom" totalsRowDxfId="950">
      <totalsRowFormula>SUBTOTAL(103, Tableau9[Nouvelle balise])</totalsRowFormula>
    </tableColumn>
    <tableColumn id="12" xr3:uid="{BED9B1DE-1D7A-44E1-B55A-77D8F2867832}" name="Nantes - balise" totalsRowFunction="custom" totalsRowDxfId="949">
      <totalsRowFormula>SUBTOTAL(103, Tableau9[Nantes - balise])</totalsRowFormula>
    </tableColumn>
    <tableColumn id="13" xr3:uid="{0A269333-965B-47E6-A39A-3828EC8525D7}" name="Nantes - description" totalsRowFunction="custom" totalsRowDxfId="948">
      <totalsRowFormula>SUBTOTAL(103, Tableau9[Nantes - description])</totalsRowFormula>
    </tableColumn>
    <tableColumn id="14" xr3:uid="{9551F7F9-F22B-4AE0-8C95-D6D0EABBF631}" name="GT399" totalsRowFunction="custom" totalsRowDxfId="947">
      <totalsRowFormula>SUBTOTAL(103, Tableau9[GT399])</totalsRowFormula>
    </tableColumn>
    <tableColumn id="15" xr3:uid="{B250F388-C8B6-4941-A85E-C23834348517}" name="GT399 description" totalsRowFunction="custom" totalsRowDxfId="946">
      <totalsRowFormula>SUBTOTAL(103, Tableau9[GT399 description])</totalsRowFormula>
    </tableColumn>
    <tableColumn id="16" xr3:uid="{A477B070-59A8-4A28-9E4D-9B4503B0FCDC}" name="Priorisation" totalsRowFunction="custom" totalsRowDxfId="945">
      <totalsRowFormula>SUBTOTAL(103, Tableau9[Priorisation])</totalsRowFormula>
    </tableColumn>
    <tableColumn id="17" xr3:uid="{8D44E1CE-FB68-4E9B-AE44-0ADF0DFE048B}" name="Cardinalité" totalsRowFunction="custom" dataDxfId="944" totalsRowDxfId="943">
      <totalsRowFormula>SUBTOTAL(103, Tableau9[Cardinalité])</totalsRowFormula>
    </tableColumn>
    <tableColumn id="18" xr3:uid="{F5551B1C-1DCC-4580-B858-E095724B74EC}" name="Objet" totalsRowFunction="custom" totalsRowDxfId="942">
      <totalsRowFormula>SUBTOTAL(103, Tableau9[Objet])</totalsRowFormula>
    </tableColumn>
    <tableColumn id="19" xr3:uid="{836B344A-EF05-48E1-9A56-678F7B1B5ECF}" name="Format (ou type)" totalsRowFunction="custom" totalsRowDxfId="941">
      <totalsRowFormula>SUBTOTAL(103, Tableau9[Format (ou type)])</totalsRowFormula>
    </tableColumn>
    <tableColumn id="20" xr3:uid="{622F58D5-8FA2-4261-957A-F5060FF0501F}" name="Nomenclature/ énumération" totalsRowFunction="custom" totalsRowDxfId="940">
      <totalsRowFormula>SUBTOTAL(103, Tableau9[Nomenclature/ énumération])</totalsRowFormula>
    </tableColumn>
    <tableColumn id="21" xr3:uid="{EE4A67A2-A8BB-40C5-B66B-2C677A555E0D}" name="Détails de format" totalsRowFunction="custom" totalsRowDxfId="939">
      <totalsRowFormula>SUBTOTAL(103, Tableau9[Détails de format])</totalsRowFormula>
    </tableColumn>
    <tableColumn id="22" xr3:uid="{74252E4D-4A09-4C3D-A70C-71232233BE99}" name="15-18" totalsRowFunction="custom" totalsRowDxfId="938">
      <totalsRowFormula>SUBTOTAL(103, Tableau9[15-18])</totalsRowFormula>
    </tableColumn>
    <tableColumn id="23" xr3:uid="{9A825B74-72E7-4083-95A6-ADAB0B83FA51}" name="15-15" totalsRowFunction="custom" totalsRowDxfId="937">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36" headerRowBorderDxfId="935" tableBorderDxfId="93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33">
      <totalsRowFormula>SUBTOTAL(103,Tableau911[Nantes - balise])</totalsRowFormula>
    </tableColumn>
    <tableColumn id="24" xr3:uid="{B812F9CB-695C-4233-9210-247EE7E30D5C}" name="Nantes - description" totalsRowFunction="custom" dataDxfId="932">
      <totalsRowFormula>SUBTOTAL(103,Tableau911[Nantes - description])</totalsRowFormula>
    </tableColumn>
    <tableColumn id="23" xr3:uid="{369A7FC9-8210-45F8-B7CE-7CA66D94704C}" name="GT399" totalsRowFunction="custom" dataDxfId="931">
      <totalsRowFormula>SUBTOTAL(103,Tableau911[GT399])</totalsRowFormula>
    </tableColumn>
    <tableColumn id="22" xr3:uid="{CC0C4430-85CE-4749-B0EF-01F38758D213}" name="GT399 description" totalsRowFunction="custom" dataDxfId="930">
      <totalsRowFormula>SUBTOTAL(103,Tableau911[GT399 description])</totalsRowFormula>
    </tableColumn>
    <tableColumn id="21" xr3:uid="{C8812723-9205-4252-A00F-7EA4ABD87E9F}" name="Priorisation" totalsRowFunction="custom" dataDxfId="92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28" headerRowBorderDxfId="927" tableBorderDxfId="926">
  <autoFilter ref="A8:W11" xr:uid="{4F62EADF-21E3-48F1-8B6F-5A3984C01C34}"/>
  <tableColumns count="23">
    <tableColumn id="1" xr3:uid="{B6643D7A-4C2D-4D5B-82CD-9FB6A5509A72}" name="ID" totalsRowFunction="count"/>
    <tableColumn id="2" xr3:uid="{D8AD65B6-1FCA-4B50-9A1E-843B91A13A63}" name="Donnée (Niveau 1)" totalsRowFunction="custom" dataDxfId="925">
      <totalsRowFormula>SUBTOTAL(103,Tableau12[Donnée (Niveau 1)])</totalsRowFormula>
    </tableColumn>
    <tableColumn id="3" xr3:uid="{C51845AD-B914-429D-B634-E93F9EB2C6E2}" name="Donnée (Niveau 2)" totalsRowFunction="custom" dataDxfId="924">
      <totalsRowFormula>SUBTOTAL(103,Tableau12[Donnée (Niveau 2)])</totalsRowFormula>
    </tableColumn>
    <tableColumn id="4" xr3:uid="{708D3FF7-D497-49D4-A121-91CEB536EDC0}" name="Donnée (Niveau 3)" totalsRowFunction="custom" dataDxfId="923">
      <totalsRowFormula>SUBTOTAL(103,Tableau12[Donnée (Niveau 3)])</totalsRowFormula>
    </tableColumn>
    <tableColumn id="5" xr3:uid="{36BBF4F3-B871-4924-B1DF-09F52BEC9A84}" name="Donnée (Niveau 4)" totalsRowFunction="custom" dataDxfId="922">
      <totalsRowFormula>SUBTOTAL(103,Tableau12[Donnée (Niveau 4)])</totalsRowFormula>
    </tableColumn>
    <tableColumn id="6" xr3:uid="{912708D6-C037-4264-88D3-7DEB49F9D269}" name="Donnée (Niveau 5)" totalsRowFunction="custom" dataDxfId="921">
      <totalsRowFormula>SUBTOTAL(103,Tableau12[Donnée (Niveau 5)])</totalsRowFormula>
    </tableColumn>
    <tableColumn id="7" xr3:uid="{AEB42A44-4C97-42F7-968F-F3445075B977}" name="Donnée (Niveau 6)" totalsRowFunction="custom" dataDxfId="920">
      <totalsRowFormula>SUBTOTAL(103,Tableau12[Donnée (Niveau 6)])</totalsRowFormula>
    </tableColumn>
    <tableColumn id="8" xr3:uid="{05104B7E-48BC-48C5-B4C9-B0719BA33344}" name="Description" totalsRowFunction="custom" dataDxfId="919">
      <totalsRowFormula>SUBTOTAL(103,Tableau12[Description])</totalsRowFormula>
    </tableColumn>
    <tableColumn id="9" xr3:uid="{614AAED4-0FFF-4312-9849-5269BBACA5F4}" name="Exemples" totalsRowFunction="custom" dataDxfId="918">
      <totalsRowFormula>SUBTOTAL(103,Tableau12[Exemples])</totalsRowFormula>
    </tableColumn>
    <tableColumn id="24" xr3:uid="{E4AE869A-0CB6-491F-A644-3F5631849EE2}" name="Balise NexSIS" totalsRowFunction="custom" dataDxfId="917">
      <totalsRowFormula>SUBTOTAL(103,Tableau12[Balise NexSIS])</totalsRowFormula>
    </tableColumn>
    <tableColumn id="10" xr3:uid="{591036EA-D7D7-4CDB-9E72-F34570B08579}" name="Nouvelle balise" totalsRowFunction="custom" dataDxfId="916">
      <totalsRowFormula>SUBTOTAL(103,Tableau12[Nouvelle balise])</totalsRowFormula>
    </tableColumn>
    <tableColumn id="23" xr3:uid="{17E8B19F-5463-4A93-9375-F25F24920A06}" name="Nantes - balise" totalsRowFunction="custom" dataDxfId="915">
      <totalsRowFormula>SUBTOTAL(103,Tableau12[Nantes - balise])</totalsRowFormula>
    </tableColumn>
    <tableColumn id="22" xr3:uid="{752C5DB9-CA47-4947-BC51-EA0AB6CAF178}" name="Nantes - description" totalsRowFunction="custom" dataDxfId="914">
      <totalsRowFormula>SUBTOTAL(103,Tableau12[Nantes - description])</totalsRowFormula>
    </tableColumn>
    <tableColumn id="21" xr3:uid="{3086C8B1-9331-471D-85E4-DFE9ECD0778B}" name="GT399" totalsRowFunction="custom" dataDxfId="913">
      <totalsRowFormula>SUBTOTAL(103,Tableau12[GT399])</totalsRowFormula>
    </tableColumn>
    <tableColumn id="20" xr3:uid="{7161B64A-7444-47C0-A0EB-FBE31CB32883}" name="GT399 description" totalsRowFunction="custom" dataDxfId="912">
      <totalsRowFormula>SUBTOTAL(103,Tableau12[GT399 description])</totalsRowFormula>
    </tableColumn>
    <tableColumn id="19" xr3:uid="{7B7F428D-98DE-48C1-B4C7-1B8FEF343340}" name="Priorisation" totalsRowFunction="custom" dataDxfId="91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8" dT="2024-03-22T14:10:43.40" personId="{E9A6DF60-F9B3-4BD0-BB8A-DE1D37E26830}" id="{0CFF5582-9153-4C81-BF2B-0E3E475CB201}">
    <text>Voir pour compléter cette liste ?</text>
  </threadedComment>
  <threadedComment ref="D47"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7"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7"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7" dT="2023-06-15T08:20:05.47" personId="{C9A89B3A-A5FD-6849-8E65-1CD4E6C7CFF2}" id="{62D969EF-9883-4543-B543-50F15B16ED43}" parentId="{8DE310B9-0615-45CC-A644-35176EC52B6C}">
    <text>Rq : lieu-dits permettent aussi de séparer 2 rives</text>
  </threadedComment>
  <threadedComment ref="D47"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7" dT="2023-06-15T08:21:45.68" personId="{C9A89B3A-A5FD-6849-8E65-1CD4E6C7CFF2}" id="{29E0E845-8D17-4F32-BBCA-3117A62A82CF}" parentId="{8DE310B9-0615-45CC-A644-35176EC52B6C}">
    <text>Pas sûr qu'on puisse les exploiter...</text>
  </threadedComment>
  <threadedComment ref="D47" dT="2023-06-15T08:22:12.60" personId="{C9A89B3A-A5FD-6849-8E65-1CD4E6C7CFF2}" id="{E22B87A0-3BCA-4E15-AB4D-3E7D7E799EF9}" parentId="{8DE310B9-0615-45CC-A644-35176EC52B6C}">
    <text xml:space="preserve">Autoroute dans un sens = 1 commune et lieu-dits pour les tronçons </text>
  </threadedComment>
  <threadedComment ref="D47"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7" dT="2023-06-15T08:23:09.21" personId="{C9A89B3A-A5FD-6849-8E65-1CD4E6C7CFF2}" id="{3CC5A5F7-7E87-4EEE-8B8C-05E635D40FC7}" parentId="{8DE310B9-0615-45CC-A644-35176EC52B6C}">
    <text>Pas de dictionnaire opérationnel commun...</text>
  </threadedComment>
  <threadedComment ref="D47"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1"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1" dT="2023-09-21T08:26:59.23" personId="{ABFB0C52-AC18-4406-B6D7-B9BCF5A2A0D7}" id="{DADC5CF8-F488-411A-AE3B-4C5106A577E2}" parentId="{49FC8FAC-1BAF-45B2-887C-3878DB0CEBFB}">
    <text>On peut limiter le nombre de détails à 20 par exemple</text>
  </threadedComment>
  <threadedComment ref="D60" dT="2023-11-28T09:23:33.55" personId="{E9A6DF60-F9B3-4BD0-BB8A-DE1D37E26830}" id="{8B068B41-6738-4D89-AE95-7DBE47687C8B}">
    <text xml:space="preserve">Faut-il utiliser un autre objet, déjà existant ? </text>
  </threadedComment>
  <threadedComment ref="Q63" dT="2023-10-26T21:36:55.27" personId="{C9A89B3A-A5FD-6849-8E65-1CD4E6C7CFF2}" id="{82E4F400-D3A9-2343-9417-D338A272253E}" done="1">
    <text>Nécessaire de le passer obligatoire pour NexSIS (retour Scriptal) ?</text>
  </threadedComment>
  <threadedComment ref="H71" dT="2023-06-15T08:29:05.80" personId="{C9A89B3A-A5FD-6849-8E65-1CD4E6C7CFF2}" id="{4ED4D63E-99DA-4C40-8B3F-74484A91486A}" done="1">
    <text>Pourquoi passer par EPSG-4326 et pas dire WGS-84 direct ?</text>
  </threadedComment>
  <threadedComment ref="H71" dT="2023-06-15T08:29:45.24" personId="{C9A89B3A-A5FD-6849-8E65-1CD4E6C7CFF2}" id="{7B030752-5833-4DC9-AD05-3BBB102E62CA}" parentId="{4ED4D63E-99DA-4C40-8B3F-74484A91486A}">
    <text>WGS système de projection et EPSG système de coordonnées ?</text>
  </threadedComment>
  <threadedComment ref="D72" dT="2023-09-21T18:09:18.83" personId="{ABFB0C52-AC18-4406-B6D7-B9BCF5A2A0D7}" id="{F2C29A76-9B08-4696-A7FF-552A24CA01B1}">
    <text xml:space="preserve">En attente précision NexSIS
</text>
  </threadedComment>
  <threadedComment ref="H72" dT="2023-11-06T15:00:23.61" personId="{ABFB0C52-AC18-4406-B6D7-B9BCF5A2A0D7}" id="{A443D7D1-FE76-42EE-B140-98BBD5AEDCB9}">
    <text>Attention, pas d'équivalent strict du GML en json</text>
  </threadedComment>
  <threadedComment ref="S72" dT="2023-09-15T20:46:47.38" personId="{C9A89B3A-A5FD-6849-8E65-1CD4E6C7CFF2}" id="{44161FD7-DA29-2241-8A73-168E646C6F3C}">
    <text>Pourquoi est-ce une string ?</text>
  </threadedComment>
  <threadedComment ref="S72" dT="2023-09-19T08:55:24.63" personId="{ABFB0C52-AC18-4406-B6D7-B9BCF5A2A0D7}" id="{C4FA73F1-A3E9-4362-B6DA-8609738BA1A7}" parentId="{44161FD7-DA29-2241-8A73-168E646C6F3C}">
    <text>À confirmer avec NexSIS, est-ce qu'on passe bien un fichier .sketch via une string ?</text>
  </threadedComment>
  <threadedComment ref="S72" dT="2023-10-11T16:20:12.31" personId="{ABFB0C52-AC18-4406-B6D7-B9BCF5A2A0D7}" id="{0ABDFDBF-CB19-4FD4-B295-E323559D0024}" parentId="{44161FD7-DA29-2241-8A73-168E646C6F3C}">
    <text>En attente exemple NexSIS</text>
  </threadedComment>
  <threadedComment ref="D73"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3"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3"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4" dT="2023-11-08T13:56:26.21" personId="{ABFB0C52-AC18-4406-B6D7-B9BCF5A2A0D7}" id="{82723964-123F-464F-AC6E-1559C240D31E}">
    <text>Vraiment une enum ?</text>
  </threadedComment>
  <threadedComment ref="C77" dT="2024-03-26T16:28:29.15" personId="{C9A89B3A-A5FD-6849-8E65-1CD4E6C7CFF2}" id="{7BED2FAB-053B-044B-A4B2-EA939D9441D5}">
    <text>A enlever car géré dans le code INSEE -&gt; le spécifier dans la description de la balise du code INSEE</text>
  </threadedComment>
  <threadedComment ref="C77"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7" dT="2023-09-21T10:47:24.82" personId="{ABFB0C52-AC18-4406-B6D7-B9BCF5A2A0D7}" id="{F6DBF483-4352-48F3-A605-280A47B8FAE1}" done="1">
    <text>Voir si il y'a une nomenclature NexSIS</text>
  </threadedComment>
  <threadedComment ref="H77" dT="2023-10-11T16:20:34.55" personId="{ABFB0C52-AC18-4406-B6D7-B9BCF5A2A0D7}" id="{3D1BFA56-129F-4F59-AEC8-B2129F29C6DE}" parentId="{F6DBF483-4352-48F3-A605-280A47B8FAE1}">
    <text>=&gt; se rapprocher d'ISO</text>
  </threadedComment>
  <threadedComment ref="X77" dT="2024-05-16T10:06:42.41" personId="{D6952652-30E5-479A-9FFE-AD0BC8CBB562}" id="{9EEEA36D-4CCB-4E28-A80B-46F1DF7D5A2C}">
    <text>Le RS-EDA-SMUR n'a pas le champ Pays comme il peut être déterminé via le code INSEE plus haut</text>
  </threadedComment>
  <threadedComment ref="AF77" dT="2024-05-16T10:06:42.41" personId="{D6952652-30E5-479A-9FFE-AD0BC8CBB562}" id="{3C218136-D48A-4B4F-947D-15961B137684}">
    <text>Le RS-EDA-SMUR n'a pas le champ Pays comme il peut être déterminé via le code INSEE plus haut</text>
  </threadedComment>
  <threadedComment ref="B79"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9"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9"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9"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9" dT="2023-09-22T09:00:11.92" personId="{C9A89B3A-A5FD-6849-8E65-1CD4E6C7CFF2}" id="{E4DBF580-F695-1240-B403-399ED7FC597D}" parentId="{36EBE513-9CB4-3348-B010-D39B51DF2455}">
    <text>-&gt; Dans tous les cas, les LRM doivent prendre la plus récente !</text>
  </threadedComment>
  <threadedComment ref="Q79"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9" dT="2023-09-22T09:03:47.31" personId="{C9A89B3A-A5FD-6849-8E65-1CD4E6C7CFF2}" id="{864DEDA1-82F2-BE42-883E-A0DE68C6DABF}" parentId="{36EBE513-9CB4-3348-B010-D39B51DF2455}">
    <text>Nader creuse le sujet côté NexSIS pour voir comment c’est fait / modifiable côté NexSIS</text>
  </threadedComment>
  <threadedComment ref="Q79"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0" dT="2023-09-21T09:46:56.60" personId="{ABFB0C52-AC18-4406-B6D7-B9BCF5A2A0D7}" id="{2185076E-A743-4FEC-950F-43630CD6417E}" done="1">
    <text>REGEX à définir</text>
  </threadedComment>
  <threadedComment ref="Q80" dT="2023-10-16T11:55:16.89" personId="{C9A89B3A-A5FD-6849-8E65-1CD4E6C7CFF2}" id="{2A6A195C-5D26-FA4B-91BD-34DAEC1D051C}" done="1">
    <text>Pas vraiment géré côté Santé, possible de passer la cardinalité à 0..1 ?</text>
  </threadedComment>
  <threadedComment ref="C81" dT="2023-09-22T09:00:43.88" personId="{ABFB0C52-AC18-4406-B6D7-B9BCF5A2A0D7}" id="{C5B6241A-BACF-47B3-9FCB-3D62B0208AEB}" done="1">
    <text>Pour savoir quelle alerte utiliser dans une affaire :
=&gt; Regarder cette date de réception</text>
  </threadedComment>
  <threadedComment ref="D83" dT="2023-07-03T14:32:04.26" personId="{6D908C62-98CE-5042-81E4-8ACAD1B880FE}" id="{849D9658-5404-49CC-A650-D8E23CF68C04}">
    <text>Comment on gère le fait que des informations médicales et personnelles peuvent être saisies dans ce champs par le SAMU</text>
  </threadedComment>
  <threadedComment ref="D83" dT="2023-09-25T11:53:05.92" personId="{C9A89B3A-A5FD-6849-8E65-1CD4E6C7CFF2}" id="{7E857887-808A-2345-B2BE-7D90DB86AB49}" parentId="{849D9658-5404-49CC-A650-D8E23CF68C04}">
    <text>Quelle politique HDS côté NexSIS ?</text>
  </threadedComment>
  <threadedComment ref="J83" dT="2023-09-21T09:49:59.10" personId="{ABFB0C52-AC18-4406-B6D7-B9BCF5A2A0D7}" id="{6A447ED8-B3D9-4E56-96E2-F03AE558F91D}" done="1">
    <text>Passer tous les champs dans un style freetext avec un label freetext</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67" dT="2024-02-13T09:57:22.61" personId="{D6952652-30E5-479A-9FFE-AD0BC8CBB562}" id="{6542F462-2A54-48A5-9A62-7E7CFBDF2B9A}">
    <text>A envoyer au SGV (qui fait le lien vers la tablette du SIS)</text>
  </threadedComment>
  <threadedComment ref="B16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7" dT="2024-04-02T12:06:44.16" personId="{D6952652-30E5-479A-9FFE-AD0BC8CBB562}" id="{649483CA-BA3D-46C0-A6F1-F3ED50DEAA09}" parentId="{6542F462-2A54-48A5-9A62-7E7CFBDF2B9A}">
    <text>Faut-il un ID technique par décision prise?</text>
  </threadedComment>
  <threadedComment ref="U170" dT="2024-01-24T10:43:18.99" personId="{E9A6DF60-F9B3-4BD0-BB8A-DE1D37E26830}" id="{4DB9FC1B-FE92-4AA7-B2F3-BFF17D976413}">
    <text>Implémenter nomenclature SI-SAMU : type_dec</text>
  </threadedComment>
  <threadedComment ref="D177" dT="2023-09-20T15:45:30.85" personId="{ABFB0C52-AC18-4406-B6D7-B9BCF5A2A0D7}" id="{35BA8B78-AE32-4EC9-9879-40019918450A}" done="1">
    <text>Y'a-t-il une nomenclature derrière ? Sinon mettre plutôt du freetext</text>
  </threadedComment>
  <threadedComment ref="U177" dT="2024-01-24T10:43:34.09" personId="{E9A6DF60-F9B3-4BD0-BB8A-DE1D37E26830}" id="{04411F78-544D-4A29-9486-C852BE16B4A1}">
    <text>A revoir</text>
  </threadedComment>
  <threadedComment ref="K179" dT="2023-11-24T17:15:01.30" personId="{E9A6DF60-F9B3-4BD0-BB8A-DE1D37E26830}" id="{6729E6ED-B0CD-41F4-BDE9-63A71C3B0080}">
    <text>Il faut que ce soit idem EMSI ?</text>
  </threadedComment>
  <threadedComment ref="D180" dT="2023-09-21T08:23:36.30" personId="{ABFB0C52-AC18-4406-B6D7-B9BCF5A2A0D7}" id="{D0DA69C0-CE9E-4870-BE12-1DC6165B5C02}" done="1">
    <text>Définir la nomenclature</text>
  </threadedComment>
  <threadedComment ref="D180" dT="2023-11-27T12:34:46.55" personId="{E9A6DF60-F9B3-4BD0-BB8A-DE1D37E26830}" id="{89CA25E8-3394-4662-8D61-19395B72A46C}" parentId="{D0DA69C0-CE9E-4870-BE12-1DC6165B5C02}">
    <text xml:space="preserve">Pas la même signification, que le "niveau de soins" d'engagement du vecteur. </text>
  </threadedComment>
  <threadedComment ref="D180" dT="2023-11-27T12:36:58.47" personId="{E9A6DF60-F9B3-4BD0-BB8A-DE1D37E26830}" id="{1FC397B0-8EA1-45C9-8769-5023FD45C80B}" parentId="{D0DA69C0-CE9E-4870-BE12-1DC6165B5C02}">
    <text>Dans le vecteur de transport : niveau de médicalisation du transport</text>
  </threadedComment>
  <threadedComment ref="D180" dT="2023-11-27T12:38:39.20" personId="{E9A6DF60-F9B3-4BD0-BB8A-DE1D37E26830}" id="{7EE0A798-A6E7-45B3-87B0-D6E37C4FF429}" parentId="{D0DA69C0-CE9E-4870-BE12-1DC6165B5C02}">
    <text>Pas de nomenclature</text>
  </threadedComment>
  <threadedComment ref="D180"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0"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0"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0" dT="2024-04-30T13:20:21.50" personId="{E9A6DF60-F9B3-4BD0-BB8A-DE1D37E26830}" id="{964987F5-BD33-4AED-972B-3B2857629C23}">
    <text>Implémenter la nomenclature correspondante</text>
  </threadedComment>
  <threadedComment ref="D181" dT="2023-09-21T08:23:20.98" personId="{ABFB0C52-AC18-4406-B6D7-B9BCF5A2A0D7}" id="{56A2AD22-1E72-4495-AF2F-6EFF0E07EC59}">
    <text>Reprendre un objet position du modèle adresse EMSI ?</text>
  </threadedComment>
  <threadedComment ref="D181" dT="2024-02-13T10:05:46.40" personId="{D6952652-30E5-479A-9FFE-AD0BC8CBB562}" id="{FDF9D6E3-C330-4AB0-B88E-AFEBCFEC5D85}" parentId="{56A2AD22-1E72-4495-AF2F-6EFF0E07EC59}">
    <text>Typer la destination : domicile, hôpital, établissement X, etc.</text>
  </threadedComment>
  <threadedComment ref="D181" dT="2024-02-14T15:12:00.47" personId="{E9A6DF60-F9B3-4BD0-BB8A-DE1D37E26830}" id="{3AA43BD2-BE25-4382-A84A-269F7DE0C0F6}" parentId="{56A2AD22-1E72-4495-AF2F-6EFF0E07EC59}">
    <text>Idem, en cours avec Philippe</text>
  </threadedComment>
  <threadedComment ref="D181"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2" dT="2024-03-11T08:28:41.81" personId="{D6952652-30E5-479A-9FFE-AD0BC8CBB562}" id="{C8748D8D-BB3A-4C14-BADE-D16F62306724}">
    <text>Ajouté suite au retour de Philippe</text>
  </threadedComment>
  <threadedComment ref="C184" dT="2023-07-04T13:01:55.92" personId="{C9A89B3A-A5FD-6849-8E65-1CD4E6C7CFF2}" id="{3E4494E4-4D0B-482E-8C44-6CA902FCAA01}" done="1">
    <text>Vont vraiment être différentes de la localisation de l’affaire ?</text>
  </threadedComment>
  <threadedComment ref="Q184" dT="2023-06-15T08:43:45.62" personId="{C9A89B3A-A5FD-6849-8E65-1CD4E6C7CFF2}" id="{12397E16-0DD2-4B81-8BEC-31510D881B5D}" done="1">
    <text>Vraiment 0..n ??? Plutôt 0..1 !</text>
  </threadedComment>
  <threadedComment ref="Q184" dT="2023-06-15T08:44:13.57" personId="{C9A89B3A-A5FD-6849-8E65-1CD4E6C7CFF2}" id="{874C3690-704A-4135-9A27-9126AC7954EF}" parentId="{12397E16-0DD2-4B81-8BEC-31510D881B5D}">
    <text>Quid des autres alertes ultérieures ? -&gt; pas ici ! Pas 0..n</text>
  </threadedComment>
  <threadedComment ref="Q184" dT="2023-06-15T08:47:32.60" personId="{C9A89B3A-A5FD-6849-8E65-1CD4E6C7CFF2}" id="{C595C92E-EE11-44EA-80CE-6225C1299968}" parentId="{12397E16-0DD2-4B81-8BEC-31510D881B5D}">
    <text>Pourquoi faire initiale et nouvelle alerte ??? Juste partager une liste de n alertes non ?</text>
  </threadedComment>
  <threadedComment ref="Q184"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6" dT="2024-03-26T09:12:42.22" personId="{C9A89B3A-A5FD-6849-8E65-1CD4E6C7CFF2}" id="{56075946-9C3F-8345-89AE-75C567E0E491}">
    <text>Bien 0..3</text>
  </threadedComment>
  <threadedComment ref="A191" dT="2023-11-10T16:14:36.81" personId="{74379435-529A-4754-96FF-EF4318F87F1A}" id="{D6BBFD18-B7C3-44E9-AAAF-C0520A0384D3}">
    <text>doublon avec l'ID 5. Pourquoi ne pas avoir une donnée (niveau 2) "Informations supplémentaires" en freetext ?</text>
  </threadedComment>
  <threadedComment ref="B191"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5"/>
      <c r="K1" s="70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5"/>
      <c r="L1" s="705"/>
      <c r="M1" s="705"/>
      <c r="N1" s="70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5"/>
      <c r="L1" s="705"/>
      <c r="M1" s="705"/>
      <c r="N1" s="70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5"/>
      <c r="L1" s="70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6" t="s">
        <v>726</v>
      </c>
      <c r="C2" s="70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11" t="s">
        <v>742</v>
      </c>
      <c r="B1" s="712"/>
      <c r="C1" s="712"/>
      <c r="D1" s="712"/>
      <c r="E1" s="712"/>
      <c r="F1" s="712"/>
      <c r="G1" s="712"/>
      <c r="H1" s="71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09" t="s">
        <v>753</v>
      </c>
      <c r="G12" s="709"/>
      <c r="H12" s="709"/>
      <c r="I12" s="203"/>
      <c r="J12" s="203"/>
      <c r="R12" s="196"/>
      <c r="S12" s="196"/>
      <c r="T12" s="196"/>
    </row>
    <row r="13" spans="1:20" ht="14.25" customHeight="1">
      <c r="B13" s="204" t="s">
        <v>754</v>
      </c>
      <c r="C13" s="204"/>
      <c r="D13" s="204"/>
      <c r="E13" s="204"/>
      <c r="F13" s="709" t="s">
        <v>755</v>
      </c>
      <c r="G13" s="709"/>
      <c r="H13" s="709"/>
      <c r="I13" s="204"/>
      <c r="J13" s="204"/>
      <c r="K13" s="204"/>
      <c r="L13" s="204"/>
      <c r="M13" s="204"/>
      <c r="N13" s="204"/>
      <c r="R13" s="196"/>
      <c r="S13" s="196"/>
      <c r="T13" s="196"/>
    </row>
    <row r="14" spans="1:20" ht="14.25" customHeight="1">
      <c r="B14" s="204" t="s">
        <v>756</v>
      </c>
      <c r="C14" s="204"/>
      <c r="D14" s="204"/>
      <c r="E14" s="204"/>
      <c r="F14" s="709" t="s">
        <v>755</v>
      </c>
      <c r="G14" s="709"/>
      <c r="H14" s="709"/>
      <c r="I14" s="204"/>
      <c r="J14" s="204"/>
      <c r="R14" s="196"/>
      <c r="S14" s="196"/>
      <c r="T14" s="196"/>
    </row>
    <row r="15" spans="1:20">
      <c r="B15" s="203" t="s">
        <v>757</v>
      </c>
      <c r="C15" s="203"/>
      <c r="D15" s="203"/>
      <c r="E15" s="203"/>
      <c r="F15" s="709" t="s">
        <v>755</v>
      </c>
      <c r="G15" s="709"/>
      <c r="H15" s="709"/>
      <c r="I15" s="203"/>
      <c r="J15" s="203"/>
      <c r="R15" s="196"/>
      <c r="S15" s="196"/>
      <c r="T15" s="196"/>
    </row>
    <row r="16" spans="1:20">
      <c r="B16" s="708"/>
      <c r="C16" s="708"/>
      <c r="D16" s="708"/>
      <c r="E16" s="708"/>
      <c r="F16" s="708"/>
      <c r="G16" s="708"/>
      <c r="H16" s="708"/>
      <c r="I16" s="708"/>
      <c r="J16" s="708"/>
      <c r="K16" s="708"/>
      <c r="L16" s="708"/>
      <c r="M16" s="708"/>
      <c r="N16" s="708"/>
      <c r="O16" s="708"/>
      <c r="P16" s="708"/>
      <c r="Q16" s="708"/>
    </row>
    <row r="17" spans="1:17" ht="15" thickBot="1">
      <c r="B17" s="708"/>
      <c r="C17" s="708"/>
      <c r="D17" s="708"/>
      <c r="E17" s="708"/>
      <c r="F17" s="708"/>
      <c r="G17" s="708"/>
      <c r="H17" s="708"/>
      <c r="I17" s="708"/>
      <c r="J17" s="708"/>
      <c r="K17" s="708"/>
      <c r="L17" s="708"/>
      <c r="M17" s="708"/>
      <c r="N17" s="708"/>
      <c r="O17" s="708"/>
      <c r="P17" s="708"/>
      <c r="Q17" s="708"/>
    </row>
    <row r="18" spans="1:17" ht="102.75" customHeight="1" thickBot="1">
      <c r="A18" s="714" t="s">
        <v>758</v>
      </c>
      <c r="B18" s="715"/>
      <c r="C18" s="715"/>
      <c r="D18" s="715"/>
      <c r="E18" s="715"/>
      <c r="F18" s="715"/>
      <c r="G18" s="715"/>
      <c r="H18" s="71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08"/>
      <c r="C20" s="708"/>
      <c r="D20" s="708"/>
      <c r="E20" s="708"/>
      <c r="F20" s="708"/>
      <c r="G20" s="708"/>
      <c r="H20" s="708"/>
      <c r="I20" s="708"/>
      <c r="J20" s="708"/>
      <c r="K20" s="708"/>
      <c r="L20" s="708"/>
      <c r="M20" s="708"/>
      <c r="N20" s="708"/>
      <c r="O20" s="708"/>
      <c r="P20" s="708"/>
      <c r="Q20" s="70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8" t="s">
        <v>791</v>
      </c>
      <c r="B30" s="717" t="s">
        <v>792</v>
      </c>
      <c r="C30" s="717" t="s">
        <v>774</v>
      </c>
      <c r="D30" s="717" t="s">
        <v>774</v>
      </c>
      <c r="E30" s="717" t="s">
        <v>770</v>
      </c>
      <c r="F30" s="206" t="s">
        <v>793</v>
      </c>
      <c r="G30" s="710" t="s">
        <v>794</v>
      </c>
      <c r="H30" s="206" t="s">
        <v>795</v>
      </c>
    </row>
    <row r="31" spans="1:17" ht="114.75">
      <c r="A31" s="718"/>
      <c r="B31" s="717"/>
      <c r="C31" s="717"/>
      <c r="D31" s="717"/>
      <c r="E31" s="717"/>
      <c r="F31" s="209" t="s">
        <v>796</v>
      </c>
      <c r="G31" s="710"/>
      <c r="H31" s="206"/>
    </row>
    <row r="32" spans="1:17" ht="85.5">
      <c r="A32" s="208" t="s">
        <v>797</v>
      </c>
      <c r="B32" s="207" t="s">
        <v>798</v>
      </c>
      <c r="C32" s="207" t="s">
        <v>774</v>
      </c>
      <c r="D32" s="207" t="s">
        <v>774</v>
      </c>
      <c r="E32" s="207" t="s">
        <v>770</v>
      </c>
      <c r="F32" s="209" t="s">
        <v>799</v>
      </c>
      <c r="G32" s="209" t="s">
        <v>783</v>
      </c>
      <c r="H32" s="206" t="s">
        <v>800</v>
      </c>
    </row>
    <row r="33" spans="1:8" ht="29.25">
      <c r="A33" s="718" t="s">
        <v>801</v>
      </c>
      <c r="B33" s="717" t="s">
        <v>802</v>
      </c>
      <c r="C33" s="717" t="s">
        <v>774</v>
      </c>
      <c r="D33" s="717" t="s">
        <v>774</v>
      </c>
      <c r="E33" s="717" t="s">
        <v>770</v>
      </c>
      <c r="F33" s="209" t="s">
        <v>803</v>
      </c>
      <c r="G33" s="710" t="s">
        <v>783</v>
      </c>
      <c r="H33" s="206" t="s">
        <v>804</v>
      </c>
    </row>
    <row r="34" spans="1:8" ht="228.75">
      <c r="A34" s="718"/>
      <c r="B34" s="717"/>
      <c r="C34" s="717"/>
      <c r="D34" s="717"/>
      <c r="E34" s="717"/>
      <c r="F34" s="209" t="s">
        <v>805</v>
      </c>
      <c r="G34" s="710"/>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9" t="s">
        <v>815</v>
      </c>
      <c r="J1" s="719"/>
      <c r="K1" s="719"/>
      <c r="L1" s="719"/>
      <c r="Q1" s="720" t="s">
        <v>816</v>
      </c>
      <c r="R1" s="720"/>
      <c r="S1" s="96" t="s">
        <v>817</v>
      </c>
      <c r="AC1" s="96"/>
      <c r="AE1" s="128"/>
      <c r="ALY1"/>
    </row>
    <row r="2" spans="1:1016" ht="15.95" customHeight="1">
      <c r="C2" s="141" t="s">
        <v>818</v>
      </c>
      <c r="D2" s="152" t="s">
        <v>819</v>
      </c>
      <c r="E2" s="157">
        <f>createCase8[[#Totals],[NexSIS]] / createCase8[[#Totals],[ID]]</f>
        <v>0.83333333333333337</v>
      </c>
      <c r="G2" s="128"/>
      <c r="H2" s="227"/>
      <c r="I2" s="719"/>
      <c r="J2" s="719"/>
      <c r="K2" s="719"/>
      <c r="L2" s="71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1" t="s">
        <v>828</v>
      </c>
      <c r="O7" s="721"/>
      <c r="P7" s="721"/>
      <c r="Q7" s="721"/>
      <c r="W7" s="722" t="s">
        <v>829</v>
      </c>
      <c r="X7" s="722"/>
      <c r="AC7" s="721" t="s">
        <v>830</v>
      </c>
      <c r="AD7" s="72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910" priority="37">
      <formula>OR($AD22="X",$AB22="X")</formula>
    </cfRule>
    <cfRule type="expression" dxfId="909" priority="38">
      <formula>AND($AD22=1,$AB22=1)</formula>
    </cfRule>
    <cfRule type="expression" dxfId="908" priority="39">
      <formula>$AD22=1</formula>
    </cfRule>
    <cfRule type="expression" dxfId="907" priority="40">
      <formula>$AB22=1</formula>
    </cfRule>
  </conditionalFormatting>
  <conditionalFormatting sqref="A9:G20">
    <cfRule type="expression" dxfId="906" priority="641">
      <formula>OR(#REF!="X",$AD9="X")</formula>
    </cfRule>
    <cfRule type="expression" dxfId="905" priority="642">
      <formula>AND(#REF!=1,$AD9=1)</formula>
    </cfRule>
    <cfRule type="expression" dxfId="904" priority="643">
      <formula>#REF!=1</formula>
    </cfRule>
    <cfRule type="expression" dxfId="903" priority="644">
      <formula>$AD9=1</formula>
    </cfRule>
  </conditionalFormatting>
  <conditionalFormatting sqref="C9:C20">
    <cfRule type="expression" dxfId="902" priority="1">
      <formula>AND($T9="X",$B9&lt;&gt;"")</formula>
    </cfRule>
  </conditionalFormatting>
  <conditionalFormatting sqref="C17:C19">
    <cfRule type="expression" dxfId="901" priority="2">
      <formula>AND($T17="X",OR($B17&lt;&gt;"",$C17&lt;&gt;""))</formula>
    </cfRule>
  </conditionalFormatting>
  <conditionalFormatting sqref="D9:D20">
    <cfRule type="expression" dxfId="900" priority="11">
      <formula>AND($T9="X",OR($B9&lt;&gt;"",$C9&lt;&gt;""))</formula>
    </cfRule>
  </conditionalFormatting>
  <conditionalFormatting sqref="D18:D19">
    <cfRule type="expression" dxfId="89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98" priority="12">
      <formula>AND($T9="X",OR($B9&lt;&gt;"",$C9&lt;&gt;"",$D9&lt;&gt;""))</formula>
    </cfRule>
  </conditionalFormatting>
  <conditionalFormatting sqref="F9:F20">
    <cfRule type="expression" dxfId="897" priority="13">
      <formula>AND($T9="X",OR($B9&lt;&gt;"",$C9&lt;&gt;"",$D9&lt;&gt;"",$E9&lt;&gt;""))</formula>
    </cfRule>
  </conditionalFormatting>
  <conditionalFormatting sqref="G9:G20">
    <cfRule type="expression" dxfId="896" priority="14">
      <formula>AND($T9="X",OR($B9&lt;&gt;"",$C9&lt;&gt;"",$D9&lt;&gt;"",$E9&lt;&gt;"",$F9&lt;&gt;""))</formula>
    </cfRule>
  </conditionalFormatting>
  <conditionalFormatting sqref="H22:H23 H43:H883">
    <cfRule type="expression" dxfId="895" priority="36">
      <formula>$S22="X"</formula>
    </cfRule>
  </conditionalFormatting>
  <conditionalFormatting sqref="I9:I20">
    <cfRule type="expression" dxfId="894" priority="16">
      <formula>$T9="X"</formula>
    </cfRule>
  </conditionalFormatting>
  <conditionalFormatting sqref="S9:S20">
    <cfRule type="cellIs" dxfId="893" priority="7" operator="equal">
      <formula>"1..1"</formula>
    </cfRule>
    <cfRule type="cellIs" dxfId="892" priority="8" operator="equal">
      <formula>"0..n"</formula>
    </cfRule>
    <cfRule type="cellIs" dxfId="89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9" t="s">
        <v>911</v>
      </c>
      <c r="I1" s="719"/>
      <c r="J1" s="719"/>
      <c r="O1" s="720" t="s">
        <v>816</v>
      </c>
      <c r="P1" s="720"/>
      <c r="AC1" s="96"/>
      <c r="AE1"/>
      <c r="AF1" s="128"/>
      <c r="ALZ1"/>
    </row>
    <row r="2" spans="1:1017" ht="13.5" customHeight="1">
      <c r="C2" s="141" t="s">
        <v>818</v>
      </c>
      <c r="D2" s="285"/>
      <c r="E2" s="152" t="s">
        <v>819</v>
      </c>
      <c r="F2" s="157">
        <f>createCase3[[#Totals],[NexSIS]] / createCase3[[#Totals],[ID]]</f>
        <v>0.83333333333333337</v>
      </c>
      <c r="G2" s="128"/>
      <c r="H2" s="719"/>
      <c r="I2" s="719"/>
      <c r="J2" s="71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1" t="s">
        <v>828</v>
      </c>
      <c r="M7" s="721"/>
      <c r="N7" s="721"/>
      <c r="O7" s="721"/>
      <c r="V7" s="722" t="s">
        <v>829</v>
      </c>
      <c r="W7" s="722"/>
      <c r="AC7" s="721" t="s">
        <v>830</v>
      </c>
      <c r="AD7" s="721"/>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81" t="s">
        <v>917</v>
      </c>
      <c r="I9" s="682" t="s">
        <v>918</v>
      </c>
      <c r="J9" s="681"/>
      <c r="K9" s="682" t="s">
        <v>919</v>
      </c>
      <c r="L9" s="681"/>
      <c r="M9" s="681"/>
      <c r="N9" s="681"/>
      <c r="O9" s="681"/>
      <c r="P9" s="683"/>
      <c r="Q9" s="681" t="s">
        <v>820</v>
      </c>
      <c r="R9" s="681"/>
      <c r="S9" s="681" t="s">
        <v>863</v>
      </c>
      <c r="T9" s="684"/>
      <c r="U9" s="681"/>
      <c r="V9" s="679" t="s">
        <v>864</v>
      </c>
      <c r="W9" s="679" t="s">
        <v>864</v>
      </c>
      <c r="X9" s="232"/>
      <c r="Y9" s="685"/>
      <c r="Z9" s="681" t="s">
        <v>920</v>
      </c>
      <c r="AA9" s="686" t="s">
        <v>921</v>
      </c>
      <c r="AB9" s="681"/>
      <c r="AC9" s="684">
        <v>1</v>
      </c>
      <c r="AD9" s="684"/>
    </row>
    <row r="10" spans="1:1017" s="224" customFormat="1" ht="13.5" customHeight="1">
      <c r="A10" s="225">
        <v>2</v>
      </c>
      <c r="B10" s="239" t="s">
        <v>922</v>
      </c>
      <c r="C10" s="221"/>
      <c r="D10" s="221"/>
      <c r="E10" s="221"/>
      <c r="F10" s="221"/>
      <c r="G10" s="221"/>
      <c r="H10" s="681" t="s">
        <v>923</v>
      </c>
      <c r="I10" s="682" t="s">
        <v>924</v>
      </c>
      <c r="J10" s="681"/>
      <c r="K10" s="682" t="s">
        <v>925</v>
      </c>
      <c r="L10" s="681" t="s">
        <v>926</v>
      </c>
      <c r="M10" s="681" t="s">
        <v>927</v>
      </c>
      <c r="N10" s="681"/>
      <c r="O10" s="681"/>
      <c r="P10" s="683"/>
      <c r="Q10" s="681" t="s">
        <v>817</v>
      </c>
      <c r="R10" s="681"/>
      <c r="S10" s="681" t="s">
        <v>863</v>
      </c>
      <c r="T10" s="684"/>
      <c r="U10" s="681"/>
      <c r="V10" s="679" t="s">
        <v>864</v>
      </c>
      <c r="W10" s="679" t="s">
        <v>864</v>
      </c>
      <c r="X10" s="232"/>
      <c r="Y10" s="685"/>
      <c r="Z10" s="681"/>
      <c r="AA10" s="686"/>
      <c r="AB10" s="681"/>
      <c r="AC10" s="684"/>
      <c r="AD10" s="684"/>
    </row>
    <row r="11" spans="1:1017" s="224" customFormat="1" ht="13.5" customHeight="1">
      <c r="A11" s="225">
        <v>3</v>
      </c>
      <c r="B11" s="239" t="s">
        <v>928</v>
      </c>
      <c r="C11" s="240"/>
      <c r="D11" s="241"/>
      <c r="E11" s="241"/>
      <c r="F11" s="241"/>
      <c r="G11" s="241"/>
      <c r="H11" s="681" t="s">
        <v>929</v>
      </c>
      <c r="I11" s="682" t="s">
        <v>930</v>
      </c>
      <c r="J11" s="681"/>
      <c r="K11" s="682" t="s">
        <v>931</v>
      </c>
      <c r="L11" s="681"/>
      <c r="M11" s="681"/>
      <c r="N11" s="681"/>
      <c r="O11" s="681"/>
      <c r="P11" s="683"/>
      <c r="Q11" s="681" t="s">
        <v>820</v>
      </c>
      <c r="R11" s="681"/>
      <c r="S11" s="681" t="s">
        <v>879</v>
      </c>
      <c r="T11" s="684"/>
      <c r="U11" s="681" t="s">
        <v>932</v>
      </c>
      <c r="V11" s="679" t="s">
        <v>864</v>
      </c>
      <c r="W11" s="679" t="s">
        <v>864</v>
      </c>
      <c r="X11" s="232"/>
      <c r="Y11" s="685"/>
      <c r="Z11" s="681"/>
      <c r="AA11" s="686"/>
      <c r="AB11" s="681"/>
      <c r="AC11" s="684">
        <v>1</v>
      </c>
      <c r="AD11" s="684"/>
    </row>
    <row r="12" spans="1:1017" s="224" customFormat="1" ht="13.5" customHeight="1">
      <c r="A12" s="225">
        <v>4</v>
      </c>
      <c r="B12" s="239" t="s">
        <v>933</v>
      </c>
      <c r="C12" s="240"/>
      <c r="D12" s="241"/>
      <c r="E12" s="241"/>
      <c r="F12" s="241"/>
      <c r="G12" s="241"/>
      <c r="H12" s="681" t="s">
        <v>934</v>
      </c>
      <c r="I12" s="682" t="s">
        <v>935</v>
      </c>
      <c r="J12" s="681"/>
      <c r="K12" s="682" t="s">
        <v>936</v>
      </c>
      <c r="L12" s="681"/>
      <c r="M12" s="681"/>
      <c r="N12" s="681"/>
      <c r="O12" s="681"/>
      <c r="P12" s="683"/>
      <c r="Q12" s="681" t="s">
        <v>820</v>
      </c>
      <c r="R12" s="681"/>
      <c r="S12" s="681" t="s">
        <v>863</v>
      </c>
      <c r="T12" s="684"/>
      <c r="U12" s="681"/>
      <c r="V12" s="679" t="s">
        <v>864</v>
      </c>
      <c r="W12" s="679" t="s">
        <v>864</v>
      </c>
      <c r="X12" s="232"/>
      <c r="Y12" s="685"/>
      <c r="Z12" s="681"/>
      <c r="AA12" s="686"/>
      <c r="AB12" s="681"/>
      <c r="AC12" s="684">
        <v>1</v>
      </c>
      <c r="AD12" s="684"/>
    </row>
    <row r="13" spans="1:1017" s="224" customFormat="1" ht="13.5" customHeight="1">
      <c r="A13" s="225">
        <v>5</v>
      </c>
      <c r="B13" s="239" t="s">
        <v>937</v>
      </c>
      <c r="C13" s="240"/>
      <c r="D13" s="241"/>
      <c r="E13" s="241"/>
      <c r="F13" s="241"/>
      <c r="G13" s="241"/>
      <c r="H13" s="681" t="s">
        <v>938</v>
      </c>
      <c r="I13" s="682"/>
      <c r="J13" s="681"/>
      <c r="K13" s="682" t="s">
        <v>939</v>
      </c>
      <c r="L13" s="681"/>
      <c r="M13" s="681"/>
      <c r="N13" s="681"/>
      <c r="O13" s="681"/>
      <c r="P13" s="683"/>
      <c r="Q13" s="681" t="s">
        <v>820</v>
      </c>
      <c r="R13" s="681"/>
      <c r="S13" s="681" t="s">
        <v>863</v>
      </c>
      <c r="T13" s="684"/>
      <c r="U13" s="681"/>
      <c r="V13" s="679" t="s">
        <v>864</v>
      </c>
      <c r="W13" s="679" t="s">
        <v>864</v>
      </c>
      <c r="X13" s="232"/>
      <c r="Y13" s="685"/>
      <c r="Z13" s="681"/>
      <c r="AA13" s="686"/>
      <c r="AB13" s="681"/>
      <c r="AC13" s="684">
        <v>1</v>
      </c>
      <c r="AD13" s="684"/>
    </row>
    <row r="14" spans="1:1017" s="224" customFormat="1" ht="13.5" customHeight="1">
      <c r="A14" s="225">
        <v>6</v>
      </c>
      <c r="B14" s="239" t="s">
        <v>940</v>
      </c>
      <c r="C14" s="680"/>
      <c r="D14" s="241"/>
      <c r="E14" s="241"/>
      <c r="F14" s="241"/>
      <c r="G14" s="241"/>
      <c r="H14" s="681" t="s">
        <v>941</v>
      </c>
      <c r="I14" s="682"/>
      <c r="J14" s="681"/>
      <c r="K14" s="682" t="s">
        <v>942</v>
      </c>
      <c r="L14" s="681"/>
      <c r="M14" s="681"/>
      <c r="N14" s="681"/>
      <c r="O14" s="681"/>
      <c r="P14" s="683"/>
      <c r="Q14" s="681" t="s">
        <v>817</v>
      </c>
      <c r="R14" s="681"/>
      <c r="S14" s="681" t="s">
        <v>875</v>
      </c>
      <c r="T14" s="684"/>
      <c r="U14" s="681"/>
      <c r="V14" s="679" t="s">
        <v>864</v>
      </c>
      <c r="W14" s="679" t="s">
        <v>864</v>
      </c>
      <c r="X14" s="232"/>
      <c r="Y14" s="685"/>
      <c r="Z14" s="681"/>
      <c r="AA14" s="686"/>
      <c r="AB14" s="681"/>
      <c r="AC14" s="684">
        <v>1</v>
      </c>
      <c r="AD14" s="6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90" priority="78">
      <formula>OR($AD16="X",$AB16="X")</formula>
    </cfRule>
    <cfRule type="expression" dxfId="889" priority="79">
      <formula>AND($AD16=1,$AB16=1)</formula>
    </cfRule>
    <cfRule type="expression" dxfId="888" priority="80">
      <formula>$AD16=1</formula>
    </cfRule>
    <cfRule type="expression" dxfId="887" priority="81">
      <formula>$AB16=1</formula>
    </cfRule>
  </conditionalFormatting>
  <conditionalFormatting sqref="A9:G14">
    <cfRule type="expression" dxfId="886" priority="23">
      <formula>OR($AD9="X",$AC9="X")</formula>
    </cfRule>
    <cfRule type="expression" dxfId="885" priority="25">
      <formula>AND($AD9=1,$AC9=1)</formula>
    </cfRule>
    <cfRule type="expression" dxfId="884" priority="26">
      <formula>$AD9=1</formula>
    </cfRule>
    <cfRule type="expression" dxfId="883" priority="27">
      <formula>$AC9=1</formula>
    </cfRule>
    <cfRule type="expression" dxfId="882" priority="28">
      <formula>AND(NOT(ISBLANK($W9)),ISBLANK($AC9),ISBLANK($AD9))</formula>
    </cfRule>
  </conditionalFormatting>
  <conditionalFormatting sqref="C9:C14">
    <cfRule type="expression" dxfId="881" priority="22">
      <formula>AND($R9="X",$B9&lt;&gt;"")</formula>
    </cfRule>
  </conditionalFormatting>
  <conditionalFormatting sqref="D9:D14">
    <cfRule type="expression" dxfId="880" priority="24">
      <formula>AND($R9="X",OR($B9&lt;&gt;"",$C9&lt;&gt;""))</formula>
    </cfRule>
  </conditionalFormatting>
  <conditionalFormatting sqref="E9:E14">
    <cfRule type="expression" dxfId="87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78" priority="20">
      <formula>AND($R9="X",OR($B9&lt;&gt;"",$C9&lt;&gt;"",$D9&lt;&gt;"",$E9&lt;&gt;""))</formula>
    </cfRule>
  </conditionalFormatting>
  <conditionalFormatting sqref="G9:G14">
    <cfRule type="expression" dxfId="877" priority="21">
      <formula>AND($R9="X",OR($B9&lt;&gt;"",$C9&lt;&gt;"",$D9&lt;&gt;"",$E9&lt;&gt;"",$F9&lt;&gt;""))</formula>
    </cfRule>
  </conditionalFormatting>
  <conditionalFormatting sqref="H16:H17 H37:H877">
    <cfRule type="expression" dxfId="876" priority="77">
      <formula>$Q16="X"</formula>
    </cfRule>
  </conditionalFormatting>
  <conditionalFormatting sqref="I9:I14">
    <cfRule type="expression" dxfId="875" priority="18">
      <formula>$R9="X"</formula>
    </cfRule>
  </conditionalFormatting>
  <conditionalFormatting sqref="Q9:Q14">
    <cfRule type="cellIs" dxfId="874" priority="2" operator="equal">
      <formula>"1..1"</formula>
    </cfRule>
    <cfRule type="cellIs" dxfId="873" priority="3" operator="equal">
      <formula>"0..n"</formula>
    </cfRule>
    <cfRule type="cellIs" dxfId="87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12" activePane="bottomRight" state="frozen"/>
      <selection pane="topRight" activeCell="H1" sqref="H1"/>
      <selection pane="bottomLeft" activeCell="A9" sqref="A9"/>
      <selection pane="bottomRight" activeCell="B10" sqref="B10"/>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19" t="s">
        <v>911</v>
      </c>
      <c r="I1" s="719"/>
      <c r="J1" s="719"/>
      <c r="O1" s="720" t="s">
        <v>816</v>
      </c>
      <c r="P1" s="720"/>
      <c r="AC1" s="96"/>
      <c r="AE1"/>
      <c r="AF1" s="128"/>
      <c r="ALZ1"/>
    </row>
    <row r="2" spans="1:1014" ht="13.5" customHeight="1">
      <c r="C2" s="575" t="s">
        <v>944</v>
      </c>
      <c r="D2" s="285"/>
      <c r="E2" s="152" t="s">
        <v>819</v>
      </c>
      <c r="F2" s="157">
        <f>createCase142[[#Totals],[NexSIS]] / createCase142[[#Totals],[ID]]</f>
        <v>0.47727272727272729</v>
      </c>
      <c r="G2" s="128"/>
      <c r="H2" s="719"/>
      <c r="I2" s="719"/>
      <c r="J2" s="719"/>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1" t="s">
        <v>828</v>
      </c>
      <c r="M7" s="721"/>
      <c r="N7" s="721"/>
      <c r="O7" s="721"/>
      <c r="AC7" s="721" t="s">
        <v>830</v>
      </c>
      <c r="AD7" s="721"/>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23" t="s">
        <v>829</v>
      </c>
      <c r="W9" s="723"/>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23"/>
      <c r="W10" s="723"/>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81" t="s">
        <v>956</v>
      </c>
      <c r="I13" s="131" t="s">
        <v>957</v>
      </c>
      <c r="J13" s="681"/>
      <c r="K13" s="682" t="s">
        <v>925</v>
      </c>
      <c r="L13" s="681" t="s">
        <v>926</v>
      </c>
      <c r="M13" s="681" t="s">
        <v>927</v>
      </c>
      <c r="N13" s="681"/>
      <c r="O13" s="681"/>
      <c r="P13" s="683"/>
      <c r="Q13" s="681" t="s">
        <v>817</v>
      </c>
      <c r="R13" s="681"/>
      <c r="S13" s="681" t="s">
        <v>863</v>
      </c>
      <c r="T13" s="684"/>
      <c r="U13" s="681"/>
      <c r="V13" s="679" t="s">
        <v>864</v>
      </c>
      <c r="W13" s="679" t="s">
        <v>864</v>
      </c>
      <c r="X13" s="232"/>
      <c r="Y13" s="685"/>
      <c r="Z13" s="681"/>
      <c r="AA13" s="686"/>
      <c r="AB13" s="681"/>
      <c r="AC13" s="684">
        <v>1</v>
      </c>
      <c r="AD13" s="684">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80"/>
      <c r="D17" s="241"/>
      <c r="E17" s="241"/>
      <c r="F17" s="241"/>
      <c r="G17" s="241"/>
      <c r="H17" s="681" t="s">
        <v>974</v>
      </c>
      <c r="I17" s="682"/>
      <c r="J17" s="681" t="s">
        <v>975</v>
      </c>
      <c r="K17" s="682" t="s">
        <v>976</v>
      </c>
      <c r="L17" s="681"/>
      <c r="M17" s="681"/>
      <c r="N17" s="681"/>
      <c r="O17" s="681"/>
      <c r="P17" s="683"/>
      <c r="Q17" s="681" t="s">
        <v>820</v>
      </c>
      <c r="R17" s="681"/>
      <c r="S17" s="243" t="s">
        <v>976</v>
      </c>
      <c r="T17" s="684"/>
      <c r="U17" s="681"/>
      <c r="V17" s="679" t="s">
        <v>864</v>
      </c>
      <c r="W17" s="679" t="s">
        <v>864</v>
      </c>
      <c r="X17" s="232"/>
      <c r="Y17" s="685"/>
      <c r="Z17" s="681"/>
      <c r="AA17" s="686"/>
      <c r="AB17" s="681"/>
      <c r="AC17" s="684">
        <v>1</v>
      </c>
      <c r="AD17" s="684">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80" t="s">
        <v>994</v>
      </c>
      <c r="D21" s="241"/>
      <c r="E21" s="241"/>
      <c r="F21" s="241"/>
      <c r="G21" s="241"/>
      <c r="H21" s="681" t="s">
        <v>995</v>
      </c>
      <c r="I21" s="682"/>
      <c r="J21" s="681" t="s">
        <v>996</v>
      </c>
      <c r="K21" s="682"/>
      <c r="L21" s="681" t="s">
        <v>997</v>
      </c>
      <c r="M21" s="681" t="s">
        <v>998</v>
      </c>
      <c r="N21" s="681"/>
      <c r="O21" s="681"/>
      <c r="P21" s="683">
        <v>1</v>
      </c>
      <c r="Q21" s="681" t="s">
        <v>820</v>
      </c>
      <c r="R21" s="681" t="s">
        <v>864</v>
      </c>
      <c r="S21" s="681" t="s">
        <v>992</v>
      </c>
      <c r="T21" s="684"/>
      <c r="U21" s="681"/>
      <c r="V21" s="679" t="s">
        <v>864</v>
      </c>
      <c r="W21" s="679" t="s">
        <v>864</v>
      </c>
      <c r="X21" s="232"/>
      <c r="Y21" s="685"/>
      <c r="Z21" s="681" t="s">
        <v>993</v>
      </c>
      <c r="AA21" s="686"/>
      <c r="AB21" s="681"/>
      <c r="AC21" s="684">
        <v>1</v>
      </c>
      <c r="AD21" s="684">
        <v>1</v>
      </c>
    </row>
    <row r="22" spans="1:30" s="224" customFormat="1" ht="13.5" customHeight="1">
      <c r="A22" s="225">
        <v>7</v>
      </c>
      <c r="B22" s="217"/>
      <c r="C22" s="680"/>
      <c r="D22" s="241" t="s">
        <v>667</v>
      </c>
      <c r="E22" s="241"/>
      <c r="F22" s="241"/>
      <c r="G22" s="241"/>
      <c r="H22" s="681" t="s">
        <v>999</v>
      </c>
      <c r="I22" s="682" t="s">
        <v>1000</v>
      </c>
      <c r="J22" s="681" t="s">
        <v>1001</v>
      </c>
      <c r="K22" s="682"/>
      <c r="L22" s="681"/>
      <c r="M22" s="681"/>
      <c r="N22" s="681"/>
      <c r="O22" s="681"/>
      <c r="P22" s="683">
        <v>1</v>
      </c>
      <c r="Q22" s="681" t="s">
        <v>820</v>
      </c>
      <c r="R22" s="681"/>
      <c r="S22" s="681" t="s">
        <v>863</v>
      </c>
      <c r="T22" s="684"/>
      <c r="U22" s="681"/>
      <c r="V22" s="679" t="s">
        <v>864</v>
      </c>
      <c r="W22" s="679" t="s">
        <v>864</v>
      </c>
      <c r="X22" s="232"/>
      <c r="Y22" s="685"/>
      <c r="Z22" s="681" t="s">
        <v>993</v>
      </c>
      <c r="AA22" s="686"/>
      <c r="AB22" s="681"/>
      <c r="AC22" s="684">
        <v>1</v>
      </c>
      <c r="AD22" s="684">
        <v>1</v>
      </c>
    </row>
    <row r="23" spans="1:30" s="224" customFormat="1" ht="13.5" customHeight="1">
      <c r="A23" s="225">
        <v>8</v>
      </c>
      <c r="B23" s="217"/>
      <c r="C23" s="680"/>
      <c r="D23" s="241" t="s">
        <v>1002</v>
      </c>
      <c r="E23" s="241"/>
      <c r="F23" s="241"/>
      <c r="G23" s="241"/>
      <c r="H23" s="681" t="s">
        <v>1003</v>
      </c>
      <c r="I23" s="682" t="s">
        <v>1004</v>
      </c>
      <c r="J23" s="681" t="s">
        <v>1005</v>
      </c>
      <c r="K23" s="682"/>
      <c r="L23" s="681"/>
      <c r="M23" s="681"/>
      <c r="N23" s="681"/>
      <c r="O23" s="681"/>
      <c r="P23" s="683">
        <v>1</v>
      </c>
      <c r="Q23" s="681" t="s">
        <v>820</v>
      </c>
      <c r="R23" s="681"/>
      <c r="S23" s="681" t="s">
        <v>863</v>
      </c>
      <c r="T23" s="684"/>
      <c r="U23" s="681"/>
      <c r="V23" s="679" t="s">
        <v>864</v>
      </c>
      <c r="W23" s="679" t="s">
        <v>864</v>
      </c>
      <c r="X23" s="232"/>
      <c r="Y23" s="685"/>
      <c r="Z23" s="681" t="s">
        <v>993</v>
      </c>
      <c r="AA23" s="686"/>
      <c r="AB23" s="681"/>
      <c r="AC23" s="684">
        <v>1</v>
      </c>
      <c r="AD23" s="684">
        <v>1</v>
      </c>
    </row>
    <row r="24" spans="1:30" s="224" customFormat="1" ht="13.5" customHeight="1">
      <c r="A24" s="225">
        <v>9</v>
      </c>
      <c r="B24" s="217"/>
      <c r="C24" s="680"/>
      <c r="D24" s="241" t="s">
        <v>767</v>
      </c>
      <c r="E24" s="241"/>
      <c r="F24" s="241"/>
      <c r="G24" s="241"/>
      <c r="H24" s="681" t="s">
        <v>1006</v>
      </c>
      <c r="I24" s="682"/>
      <c r="J24" s="681" t="s">
        <v>939</v>
      </c>
      <c r="K24" s="682"/>
      <c r="L24" s="681"/>
      <c r="M24" s="681"/>
      <c r="N24" s="681"/>
      <c r="O24" s="681"/>
      <c r="P24" s="683"/>
      <c r="Q24" s="681" t="s">
        <v>817</v>
      </c>
      <c r="R24" s="681"/>
      <c r="S24" s="681" t="s">
        <v>863</v>
      </c>
      <c r="T24" s="684"/>
      <c r="U24" s="681"/>
      <c r="V24" s="679" t="s">
        <v>864</v>
      </c>
      <c r="W24" s="679" t="s">
        <v>864</v>
      </c>
      <c r="X24" s="232"/>
      <c r="Y24" s="685"/>
      <c r="Z24" s="681" t="s">
        <v>993</v>
      </c>
      <c r="AA24" s="686"/>
      <c r="AB24" s="681"/>
      <c r="AC24" s="684">
        <v>1</v>
      </c>
      <c r="AD24" s="684">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81" t="s">
        <v>1053</v>
      </c>
      <c r="I37" s="682"/>
      <c r="J37" s="681" t="s">
        <v>1054</v>
      </c>
      <c r="K37" s="682" t="s">
        <v>1055</v>
      </c>
      <c r="L37" s="681"/>
      <c r="M37" s="681"/>
      <c r="N37" s="681"/>
      <c r="O37" s="681"/>
      <c r="P37" s="683"/>
      <c r="Q37" s="681" t="s">
        <v>820</v>
      </c>
      <c r="R37" s="681" t="s">
        <v>864</v>
      </c>
      <c r="S37" s="243" t="s">
        <v>1055</v>
      </c>
      <c r="T37" s="281"/>
      <c r="U37" s="681"/>
      <c r="V37" s="679"/>
      <c r="W37" s="679" t="s">
        <v>864</v>
      </c>
      <c r="X37" s="232"/>
      <c r="Y37" s="685"/>
      <c r="Z37" s="681"/>
      <c r="AA37" s="686"/>
      <c r="AB37" s="681"/>
      <c r="AC37" s="684">
        <v>1</v>
      </c>
      <c r="AD37" s="684">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82" t="s">
        <v>1066</v>
      </c>
      <c r="J40" s="681" t="s">
        <v>871</v>
      </c>
      <c r="K40" s="682"/>
      <c r="L40" s="681" t="s">
        <v>1067</v>
      </c>
      <c r="M40" s="681" t="s">
        <v>1068</v>
      </c>
      <c r="N40" s="681"/>
      <c r="O40" s="681"/>
      <c r="P40" s="252"/>
      <c r="Q40" s="681" t="s">
        <v>817</v>
      </c>
      <c r="R40" s="681"/>
      <c r="S40" s="681" t="s">
        <v>863</v>
      </c>
      <c r="T40" s="684"/>
      <c r="U40" s="681"/>
      <c r="V40" s="679" t="s">
        <v>864</v>
      </c>
      <c r="W40" s="679" t="s">
        <v>864</v>
      </c>
      <c r="X40" s="232"/>
      <c r="Y40" s="685"/>
      <c r="Z40" s="681"/>
      <c r="AA40" s="686"/>
      <c r="AB40" s="681"/>
      <c r="AC40" s="684">
        <v>1</v>
      </c>
      <c r="AD40" s="684">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81" t="s">
        <v>1123</v>
      </c>
      <c r="I55" s="682"/>
      <c r="J55" s="681"/>
      <c r="K55" s="682" t="s">
        <v>1124</v>
      </c>
      <c r="L55" s="681"/>
      <c r="M55" s="681"/>
      <c r="N55" s="681"/>
      <c r="O55" s="681"/>
      <c r="P55" s="683"/>
      <c r="Q55" s="681" t="s">
        <v>817</v>
      </c>
      <c r="R55" s="681" t="s">
        <v>864</v>
      </c>
      <c r="S55" s="243" t="s">
        <v>1124</v>
      </c>
      <c r="T55" s="684"/>
      <c r="U55" s="681"/>
      <c r="V55" s="679" t="s">
        <v>864</v>
      </c>
      <c r="W55" s="679" t="s">
        <v>864</v>
      </c>
      <c r="X55" s="232"/>
      <c r="Y55" s="685"/>
      <c r="Z55" s="681"/>
      <c r="AA55" s="686"/>
      <c r="AB55" s="681"/>
      <c r="AC55" s="684">
        <v>1</v>
      </c>
      <c r="AD55" s="684">
        <v>1</v>
      </c>
    </row>
    <row r="56" spans="1:30" s="256" customFormat="1" ht="12.75" customHeight="1">
      <c r="A56" s="225">
        <v>38</v>
      </c>
      <c r="B56" s="217"/>
      <c r="C56" s="217"/>
      <c r="D56" s="680" t="s">
        <v>415</v>
      </c>
      <c r="E56" s="221"/>
      <c r="F56" s="221"/>
      <c r="G56" s="221"/>
      <c r="H56" s="681" t="s">
        <v>1125</v>
      </c>
      <c r="I56" s="682" t="s">
        <v>1126</v>
      </c>
      <c r="J56" s="681"/>
      <c r="K56" s="682" t="s">
        <v>1127</v>
      </c>
      <c r="L56" s="681" t="s">
        <v>1128</v>
      </c>
      <c r="M56" s="681" t="s">
        <v>415</v>
      </c>
      <c r="N56" s="681"/>
      <c r="O56" s="681"/>
      <c r="P56" s="683"/>
      <c r="Q56" s="681" t="s">
        <v>817</v>
      </c>
      <c r="R56" s="681"/>
      <c r="S56" s="687" t="s">
        <v>863</v>
      </c>
      <c r="T56" s="282"/>
      <c r="U56" s="681"/>
      <c r="V56" s="679" t="s">
        <v>864</v>
      </c>
      <c r="W56" s="679" t="s">
        <v>864</v>
      </c>
      <c r="X56" s="232"/>
      <c r="Y56" s="685"/>
      <c r="Z56" s="681"/>
      <c r="AA56" s="686"/>
      <c r="AB56" s="681"/>
      <c r="AC56" s="684">
        <v>1</v>
      </c>
      <c r="AD56" s="684">
        <v>1</v>
      </c>
    </row>
    <row r="57" spans="1:30" s="256" customFormat="1" ht="12.75" customHeight="1">
      <c r="A57" s="225">
        <v>39</v>
      </c>
      <c r="B57" s="217"/>
      <c r="C57" s="217"/>
      <c r="D57" s="680" t="s">
        <v>1129</v>
      </c>
      <c r="E57" s="221"/>
      <c r="F57" s="221"/>
      <c r="G57" s="221"/>
      <c r="H57" s="681" t="s">
        <v>1130</v>
      </c>
      <c r="I57" s="682" t="s">
        <v>1131</v>
      </c>
      <c r="J57" s="681"/>
      <c r="K57" s="682" t="s">
        <v>1132</v>
      </c>
      <c r="L57" s="681" t="s">
        <v>1133</v>
      </c>
      <c r="M57" s="681" t="s">
        <v>424</v>
      </c>
      <c r="N57" s="681"/>
      <c r="O57" s="681"/>
      <c r="P57" s="683"/>
      <c r="Q57" s="681" t="s">
        <v>817</v>
      </c>
      <c r="R57" s="681"/>
      <c r="S57" s="687" t="s">
        <v>863</v>
      </c>
      <c r="T57" s="282"/>
      <c r="U57" s="681"/>
      <c r="V57" s="679" t="s">
        <v>864</v>
      </c>
      <c r="W57" s="679" t="s">
        <v>864</v>
      </c>
      <c r="X57" s="232"/>
      <c r="Y57" s="685"/>
      <c r="Z57" s="681"/>
      <c r="AA57" s="686"/>
      <c r="AB57" s="681"/>
      <c r="AC57" s="684">
        <v>1</v>
      </c>
      <c r="AD57" s="684">
        <v>1</v>
      </c>
    </row>
    <row r="58" spans="1:30" s="244" customFormat="1" ht="12.75" customHeight="1">
      <c r="A58" s="225">
        <v>40</v>
      </c>
      <c r="B58" s="217"/>
      <c r="C58" s="222"/>
      <c r="D58" s="680" t="s">
        <v>429</v>
      </c>
      <c r="E58" s="221"/>
      <c r="F58" s="221"/>
      <c r="G58" s="221"/>
      <c r="H58" s="681" t="s">
        <v>1134</v>
      </c>
      <c r="I58" s="682" t="s">
        <v>1135</v>
      </c>
      <c r="J58" s="681"/>
      <c r="K58" s="682" t="s">
        <v>1136</v>
      </c>
      <c r="L58" s="681"/>
      <c r="M58" s="681"/>
      <c r="N58" s="681"/>
      <c r="O58" s="681"/>
      <c r="P58" s="683"/>
      <c r="Q58" s="681" t="s">
        <v>817</v>
      </c>
      <c r="R58" s="681"/>
      <c r="S58" s="687" t="s">
        <v>863</v>
      </c>
      <c r="T58" s="282"/>
      <c r="U58" s="681"/>
      <c r="V58" s="679" t="s">
        <v>864</v>
      </c>
      <c r="W58" s="679" t="s">
        <v>864</v>
      </c>
      <c r="X58" s="232"/>
      <c r="Y58" s="685"/>
      <c r="Z58" s="681"/>
      <c r="AA58" s="686"/>
      <c r="AB58" s="681"/>
      <c r="AC58" s="684">
        <v>1</v>
      </c>
      <c r="AD58" s="684">
        <v>1</v>
      </c>
    </row>
    <row r="59" spans="1:30" s="244" customFormat="1" ht="12.75" customHeight="1">
      <c r="A59" s="225">
        <v>41</v>
      </c>
      <c r="B59" s="217"/>
      <c r="C59" s="222"/>
      <c r="D59" s="680" t="s">
        <v>426</v>
      </c>
      <c r="E59" s="221"/>
      <c r="F59" s="221"/>
      <c r="G59" s="221"/>
      <c r="H59" s="681" t="s">
        <v>1137</v>
      </c>
      <c r="I59" s="682" t="s">
        <v>1138</v>
      </c>
      <c r="J59" s="681"/>
      <c r="K59" s="682" t="s">
        <v>1139</v>
      </c>
      <c r="L59" s="681" t="s">
        <v>1140</v>
      </c>
      <c r="M59" s="681" t="s">
        <v>426</v>
      </c>
      <c r="N59" s="681"/>
      <c r="O59" s="681"/>
      <c r="P59" s="683"/>
      <c r="Q59" s="681" t="s">
        <v>823</v>
      </c>
      <c r="R59" s="681"/>
      <c r="S59" s="687" t="s">
        <v>863</v>
      </c>
      <c r="T59" s="282"/>
      <c r="U59" s="681"/>
      <c r="V59" s="679" t="s">
        <v>864</v>
      </c>
      <c r="W59" s="679" t="s">
        <v>864</v>
      </c>
      <c r="X59" s="232"/>
      <c r="Y59" s="685"/>
      <c r="Z59" s="681"/>
      <c r="AA59" s="686"/>
      <c r="AB59" s="681"/>
      <c r="AC59" s="684">
        <v>1</v>
      </c>
      <c r="AD59" s="684">
        <v>1</v>
      </c>
    </row>
    <row r="60" spans="1:30" s="244" customFormat="1" ht="12.75" customHeight="1">
      <c r="A60" s="225">
        <v>42</v>
      </c>
      <c r="B60" s="217"/>
      <c r="C60" s="222"/>
      <c r="D60" s="680" t="s">
        <v>1141</v>
      </c>
      <c r="E60" s="221"/>
      <c r="F60" s="221"/>
      <c r="G60" s="221"/>
      <c r="H60" s="681" t="s">
        <v>1142</v>
      </c>
      <c r="I60" s="682" t="s">
        <v>1143</v>
      </c>
      <c r="J60" s="681"/>
      <c r="K60" s="682" t="s">
        <v>1144</v>
      </c>
      <c r="L60" s="681"/>
      <c r="M60" s="681"/>
      <c r="N60" s="681"/>
      <c r="O60" s="681"/>
      <c r="P60" s="683"/>
      <c r="Q60" s="681" t="s">
        <v>817</v>
      </c>
      <c r="R60" s="681"/>
      <c r="S60" s="687" t="s">
        <v>863</v>
      </c>
      <c r="T60" s="282"/>
      <c r="U60" s="681"/>
      <c r="V60" s="679" t="s">
        <v>864</v>
      </c>
      <c r="W60" s="679" t="s">
        <v>864</v>
      </c>
      <c r="X60" s="232"/>
      <c r="Y60" s="685"/>
      <c r="Z60" s="681"/>
      <c r="AA60" s="686"/>
      <c r="AB60" s="681"/>
      <c r="AC60" s="684">
        <v>1</v>
      </c>
      <c r="AD60" s="684">
        <v>1</v>
      </c>
    </row>
    <row r="61" spans="1:30" s="257" customFormat="1" ht="12.75" customHeight="1">
      <c r="A61" s="225">
        <v>43</v>
      </c>
      <c r="B61" s="217"/>
      <c r="C61" s="222"/>
      <c r="D61" s="680" t="s">
        <v>1145</v>
      </c>
      <c r="E61" s="221"/>
      <c r="F61" s="221"/>
      <c r="G61" s="221"/>
      <c r="H61" s="681" t="s">
        <v>410</v>
      </c>
      <c r="I61" s="682" t="s">
        <v>1146</v>
      </c>
      <c r="J61" s="681"/>
      <c r="K61" s="682" t="s">
        <v>1147</v>
      </c>
      <c r="L61" s="681"/>
      <c r="M61" s="681"/>
      <c r="N61" s="681"/>
      <c r="O61" s="681"/>
      <c r="P61" s="683"/>
      <c r="Q61" s="681" t="s">
        <v>817</v>
      </c>
      <c r="R61" s="681"/>
      <c r="S61" s="687" t="s">
        <v>863</v>
      </c>
      <c r="T61" s="282"/>
      <c r="U61" s="681"/>
      <c r="V61" s="679" t="s">
        <v>864</v>
      </c>
      <c r="W61" s="679" t="s">
        <v>864</v>
      </c>
      <c r="X61" s="232"/>
      <c r="Y61" s="685"/>
      <c r="Z61" s="681"/>
      <c r="AA61" s="686"/>
      <c r="AB61" s="681"/>
      <c r="AC61" s="684">
        <v>1</v>
      </c>
      <c r="AD61" s="684">
        <v>1</v>
      </c>
    </row>
    <row r="62" spans="1:30" s="258" customFormat="1" ht="12.75" customHeight="1">
      <c r="A62" s="225">
        <v>44</v>
      </c>
      <c r="B62" s="217"/>
      <c r="C62" s="218"/>
      <c r="D62" s="680" t="s">
        <v>1148</v>
      </c>
      <c r="E62" s="221"/>
      <c r="F62" s="221"/>
      <c r="G62" s="221"/>
      <c r="H62" s="681"/>
      <c r="I62" s="682" t="s">
        <v>1149</v>
      </c>
      <c r="J62" s="681"/>
      <c r="K62" s="682" t="s">
        <v>1150</v>
      </c>
      <c r="L62" s="681"/>
      <c r="M62" s="681"/>
      <c r="N62" s="681"/>
      <c r="O62" s="681"/>
      <c r="P62" s="683"/>
      <c r="Q62" s="681" t="s">
        <v>817</v>
      </c>
      <c r="R62" s="681"/>
      <c r="S62" s="687" t="s">
        <v>863</v>
      </c>
      <c r="T62" s="282"/>
      <c r="U62" s="681"/>
      <c r="V62" s="679" t="s">
        <v>864</v>
      </c>
      <c r="W62" s="679" t="s">
        <v>864</v>
      </c>
      <c r="X62" s="232"/>
      <c r="Y62" s="685"/>
      <c r="Z62" s="681"/>
      <c r="AA62" s="686"/>
      <c r="AB62" s="681"/>
      <c r="AC62" s="684">
        <v>1</v>
      </c>
      <c r="AD62" s="684">
        <v>1</v>
      </c>
    </row>
    <row r="63" spans="1:30" s="256" customFormat="1" ht="12.95" customHeight="1">
      <c r="A63" s="225">
        <v>45</v>
      </c>
      <c r="B63" s="217"/>
      <c r="C63" s="218"/>
      <c r="D63" s="680" t="s">
        <v>178</v>
      </c>
      <c r="E63" s="221"/>
      <c r="F63" s="221"/>
      <c r="G63" s="221"/>
      <c r="H63" s="681" t="s">
        <v>1151</v>
      </c>
      <c r="I63" s="682" t="s">
        <v>1152</v>
      </c>
      <c r="J63" s="681"/>
      <c r="K63" s="682" t="s">
        <v>1153</v>
      </c>
      <c r="L63" s="681"/>
      <c r="M63" s="681"/>
      <c r="N63" s="681"/>
      <c r="O63" s="681"/>
      <c r="P63" s="683"/>
      <c r="Q63" s="681" t="s">
        <v>817</v>
      </c>
      <c r="R63" s="681"/>
      <c r="S63" s="687" t="s">
        <v>863</v>
      </c>
      <c r="T63" s="282"/>
      <c r="U63" s="681"/>
      <c r="V63" s="679" t="s">
        <v>864</v>
      </c>
      <c r="W63" s="679" t="s">
        <v>864</v>
      </c>
      <c r="X63" s="232"/>
      <c r="Y63" s="685"/>
      <c r="Z63" s="681"/>
      <c r="AA63" s="686"/>
      <c r="AB63" s="681"/>
      <c r="AC63" s="684">
        <v>1</v>
      </c>
      <c r="AD63" s="684">
        <v>1</v>
      </c>
    </row>
    <row r="64" spans="1:30" s="256" customFormat="1" ht="12.95" customHeight="1">
      <c r="A64" s="225">
        <v>46</v>
      </c>
      <c r="B64" s="217"/>
      <c r="C64" s="218"/>
      <c r="D64" s="241" t="s">
        <v>1154</v>
      </c>
      <c r="E64" s="241"/>
      <c r="F64" s="241"/>
      <c r="G64" s="241"/>
      <c r="H64" s="681" t="s">
        <v>1155</v>
      </c>
      <c r="I64" s="682">
        <v>33123452323</v>
      </c>
      <c r="J64" s="681"/>
      <c r="K64" s="682" t="s">
        <v>1156</v>
      </c>
      <c r="L64" s="681"/>
      <c r="M64" s="681"/>
      <c r="N64" s="681"/>
      <c r="O64" s="681"/>
      <c r="P64" s="683"/>
      <c r="Q64" s="681" t="s">
        <v>817</v>
      </c>
      <c r="R64" s="681"/>
      <c r="S64" s="681" t="s">
        <v>1093</v>
      </c>
      <c r="T64" s="684"/>
      <c r="U64" s="681"/>
      <c r="V64" s="679" t="s">
        <v>864</v>
      </c>
      <c r="W64" s="679" t="s">
        <v>864</v>
      </c>
      <c r="X64" s="232"/>
      <c r="Y64" s="685"/>
      <c r="Z64" s="681" t="s">
        <v>1157</v>
      </c>
      <c r="AA64" s="686"/>
      <c r="AB64" s="681"/>
      <c r="AC64" s="684"/>
      <c r="AD64" s="684">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81"/>
      <c r="I81" s="682" t="s">
        <v>1221</v>
      </c>
      <c r="J81" s="681" t="s">
        <v>1222</v>
      </c>
      <c r="K81" s="682"/>
      <c r="L81" s="681"/>
      <c r="M81" s="681"/>
      <c r="N81" s="681"/>
      <c r="O81" s="681"/>
      <c r="P81" s="252"/>
      <c r="Q81" s="681" t="s">
        <v>820</v>
      </c>
      <c r="R81" s="681"/>
      <c r="S81" s="687" t="s">
        <v>863</v>
      </c>
      <c r="T81" s="282"/>
      <c r="U81" s="681" t="s">
        <v>1223</v>
      </c>
      <c r="V81" s="679" t="s">
        <v>864</v>
      </c>
      <c r="W81" s="679" t="s">
        <v>864</v>
      </c>
      <c r="X81" s="232"/>
      <c r="Y81" s="685"/>
      <c r="Z81" s="681" t="s">
        <v>1224</v>
      </c>
      <c r="AA81" s="245" t="s">
        <v>1225</v>
      </c>
      <c r="AB81" s="681"/>
      <c r="AC81" s="684"/>
      <c r="AD81" s="684">
        <v>1</v>
      </c>
    </row>
    <row r="82" spans="1:1018" s="224" customFormat="1" ht="13.5" customHeight="1">
      <c r="A82" s="225">
        <v>64</v>
      </c>
      <c r="B82" s="217"/>
      <c r="C82" s="217" t="s">
        <v>767</v>
      </c>
      <c r="D82" s="217"/>
      <c r="E82" s="217"/>
      <c r="F82" s="217"/>
      <c r="G82" s="217"/>
      <c r="H82" s="681" t="s">
        <v>1226</v>
      </c>
      <c r="I82" s="682" t="s">
        <v>1227</v>
      </c>
      <c r="J82" s="681" t="s">
        <v>1228</v>
      </c>
      <c r="K82" s="682" t="s">
        <v>939</v>
      </c>
      <c r="L82" s="681" t="s">
        <v>1229</v>
      </c>
      <c r="M82" s="681" t="s">
        <v>1230</v>
      </c>
      <c r="N82" s="681"/>
      <c r="O82" s="681"/>
      <c r="P82" s="252"/>
      <c r="Q82" s="681" t="s">
        <v>817</v>
      </c>
      <c r="R82" s="681"/>
      <c r="S82" s="681" t="s">
        <v>863</v>
      </c>
      <c r="T82" s="684"/>
      <c r="U82" s="681"/>
      <c r="V82" s="679" t="s">
        <v>864</v>
      </c>
      <c r="W82" s="679" t="s">
        <v>864</v>
      </c>
      <c r="X82" s="232"/>
      <c r="Y82" s="685"/>
      <c r="Z82" s="681"/>
      <c r="AA82" s="686"/>
      <c r="AB82" s="681"/>
      <c r="AC82" s="684">
        <v>1</v>
      </c>
      <c r="AD82" s="684">
        <v>1</v>
      </c>
    </row>
    <row r="83" spans="1:1018" s="224" customFormat="1" ht="13.5" customHeight="1">
      <c r="A83" s="225">
        <v>65</v>
      </c>
      <c r="B83" s="217" t="s">
        <v>1231</v>
      </c>
      <c r="C83" s="242"/>
      <c r="D83" s="241"/>
      <c r="E83" s="241"/>
      <c r="F83" s="241"/>
      <c r="G83" s="241"/>
      <c r="H83" s="681" t="s">
        <v>1232</v>
      </c>
      <c r="I83" s="682"/>
      <c r="J83" s="681" t="s">
        <v>1233</v>
      </c>
      <c r="K83" s="682" t="s">
        <v>1234</v>
      </c>
      <c r="L83" s="681"/>
      <c r="M83" s="681"/>
      <c r="N83" s="681"/>
      <c r="O83" s="681"/>
      <c r="P83" s="683"/>
      <c r="Q83" s="681" t="s">
        <v>817</v>
      </c>
      <c r="R83" s="681" t="s">
        <v>864</v>
      </c>
      <c r="S83" s="243" t="s">
        <v>1235</v>
      </c>
      <c r="T83" s="283"/>
      <c r="U83" s="681"/>
      <c r="V83" s="679"/>
      <c r="W83" s="679" t="s">
        <v>864</v>
      </c>
      <c r="X83" s="232"/>
      <c r="Y83" s="685"/>
      <c r="Z83" s="681"/>
      <c r="AA83" s="686"/>
      <c r="AB83" s="681"/>
      <c r="AC83" s="684">
        <v>1</v>
      </c>
      <c r="AD83" s="684">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81" t="s">
        <v>1258</v>
      </c>
      <c r="I88" s="682"/>
      <c r="J88" s="681" t="s">
        <v>1259</v>
      </c>
      <c r="K88" s="682"/>
      <c r="L88" s="681"/>
      <c r="M88" s="681"/>
      <c r="N88" s="681"/>
      <c r="O88" s="681"/>
      <c r="P88" s="683"/>
      <c r="Q88" s="681" t="s">
        <v>820</v>
      </c>
      <c r="R88" s="681" t="s">
        <v>864</v>
      </c>
      <c r="S88" s="243" t="s">
        <v>1259</v>
      </c>
      <c r="T88" s="684"/>
      <c r="U88" s="681"/>
      <c r="V88" s="679" t="s">
        <v>864</v>
      </c>
      <c r="W88" s="679" t="s">
        <v>864</v>
      </c>
      <c r="X88" s="232"/>
      <c r="Y88" s="685"/>
      <c r="Z88" s="681"/>
      <c r="AA88" s="686"/>
      <c r="AB88" s="681"/>
      <c r="AC88" s="684"/>
      <c r="AD88" s="684">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80"/>
      <c r="D92" s="680" t="s">
        <v>1275</v>
      </c>
      <c r="E92" s="219" t="s">
        <v>1276</v>
      </c>
      <c r="F92" s="680"/>
      <c r="G92" s="680"/>
      <c r="H92" s="681" t="s">
        <v>1277</v>
      </c>
      <c r="I92" s="682"/>
      <c r="J92" s="681"/>
      <c r="K92" s="682" t="s">
        <v>1278</v>
      </c>
      <c r="L92" s="681" t="s">
        <v>1279</v>
      </c>
      <c r="M92" s="681" t="s">
        <v>1280</v>
      </c>
      <c r="N92" s="681"/>
      <c r="O92" s="681"/>
      <c r="P92" s="683">
        <v>1</v>
      </c>
      <c r="Q92" s="681" t="s">
        <v>817</v>
      </c>
      <c r="R92" s="681" t="s">
        <v>864</v>
      </c>
      <c r="S92" s="243" t="s">
        <v>1265</v>
      </c>
      <c r="T92" s="684"/>
      <c r="U92" s="681"/>
      <c r="V92" s="679" t="s">
        <v>864</v>
      </c>
      <c r="W92" s="679" t="s">
        <v>864</v>
      </c>
      <c r="X92" s="232"/>
      <c r="Y92" s="685"/>
      <c r="Z92" s="681"/>
      <c r="AA92" s="245" t="s">
        <v>1266</v>
      </c>
      <c r="AB92" s="681"/>
      <c r="AC92" s="684"/>
      <c r="AD92" s="684">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80"/>
      <c r="D97" s="241" t="s">
        <v>1302</v>
      </c>
      <c r="E97" s="680"/>
      <c r="F97" s="241"/>
      <c r="G97" s="241"/>
      <c r="H97" s="681"/>
      <c r="I97" s="682"/>
      <c r="J97" s="681" t="s">
        <v>1303</v>
      </c>
      <c r="K97" s="682" t="s">
        <v>1304</v>
      </c>
      <c r="L97" s="681"/>
      <c r="M97" s="681"/>
      <c r="N97" s="681"/>
      <c r="O97" s="681"/>
      <c r="P97" s="683"/>
      <c r="Q97" s="681" t="s">
        <v>817</v>
      </c>
      <c r="R97" s="681" t="s">
        <v>864</v>
      </c>
      <c r="S97" s="681" t="s">
        <v>1304</v>
      </c>
      <c r="T97" s="684"/>
      <c r="U97" s="681"/>
      <c r="V97" s="679" t="s">
        <v>864</v>
      </c>
      <c r="W97" s="679" t="s">
        <v>864</v>
      </c>
      <c r="X97" s="232"/>
      <c r="Y97" s="685"/>
      <c r="Z97" s="681"/>
      <c r="AA97" s="686"/>
      <c r="AB97" s="681"/>
      <c r="AC97" s="684">
        <v>1</v>
      </c>
      <c r="AD97" s="684">
        <v>1</v>
      </c>
    </row>
    <row r="98" spans="1:1014" s="224" customFormat="1" ht="13.5" customHeight="1">
      <c r="A98" s="225">
        <v>80</v>
      </c>
      <c r="B98" s="217"/>
      <c r="C98" s="680"/>
      <c r="D98" s="680"/>
      <c r="E98" s="680" t="s">
        <v>1305</v>
      </c>
      <c r="F98" s="680"/>
      <c r="G98" s="680"/>
      <c r="H98" s="681" t="s">
        <v>1306</v>
      </c>
      <c r="I98" s="682" t="s">
        <v>1307</v>
      </c>
      <c r="J98" s="681"/>
      <c r="K98" s="682" t="s">
        <v>1088</v>
      </c>
      <c r="L98" s="681" t="s">
        <v>1308</v>
      </c>
      <c r="M98" s="681" t="s">
        <v>1309</v>
      </c>
      <c r="N98" s="681"/>
      <c r="O98" s="681"/>
      <c r="P98" s="683"/>
      <c r="Q98" s="681" t="s">
        <v>820</v>
      </c>
      <c r="R98" s="681"/>
      <c r="S98" s="681" t="s">
        <v>863</v>
      </c>
      <c r="T98" s="684"/>
      <c r="U98" s="681" t="s">
        <v>1310</v>
      </c>
      <c r="V98" s="679" t="s">
        <v>864</v>
      </c>
      <c r="W98" s="679" t="s">
        <v>864</v>
      </c>
      <c r="X98" s="232"/>
      <c r="Y98" s="685"/>
      <c r="Z98" s="681"/>
      <c r="AA98" s="686"/>
      <c r="AB98" s="681"/>
      <c r="AC98" s="684">
        <v>1</v>
      </c>
      <c r="AD98" s="684">
        <v>1</v>
      </c>
    </row>
    <row r="99" spans="1:1014" s="224" customFormat="1" ht="13.5" customHeight="1">
      <c r="A99" s="225">
        <v>81</v>
      </c>
      <c r="B99" s="217"/>
      <c r="C99" s="680"/>
      <c r="D99" s="241"/>
      <c r="E99" s="680" t="s">
        <v>1105</v>
      </c>
      <c r="F99" s="221"/>
      <c r="G99" s="221"/>
      <c r="H99" s="681" t="s">
        <v>1311</v>
      </c>
      <c r="I99" s="681" t="s">
        <v>1135</v>
      </c>
      <c r="J99" s="681"/>
      <c r="K99" s="682" t="s">
        <v>1312</v>
      </c>
      <c r="L99" s="681"/>
      <c r="M99" s="681"/>
      <c r="N99" s="681"/>
      <c r="O99" s="681"/>
      <c r="P99" s="683"/>
      <c r="Q99" s="681" t="s">
        <v>817</v>
      </c>
      <c r="R99" s="681"/>
      <c r="S99" s="681" t="s">
        <v>863</v>
      </c>
      <c r="T99" s="684"/>
      <c r="U99" s="681"/>
      <c r="V99" s="679" t="s">
        <v>864</v>
      </c>
      <c r="W99" s="679" t="s">
        <v>864</v>
      </c>
      <c r="X99" s="232"/>
      <c r="Y99" s="685"/>
      <c r="Z99" s="681"/>
      <c r="AA99" s="686"/>
      <c r="AB99" s="681"/>
      <c r="AC99" s="684">
        <v>1</v>
      </c>
      <c r="AD99" s="684">
        <v>1</v>
      </c>
    </row>
    <row r="100" spans="1:1014" s="244" customFormat="1" ht="14.25" customHeight="1">
      <c r="A100" s="225">
        <v>82</v>
      </c>
      <c r="B100" s="217"/>
      <c r="C100" s="221"/>
      <c r="D100" s="221"/>
      <c r="E100" s="680" t="s">
        <v>1313</v>
      </c>
      <c r="F100" s="221"/>
      <c r="G100" s="221"/>
      <c r="H100" s="681" t="s">
        <v>1314</v>
      </c>
      <c r="I100" s="682" t="s">
        <v>1315</v>
      </c>
      <c r="J100" s="681"/>
      <c r="K100" s="682" t="s">
        <v>1316</v>
      </c>
      <c r="L100" s="681"/>
      <c r="M100" s="681"/>
      <c r="N100" s="681"/>
      <c r="O100" s="681"/>
      <c r="P100" s="683"/>
      <c r="Q100" s="681" t="s">
        <v>817</v>
      </c>
      <c r="R100" s="681"/>
      <c r="S100" s="681" t="s">
        <v>863</v>
      </c>
      <c r="T100" s="684"/>
      <c r="U100" s="681"/>
      <c r="V100" s="679" t="s">
        <v>864</v>
      </c>
      <c r="W100" s="679" t="s">
        <v>864</v>
      </c>
      <c r="X100" s="232"/>
      <c r="Y100" s="685"/>
      <c r="Z100" s="681"/>
      <c r="AA100" s="686"/>
      <c r="AB100" s="681"/>
      <c r="AC100" s="684">
        <v>1</v>
      </c>
      <c r="AD100" s="684">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81" t="s">
        <v>1391</v>
      </c>
      <c r="I120" s="682" t="s">
        <v>1342</v>
      </c>
      <c r="J120" s="681"/>
      <c r="K120" s="682" t="s">
        <v>1392</v>
      </c>
      <c r="L120" s="681"/>
      <c r="M120" s="681"/>
      <c r="N120" s="681"/>
      <c r="O120" s="681"/>
      <c r="P120" s="683"/>
      <c r="Q120" s="681" t="s">
        <v>820</v>
      </c>
      <c r="R120" s="681"/>
      <c r="S120" s="681" t="s">
        <v>863</v>
      </c>
      <c r="T120" s="684"/>
      <c r="U120" s="687"/>
      <c r="V120" s="679"/>
      <c r="W120" s="679" t="s">
        <v>864</v>
      </c>
      <c r="X120" s="232"/>
      <c r="Y120" s="380" t="s">
        <v>1393</v>
      </c>
      <c r="Z120" s="386" t="s">
        <v>1348</v>
      </c>
      <c r="AA120" s="686"/>
      <c r="AB120" s="681"/>
      <c r="AC120" s="684"/>
      <c r="AD120" s="684">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81" t="s">
        <v>1403</v>
      </c>
      <c r="I125" s="688"/>
      <c r="J125" s="681"/>
      <c r="K125" s="682" t="s">
        <v>1404</v>
      </c>
      <c r="L125" s="681"/>
      <c r="M125" s="681"/>
      <c r="N125" s="681"/>
      <c r="O125" s="681"/>
      <c r="P125" s="683"/>
      <c r="Q125" s="681" t="s">
        <v>823</v>
      </c>
      <c r="R125" s="681" t="s">
        <v>864</v>
      </c>
      <c r="S125" s="379" t="s">
        <v>1404</v>
      </c>
      <c r="T125" s="684"/>
      <c r="U125" s="259"/>
      <c r="V125" s="260" t="s">
        <v>864</v>
      </c>
      <c r="W125" s="260" t="s">
        <v>864</v>
      </c>
      <c r="X125" s="232"/>
      <c r="Y125" s="685"/>
      <c r="Z125" s="681"/>
      <c r="AA125" s="245"/>
      <c r="AB125" s="681"/>
      <c r="AC125" s="684"/>
      <c r="AD125" s="684">
        <v>1</v>
      </c>
    </row>
    <row r="126" spans="1:30" s="224" customFormat="1" ht="13.5" customHeight="1">
      <c r="A126" s="225">
        <v>108</v>
      </c>
      <c r="B126" s="217"/>
      <c r="C126" s="217" t="s">
        <v>1405</v>
      </c>
      <c r="D126" s="241"/>
      <c r="E126" s="219"/>
      <c r="F126" s="241"/>
      <c r="G126" s="241"/>
      <c r="H126" s="681" t="s">
        <v>1406</v>
      </c>
      <c r="I126" s="688"/>
      <c r="J126" s="681"/>
      <c r="K126" s="682" t="s">
        <v>1219</v>
      </c>
      <c r="L126" s="681"/>
      <c r="M126" s="681"/>
      <c r="N126" s="681"/>
      <c r="O126" s="681"/>
      <c r="P126" s="683"/>
      <c r="Q126" s="681" t="s">
        <v>820</v>
      </c>
      <c r="R126" s="681"/>
      <c r="S126" s="682" t="s">
        <v>863</v>
      </c>
      <c r="T126" s="684"/>
      <c r="U126" s="684"/>
      <c r="V126" s="679"/>
      <c r="W126" s="260" t="s">
        <v>864</v>
      </c>
      <c r="X126" s="232"/>
      <c r="Y126" s="266" t="s">
        <v>1407</v>
      </c>
      <c r="Z126" s="681" t="s">
        <v>1408</v>
      </c>
      <c r="AA126" s="686"/>
      <c r="AB126" s="681"/>
      <c r="AC126" s="684"/>
      <c r="AD126" s="684">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81" t="s">
        <v>1524</v>
      </c>
      <c r="I165" s="682"/>
      <c r="J165" s="681"/>
      <c r="K165" s="682" t="s">
        <v>1525</v>
      </c>
      <c r="L165" s="681"/>
      <c r="M165" s="681"/>
      <c r="N165" s="681"/>
      <c r="O165" s="681"/>
      <c r="P165" s="683"/>
      <c r="Q165" s="689" t="s">
        <v>823</v>
      </c>
      <c r="R165" s="681" t="s">
        <v>864</v>
      </c>
      <c r="S165" s="379" t="s">
        <v>1525</v>
      </c>
      <c r="T165" s="684"/>
      <c r="U165" s="681"/>
      <c r="V165" s="679"/>
      <c r="W165" s="260" t="s">
        <v>864</v>
      </c>
      <c r="X165" s="232"/>
      <c r="Y165" s="685" t="s">
        <v>1526</v>
      </c>
      <c r="Z165" s="681"/>
      <c r="AA165" s="686"/>
      <c r="AB165" s="681"/>
      <c r="AC165" s="684"/>
      <c r="AD165" s="684">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6" customFormat="1" ht="13.5" customHeight="1">
      <c r="A168" s="670">
        <v>149</v>
      </c>
      <c r="B168" s="671"/>
      <c r="C168" s="672" t="s">
        <v>1531</v>
      </c>
      <c r="D168" s="671"/>
      <c r="E168" s="671"/>
      <c r="F168" s="671"/>
      <c r="G168" s="671"/>
      <c r="H168" s="670" t="s">
        <v>1532</v>
      </c>
      <c r="I168" s="672" t="s">
        <v>930</v>
      </c>
      <c r="J168" s="670"/>
      <c r="K168" s="672" t="s">
        <v>931</v>
      </c>
      <c r="L168" s="670"/>
      <c r="M168" s="670"/>
      <c r="N168" s="670"/>
      <c r="O168" s="670"/>
      <c r="P168" s="673"/>
      <c r="Q168" s="670" t="s">
        <v>820</v>
      </c>
      <c r="R168" s="670"/>
      <c r="S168" s="670" t="s">
        <v>879</v>
      </c>
      <c r="T168" s="674"/>
      <c r="U168" s="670" t="s">
        <v>932</v>
      </c>
      <c r="V168" s="675"/>
      <c r="W168" s="675" t="s">
        <v>864</v>
      </c>
      <c r="Y168" s="677"/>
      <c r="Z168" s="670"/>
      <c r="AA168" s="678"/>
      <c r="AB168" s="670"/>
      <c r="AC168" s="674"/>
      <c r="AD168" s="674">
        <v>1</v>
      </c>
    </row>
    <row r="169" spans="1:30" s="224" customFormat="1" ht="13.5" customHeight="1">
      <c r="A169" s="225">
        <v>150</v>
      </c>
      <c r="B169" s="219"/>
      <c r="C169" s="241" t="s">
        <v>1533</v>
      </c>
      <c r="D169" s="241"/>
      <c r="E169" s="241"/>
      <c r="F169" s="241"/>
      <c r="G169" s="241"/>
      <c r="H169" s="681" t="s">
        <v>1534</v>
      </c>
      <c r="I169" s="682"/>
      <c r="J169" s="681"/>
      <c r="K169" s="682" t="s">
        <v>939</v>
      </c>
      <c r="L169" s="681"/>
      <c r="M169" s="681"/>
      <c r="N169" s="681"/>
      <c r="O169" s="681"/>
      <c r="P169" s="683"/>
      <c r="Q169" s="681" t="s">
        <v>820</v>
      </c>
      <c r="R169" s="681"/>
      <c r="S169" s="681" t="s">
        <v>863</v>
      </c>
      <c r="T169" s="684"/>
      <c r="U169" s="681"/>
      <c r="V169" s="679" t="s">
        <v>864</v>
      </c>
      <c r="W169" s="260" t="s">
        <v>864</v>
      </c>
      <c r="X169" s="232"/>
      <c r="Y169" s="685"/>
      <c r="Z169" s="681"/>
      <c r="AA169" s="686"/>
      <c r="AB169" s="681"/>
      <c r="AC169" s="684"/>
      <c r="AD169" s="684">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71" priority="266">
      <formula>$AC13=1</formula>
    </cfRule>
  </conditionalFormatting>
  <conditionalFormatting sqref="A193:F194 A214:F1054">
    <cfRule type="expression" dxfId="870" priority="259">
      <formula>OR($AD193="X",$AB193="X")</formula>
    </cfRule>
    <cfRule type="expression" dxfId="869" priority="260">
      <formula>AND($AD193=1,$AB193=1)</formula>
    </cfRule>
    <cfRule type="expression" dxfId="868" priority="261">
      <formula>$AD193=1</formula>
    </cfRule>
    <cfRule type="expression" dxfId="867" priority="262">
      <formula>$AB193=1</formula>
    </cfRule>
  </conditionalFormatting>
  <conditionalFormatting sqref="A12:G12">
    <cfRule type="expression" dxfId="866" priority="48">
      <formula>OR($AD12="X",$AC12="X")</formula>
    </cfRule>
    <cfRule type="expression" dxfId="865" priority="49">
      <formula>AND($AD12=1,$AC12=1)</formula>
    </cfRule>
    <cfRule type="expression" dxfId="864" priority="50">
      <formula>$AD12=1</formula>
    </cfRule>
    <cfRule type="expression" dxfId="863" priority="51">
      <formula>$AC12=1</formula>
    </cfRule>
    <cfRule type="expression" dxfId="862" priority="52">
      <formula>AND(NOT(ISBLANK($W12)),ISBLANK($AC12),ISBLANK($AD12))</formula>
    </cfRule>
  </conditionalFormatting>
  <conditionalFormatting sqref="A31:C31 A32:G40 D41:G41 A41:C43 D42:D43 F42:G43 B44:G132 A44:A165 B133:D134 F133:G134 B135:G139 B141:G165 A166:G166 D167:G167 B167:C172 A167:A191 D168:D172 F168:G172 B173:G191 E31:G31 A13:G30">
    <cfRule type="expression" dxfId="861" priority="267">
      <formula>AND(NOT(ISBLANK($W13)),ISBLANK($AC13),ISBLANK($AD13))</formula>
    </cfRule>
  </conditionalFormatting>
  <conditionalFormatting sqref="B25:G30 A25:A165 B31:C31 E31:G31 B32:G40 D41:D43 B42:B43 F42:G43 E128:G132 B129:C139 F133:G134 E135:G139 D154:G154 B155:G165 A166:G166 D167:G167 B167:C172 A167:A191 D168:D172 F168:G172 B173:G191 A13:G24">
    <cfRule type="expression" dxfId="860" priority="265">
      <formula>$AD13=1</formula>
    </cfRule>
  </conditionalFormatting>
  <conditionalFormatting sqref="B42:B43 E128:G132 B129:C139 F133:G134 E135:G139 B155:G165 B173:G191 B25:G30 B31:C31 E31:G31 D41:D43 B32:G40 D167:G167 D168:D172 A25:A165 F42:G43 D154:G154 A166:G166 B167:C172 A167:A191 F168:G172 A13:G24">
    <cfRule type="expression" dxfId="859" priority="264">
      <formula>AND($AD13=1,$AC13=1)</formula>
    </cfRule>
  </conditionalFormatting>
  <conditionalFormatting sqref="B121:B124">
    <cfRule type="expression" dxfId="858" priority="246">
      <formula>AND($R121="X",#REF!&lt;&gt;"")</formula>
    </cfRule>
  </conditionalFormatting>
  <conditionalFormatting sqref="B165 B167:B172">
    <cfRule type="expression" dxfId="857" priority="279">
      <formula>AND($R165="X",#REF!&lt;&gt;"")</formula>
    </cfRule>
  </conditionalFormatting>
  <conditionalFormatting sqref="B140:C154 B155:G165 B173:G191 A166:G166 B32:G40 E140:G153 D167:G167 D41:D43 D154:G154 A13:A165 B41:C41 F42:G43 B167:C172 A167:A191 F168:G172">
    <cfRule type="expression" dxfId="856" priority="176">
      <formula>OR($AD13="X",$AC13="X")</formula>
    </cfRule>
  </conditionalFormatting>
  <conditionalFormatting sqref="B41:D41 D129:D138 E139">
    <cfRule type="expression" dxfId="855" priority="241">
      <formula>$AD41=1</formula>
    </cfRule>
  </conditionalFormatting>
  <conditionalFormatting sqref="B31:C31 D129:D138 E139 E31:G31 B13:G30">
    <cfRule type="expression" dxfId="854" priority="239">
      <formula>OR($AD13="X",$AC13="X")</formula>
    </cfRule>
  </conditionalFormatting>
  <conditionalFormatting sqref="B44:G128 E129:G132 E135:G139 F133:G134 B129:C139 B42:B43">
    <cfRule type="expression" dxfId="853" priority="263">
      <formula>OR($AD42="X",$AC42="X")</formula>
    </cfRule>
  </conditionalFormatting>
  <conditionalFormatting sqref="B44:G128">
    <cfRule type="expression" dxfId="852" priority="244">
      <formula>AND($AD44=1,$AC44=1)</formula>
    </cfRule>
    <cfRule type="expression" dxfId="851" priority="245">
      <formula>$AD44=1</formula>
    </cfRule>
  </conditionalFormatting>
  <conditionalFormatting sqref="B140:G140">
    <cfRule type="expression" dxfId="850" priority="182">
      <formula>AND(NOT(ISBLANK($W140)),ISBLANK($AC140),ISBLANK($AD140))</formula>
    </cfRule>
  </conditionalFormatting>
  <conditionalFormatting sqref="C12">
    <cfRule type="expression" dxfId="849" priority="47">
      <formula>AND($R12="X",$B12&lt;&gt;"")</formula>
    </cfRule>
  </conditionalFormatting>
  <conditionalFormatting sqref="C19">
    <cfRule type="expression" dxfId="848" priority="1166">
      <formula>AND($R19="X",OR($B19&lt;&gt;"",#REF!&lt;&gt;""))</formula>
    </cfRule>
  </conditionalFormatting>
  <conditionalFormatting sqref="C41 D41:D43">
    <cfRule type="expression" dxfId="847" priority="284">
      <formula>AND($R41="X",OR($B41&lt;&gt;"",#REF!&lt;&gt;""))</formula>
    </cfRule>
  </conditionalFormatting>
  <conditionalFormatting sqref="C42:C43">
    <cfRule type="expression" dxfId="846" priority="67">
      <formula>AND($R42="X",OR(#REF!&lt;&gt;"",$B42&lt;&gt;""))</formula>
    </cfRule>
    <cfRule type="expression" dxfId="845" priority="68">
      <formula>OR($AD42="X",$AC42="X")</formula>
    </cfRule>
    <cfRule type="expression" dxfId="844" priority="69">
      <formula>AND($AD42=1,$AC42=1)</formula>
    </cfRule>
    <cfRule type="expression" dxfId="843" priority="70">
      <formula>$AD42=1</formula>
    </cfRule>
    <cfRule type="expression" dxfId="842" priority="71">
      <formula>$AC42=1</formula>
    </cfRule>
  </conditionalFormatting>
  <conditionalFormatting sqref="C45">
    <cfRule type="expression" dxfId="841" priority="24">
      <formula>AND($R45="X",OR($B45&lt;&gt;"",$C45&lt;&gt;""))</formula>
    </cfRule>
  </conditionalFormatting>
  <conditionalFormatting sqref="C52:C53">
    <cfRule type="expression" dxfId="840" priority="23">
      <formula>AND($R52="X",OR($B52&lt;&gt;"",$C52&lt;&gt;""))</formula>
    </cfRule>
  </conditionalFormatting>
  <conditionalFormatting sqref="C68">
    <cfRule type="expression" dxfId="839" priority="1">
      <formula>AND($R68="X",OR($B68&lt;&gt;"",$C68&lt;&gt;"",$D68&lt;&gt;"",$E68&lt;&gt;""))</formula>
    </cfRule>
    <cfRule type="expression" dxfId="838" priority="2">
      <formula>AND($R68="X",OR($B68&lt;&gt;"",$C68&lt;&gt;""))</formula>
    </cfRule>
  </conditionalFormatting>
  <conditionalFormatting sqref="C68:C70">
    <cfRule type="expression" dxfId="837" priority="20">
      <formula>AND($R68="X",OR($B68&lt;&gt;"",$C68&lt;&gt;"",$D68&lt;&gt;""))</formula>
    </cfRule>
  </conditionalFormatting>
  <conditionalFormatting sqref="C140">
    <cfRule type="expression" dxfId="836" priority="164">
      <formula>OR($AD140="X",$AC140="X")</formula>
    </cfRule>
    <cfRule type="expression" dxfId="835" priority="165">
      <formula>AND($AD140=1,$AC140=1)</formula>
    </cfRule>
    <cfRule type="expression" dxfId="834" priority="166">
      <formula>$AD140=1</formula>
    </cfRule>
    <cfRule type="expression" dxfId="833" priority="167">
      <formula>$AC140=1</formula>
    </cfRule>
  </conditionalFormatting>
  <conditionalFormatting sqref="C152:C153">
    <cfRule type="expression" dxfId="832" priority="14">
      <formula>AND($R152="X",OR($B152&lt;&gt;"",$C152&lt;&gt;"",$D152&lt;&gt;""))</formula>
    </cfRule>
    <cfRule type="expression" dxfId="831" priority="15">
      <formula>OR($AD152="X",$AC152="X")</formula>
    </cfRule>
    <cfRule type="expression" dxfId="830" priority="16">
      <formula>AND($AD152=1,$AC152=1)</formula>
    </cfRule>
    <cfRule type="expression" dxfId="829" priority="17">
      <formula>$AD152=1</formula>
    </cfRule>
    <cfRule type="expression" dxfId="828" priority="18">
      <formula>$AC152=1</formula>
    </cfRule>
  </conditionalFormatting>
  <conditionalFormatting sqref="C154 C165:G165">
    <cfRule type="expression" dxfId="827" priority="109">
      <formula>AND($R154="X",OR($B154&lt;&gt;"",$C154&lt;&gt;""))</formula>
    </cfRule>
  </conditionalFormatting>
  <conditionalFormatting sqref="C154">
    <cfRule type="expression" dxfId="826" priority="10">
      <formula>AND($AD154=1,$AC154=1)</formula>
    </cfRule>
    <cfRule type="expression" dxfId="825" priority="11">
      <formula>$AD154=1</formula>
    </cfRule>
    <cfRule type="expression" dxfId="824" priority="12">
      <formula>OR($AD154="X",$AC154="X")</formula>
    </cfRule>
    <cfRule type="expression" dxfId="823" priority="13">
      <formula>$AC154=1</formula>
    </cfRule>
  </conditionalFormatting>
  <conditionalFormatting sqref="C157:C159">
    <cfRule type="expression" dxfId="822" priority="19">
      <formula>AND($R157="X",OR($B157&lt;&gt;"",$C157&lt;&gt;""))</formula>
    </cfRule>
  </conditionalFormatting>
  <conditionalFormatting sqref="C166">
    <cfRule type="expression" dxfId="821" priority="102">
      <formula>OR($AD166="X",$AC166="X")</formula>
    </cfRule>
    <cfRule type="expression" dxfId="820" priority="103">
      <formula>AND($AD166=1,$AC166=1)</formula>
    </cfRule>
    <cfRule type="expression" dxfId="819" priority="104">
      <formula>$AD166=1</formula>
    </cfRule>
    <cfRule type="expression" dxfId="818" priority="105">
      <formula>AND($R166="X",$B166&lt;&gt;"")</formula>
    </cfRule>
  </conditionalFormatting>
  <conditionalFormatting sqref="C167:C172">
    <cfRule type="expression" dxfId="817" priority="280">
      <formula>AND($R167="X",OR(#REF!&lt;&gt;"",$B167&lt;&gt;""))</formula>
    </cfRule>
  </conditionalFormatting>
  <conditionalFormatting sqref="C168">
    <cfRule type="expression" dxfId="816" priority="154">
      <formula>OR($AD168="X",$AC168="X")</formula>
    </cfRule>
  </conditionalFormatting>
  <conditionalFormatting sqref="C173:C174 D139:E139 C140:D153 C154:C164 C13:C40 C184:C191 C44:C120 C125:C139 D131:D138">
    <cfRule type="expression" dxfId="815" priority="235">
      <formula>AND($R13="X",$B13&lt;&gt;"")</formula>
    </cfRule>
  </conditionalFormatting>
  <conditionalFormatting sqref="C174">
    <cfRule type="expression" dxfId="814" priority="225">
      <formula>OR($AD174="X",$AC174="X")</formula>
    </cfRule>
    <cfRule type="expression" dxfId="813" priority="226">
      <formula>AND($AD174=1,$AC174=1)</formula>
    </cfRule>
    <cfRule type="expression" dxfId="812" priority="227">
      <formula>$AD174=1</formula>
    </cfRule>
  </conditionalFormatting>
  <conditionalFormatting sqref="C175:C183">
    <cfRule type="expression" dxfId="811" priority="273">
      <formula>AND($R175="X",OR($B175&lt;&gt;"",#REF!&lt;&gt;""))</formula>
    </cfRule>
  </conditionalFormatting>
  <conditionalFormatting sqref="C179">
    <cfRule type="expression" dxfId="810" priority="53">
      <formula>OR($AD179="X",$AC179="X")</formula>
    </cfRule>
    <cfRule type="expression" dxfId="809" priority="54">
      <formula>AND($AD179=1,$AC179=1)</formula>
    </cfRule>
    <cfRule type="expression" dxfId="808" priority="55">
      <formula>$AD179=1</formula>
    </cfRule>
    <cfRule type="expression" dxfId="807" priority="56">
      <formula>AND($R179="X",$B179&lt;&gt;"")</formula>
    </cfRule>
  </conditionalFormatting>
  <conditionalFormatting sqref="C122:D124">
    <cfRule type="expression" dxfId="806" priority="247">
      <formula>AND($R122="X",OR(#REF!&lt;&gt;"",$B122&lt;&gt;""))</formula>
    </cfRule>
  </conditionalFormatting>
  <conditionalFormatting sqref="C160:D160">
    <cfRule type="expression" dxfId="805" priority="268">
      <formula>AND($R160="X",OR($B160&lt;&gt;"",#REF!&lt;&gt;""))</formula>
    </cfRule>
  </conditionalFormatting>
  <conditionalFormatting sqref="C121:G121">
    <cfRule type="expression" dxfId="804" priority="243">
      <formula>AND($R121="X",$B121&lt;&gt;"")</formula>
    </cfRule>
  </conditionalFormatting>
  <conditionalFormatting sqref="D12:D18">
    <cfRule type="expression" dxfId="803" priority="43">
      <formula>AND($R12="X",OR($B12&lt;&gt;"",$C12&lt;&gt;""))</formula>
    </cfRule>
  </conditionalFormatting>
  <conditionalFormatting sqref="D20:D40">
    <cfRule type="expression" dxfId="802" priority="25">
      <formula>AND($R20="X",OR($B20&lt;&gt;"",$C20&lt;&gt;""))</formula>
    </cfRule>
  </conditionalFormatting>
  <conditionalFormatting sqref="D30:D31">
    <cfRule type="expression" dxfId="801" priority="26">
      <formula>AND($R30="X",$B30&lt;&gt;"")</formula>
    </cfRule>
  </conditionalFormatting>
  <conditionalFormatting sqref="D31">
    <cfRule type="expression" dxfId="800" priority="27">
      <formula>OR($AD31="X",$AC31="X")</formula>
    </cfRule>
    <cfRule type="expression" dxfId="799" priority="28">
      <formula>AND($AD31=1,$AC31=1)</formula>
    </cfRule>
    <cfRule type="expression" dxfId="798" priority="29">
      <formula>$AD31=1</formula>
    </cfRule>
    <cfRule type="expression" dxfId="797" priority="30">
      <formula>$AC31=1</formula>
    </cfRule>
    <cfRule type="expression" dxfId="796" priority="31">
      <formula>AND(NOT(ISBLANK($W31)),ISBLANK($AC31),ISBLANK($AD31))</formula>
    </cfRule>
  </conditionalFormatting>
  <conditionalFormatting sqref="D41">
    <cfRule type="expression" dxfId="795" priority="285">
      <formula>AND($R41="X",OR($B41&lt;&gt;"",#REF!&lt;&gt;"",$C41&lt;&gt;""))</formula>
    </cfRule>
    <cfRule type="expression" dxfId="794" priority="286">
      <formula>AND($R41="X",OR($B41&lt;&gt;"",#REF!&lt;&gt;"",$C41&lt;&gt;"",$D41&lt;&gt;""))</formula>
    </cfRule>
    <cfRule type="expression" dxfId="793" priority="287">
      <formula>AND($R41="X",OR($B41&lt;&gt;"",#REF!&lt;&gt;"",$D41&lt;&gt;"",#REF!&lt;&gt;""))</formula>
    </cfRule>
    <cfRule type="expression" dxfId="792" priority="288">
      <formula>$AC41=1</formula>
    </cfRule>
    <cfRule type="expression" dxfId="791" priority="289">
      <formula>AND($R41="X",OR($B41&lt;&gt;"",#REF!&lt;&gt;"",$C41&lt;&gt;""))</formula>
    </cfRule>
    <cfRule type="expression" dxfId="790" priority="290">
      <formula>AND($AD41=1,$AC41=1)</formula>
    </cfRule>
    <cfRule type="expression" dxfId="789" priority="291">
      <formula>$AD41=1</formula>
    </cfRule>
    <cfRule type="expression" dxfId="788" priority="292">
      <formula>AND($R41="X",$B41&lt;&gt;"")</formula>
    </cfRule>
    <cfRule type="expression" dxfId="787" priority="293">
      <formula>AND($R41="X",OR($B41&lt;&gt;"",#REF!&lt;&gt;""))</formula>
    </cfRule>
  </conditionalFormatting>
  <conditionalFormatting sqref="D68:D70">
    <cfRule type="expression" dxfId="786" priority="21">
      <formula>AND($R68="X",OR($B68&lt;&gt;"",$C68&lt;&gt;"",$D68&lt;&gt;"",$E68&lt;&gt;""))</formula>
    </cfRule>
  </conditionalFormatting>
  <conditionalFormatting sqref="D122 D184:D191">
    <cfRule type="expression" dxfId="785" priority="155">
      <formula>AND($R122="X",OR($B122&lt;&gt;"",$C122&lt;&gt;""))</formula>
    </cfRule>
  </conditionalFormatting>
  <conditionalFormatting sqref="D125:D128 E127:G127 D173:D174 D161:D164 C184">
    <cfRule type="expression" dxfId="784" priority="253">
      <formula>AND($R125="X",OR($B125&lt;&gt;"",$C125&lt;&gt;""))</formula>
    </cfRule>
  </conditionalFormatting>
  <conditionalFormatting sqref="D129:D130">
    <cfRule type="expression" dxfId="783" priority="232">
      <formula>AND($R129="X",OR(#REF!&lt;&gt;"",$B129&lt;&gt;""))</formula>
    </cfRule>
  </conditionalFormatting>
  <conditionalFormatting sqref="D129:D138 E139 B41:D41">
    <cfRule type="expression" dxfId="782" priority="240">
      <formula>AND($AD41=1,$AC41=1)</formula>
    </cfRule>
  </conditionalFormatting>
  <conditionalFormatting sqref="D129:D153 E139 B31:C31 E31:G31 B13:G30">
    <cfRule type="expression" dxfId="781" priority="242">
      <formula>$AC13=1</formula>
    </cfRule>
  </conditionalFormatting>
  <conditionalFormatting sqref="D139:D153">
    <cfRule type="expression" dxfId="780" priority="217">
      <formula>OR($AD139="X",$AC139="X")</formula>
    </cfRule>
    <cfRule type="expression" dxfId="779" priority="218">
      <formula>AND($AD139=1,$AC139=1)</formula>
    </cfRule>
    <cfRule type="expression" dxfId="778" priority="219">
      <formula>$AD139=1</formula>
    </cfRule>
  </conditionalFormatting>
  <conditionalFormatting sqref="D140">
    <cfRule type="expression" dxfId="777" priority="159">
      <formula>OR($AD140="X",$AC140="X")</formula>
    </cfRule>
    <cfRule type="expression" dxfId="776" priority="160">
      <formula>AND($R140="X",OR($B140&lt;&gt;"",$C140&lt;&gt;"",$D140&lt;&gt;""))</formula>
    </cfRule>
    <cfRule type="expression" dxfId="775" priority="161">
      <formula>AND($AD140=1,$AC140=1)</formula>
    </cfRule>
    <cfRule type="expression" dxfId="774" priority="162">
      <formula>$AD140=1</formula>
    </cfRule>
    <cfRule type="expression" dxfId="773" priority="163">
      <formula>$AC140=1</formula>
    </cfRule>
  </conditionalFormatting>
  <conditionalFormatting sqref="D155:D159 E128:E130 D44:D120">
    <cfRule type="expression" dxfId="772" priority="233">
      <formula>AND($R44="X",OR($B44&lt;&gt;"",$C44&lt;&gt;""))</formula>
    </cfRule>
  </conditionalFormatting>
  <conditionalFormatting sqref="D164">
    <cfRule type="expression" dxfId="771" priority="94">
      <formula>AND($R164="X",OR($B164&lt;&gt;"",$C164&lt;&gt;""))</formula>
    </cfRule>
    <cfRule type="expression" dxfId="770" priority="203">
      <formula>$AC164=1</formula>
    </cfRule>
    <cfRule type="expression" dxfId="769" priority="204">
      <formula>AND($R164="X",OR($B164&lt;&gt;"",$C164&lt;&gt;"",$D164&lt;&gt;"",$E164&lt;&gt;""))</formula>
    </cfRule>
    <cfRule type="expression" dxfId="768" priority="205">
      <formula>AND($AD164=1,$AC164=1)</formula>
    </cfRule>
    <cfRule type="expression" dxfId="767" priority="206">
      <formula>$AD164=1</formula>
    </cfRule>
    <cfRule type="expression" dxfId="766" priority="207">
      <formula>AND($R164="X",OR($B164&lt;&gt;"",$C164&lt;&gt;"",$D164&lt;&gt;""))</formula>
    </cfRule>
    <cfRule type="expression" dxfId="765" priority="208">
      <formula>$AC164=1</formula>
    </cfRule>
    <cfRule type="expression" dxfId="764" priority="209">
      <formula>AND($R164="X",OR($B164&lt;&gt;"",$C164&lt;&gt;"",$D164&lt;&gt;"",$E164&lt;&gt;""))</formula>
    </cfRule>
    <cfRule type="expression" dxfId="763" priority="210">
      <formula>AND($AD164=1,$AC164=1)</formula>
    </cfRule>
    <cfRule type="expression" dxfId="762" priority="211">
      <formula>$AD164=1</formula>
    </cfRule>
    <cfRule type="expression" dxfId="761" priority="212">
      <formula>AND($R164="X",OR($B164&lt;&gt;"",$C164&lt;&gt;"",$D164&lt;&gt;""))</formula>
    </cfRule>
  </conditionalFormatting>
  <conditionalFormatting sqref="D166">
    <cfRule type="expression" dxfId="760" priority="82">
      <formula>AND($R166="X",OR($B166&lt;&gt;"",$C166&lt;&gt;""))</formula>
    </cfRule>
    <cfRule type="expression" dxfId="759" priority="83">
      <formula>$AC166=1</formula>
    </cfRule>
    <cfRule type="expression" dxfId="758" priority="84">
      <formula>AND($R166="X",OR($B166&lt;&gt;"",$C166&lt;&gt;"",$D166&lt;&gt;"",$E166&lt;&gt;""))</formula>
    </cfRule>
    <cfRule type="expression" dxfId="757" priority="85">
      <formula>AND($AD166=1,$AC166=1)</formula>
    </cfRule>
    <cfRule type="expression" dxfId="756" priority="86">
      <formula>$AD166=1</formula>
    </cfRule>
    <cfRule type="expression" dxfId="755" priority="87">
      <formula>AND($R166="X",OR($B166&lt;&gt;"",$C166&lt;&gt;"",$D166&lt;&gt;""))</formula>
    </cfRule>
    <cfRule type="expression" dxfId="754" priority="88">
      <formula>$AC166=1</formula>
    </cfRule>
    <cfRule type="expression" dxfId="753" priority="89">
      <formula>AND($R166="X",OR($B166&lt;&gt;"",$C166&lt;&gt;"",$D166&lt;&gt;"",$E166&lt;&gt;""))</formula>
    </cfRule>
    <cfRule type="expression" dxfId="752" priority="90">
      <formula>AND($AD166=1,$AC166=1)</formula>
    </cfRule>
    <cfRule type="expression" dxfId="751" priority="91">
      <formula>$AD166=1</formula>
    </cfRule>
    <cfRule type="expression" dxfId="750" priority="92">
      <formula>AND($R166="X",OR($B166&lt;&gt;"",$C166&lt;&gt;"",$D166&lt;&gt;""))</formula>
    </cfRule>
    <cfRule type="expression" dxfId="749" priority="93">
      <formula>AND($R166="X",OR($B166&lt;&gt;"",$C166&lt;&gt;""))</formula>
    </cfRule>
    <cfRule type="expression" dxfId="748" priority="95">
      <formula>OR($AD166="X",$AC166="X")</formula>
    </cfRule>
    <cfRule type="expression" dxfId="747" priority="98">
      <formula>AND($R166="X",$B166&lt;&gt;"")</formula>
    </cfRule>
    <cfRule type="expression" dxfId="746" priority="100">
      <formula>AND($AD166=1,$AC166=1)</formula>
    </cfRule>
    <cfRule type="expression" dxfId="745" priority="101">
      <formula>$AD166=1</formula>
    </cfRule>
    <cfRule type="expression" dxfId="744" priority="106">
      <formula>AND($R166="X",OR($B166&lt;&gt;"",$C166&lt;&gt;""))</formula>
    </cfRule>
  </conditionalFormatting>
  <conditionalFormatting sqref="D166:D172">
    <cfRule type="expression" dxfId="743" priority="99">
      <formula>OR($AD166="X",$AC166="X")</formula>
    </cfRule>
  </conditionalFormatting>
  <conditionalFormatting sqref="D167:D168">
    <cfRule type="expression" dxfId="742" priority="228">
      <formula>AND($AD167=1,$AC167=1)</formula>
    </cfRule>
    <cfRule type="expression" dxfId="741" priority="229">
      <formula>$AD167=1</formula>
    </cfRule>
    <cfRule type="expression" dxfId="740" priority="230">
      <formula>$AC167=1</formula>
    </cfRule>
    <cfRule type="expression" dxfId="739" priority="231">
      <formula>AND($R167="X",#REF!&lt;&gt;"")</formula>
    </cfRule>
  </conditionalFormatting>
  <conditionalFormatting sqref="D167:D172">
    <cfRule type="expression" dxfId="738" priority="281">
      <formula>AND($R167="X",OR(#REF!&lt;&gt;"",$B167&lt;&gt;"",$C167&lt;&gt;""))</formula>
    </cfRule>
  </conditionalFormatting>
  <conditionalFormatting sqref="D174">
    <cfRule type="expression" dxfId="737" priority="221">
      <formula>AND($R174="X",$B174&lt;&gt;"")</formula>
    </cfRule>
    <cfRule type="expression" dxfId="736" priority="222">
      <formula>OR($AD174="X",$AC174="X")</formula>
    </cfRule>
    <cfRule type="expression" dxfId="735" priority="223">
      <formula>AND($AD174=1,$AC174=1)</formula>
    </cfRule>
    <cfRule type="expression" dxfId="734" priority="224">
      <formula>$AD174=1</formula>
    </cfRule>
  </conditionalFormatting>
  <conditionalFormatting sqref="D175:D183">
    <cfRule type="expression" dxfId="733" priority="274">
      <formula>AND($R175="X",OR($B175&lt;&gt;"",#REF!&lt;&gt;"",$C175&lt;&gt;""))</formula>
    </cfRule>
  </conditionalFormatting>
  <conditionalFormatting sqref="D127:E127">
    <cfRule type="expression" dxfId="732" priority="130">
      <formula>AND($R127="X",OR($B127&lt;&gt;"",$C127&lt;&gt;"",$D127&lt;&gt;"",$E127&lt;&gt;""))</formula>
    </cfRule>
    <cfRule type="expression" dxfId="731" priority="131">
      <formula>AND($R127="X",OR($B127&lt;&gt;"",$C127&lt;&gt;"",$E127&lt;&gt;"",#REF!&lt;&gt;""))</formula>
    </cfRule>
    <cfRule type="expression" dxfId="730" priority="132">
      <formula>$AC127=1</formula>
    </cfRule>
    <cfRule type="expression" dxfId="729" priority="133">
      <formula>AND($R127="X",OR($B127&lt;&gt;"",$C127&lt;&gt;"",$D127&lt;&gt;""))</formula>
    </cfRule>
    <cfRule type="expression" dxfId="728" priority="134">
      <formula>AND($AD127=1,$AC127=1)</formula>
    </cfRule>
    <cfRule type="expression" dxfId="727" priority="135">
      <formula>$AD127=1</formula>
    </cfRule>
  </conditionalFormatting>
  <conditionalFormatting sqref="D41:G41">
    <cfRule type="expression" dxfId="726" priority="57">
      <formula>AND($R41="X",OR($B41&lt;&gt;"",$C41&lt;&gt;"",$D41&lt;&gt;"",$E41&lt;&gt;"",$F41&lt;&gt;""))</formula>
    </cfRule>
    <cfRule type="expression" dxfId="725" priority="58">
      <formula>AND($AD41=1,$AC41=1)</formula>
    </cfRule>
    <cfRule type="expression" dxfId="724" priority="59">
      <formula>$AD41=1</formula>
    </cfRule>
    <cfRule type="expression" dxfId="723" priority="60">
      <formula>OR($AD41="X",$AC41="X")</formula>
    </cfRule>
  </conditionalFormatting>
  <conditionalFormatting sqref="D125:G125">
    <cfRule type="expression" dxfId="722" priority="145">
      <formula>AND($R125="X",$B125&lt;&gt;"")</formula>
    </cfRule>
  </conditionalFormatting>
  <conditionalFormatting sqref="D127:G127">
    <cfRule type="expression" dxfId="721" priority="144">
      <formula>AND($R127="X",$B127&lt;&gt;"")</formula>
    </cfRule>
  </conditionalFormatting>
  <conditionalFormatting sqref="D154:G154">
    <cfRule type="expression" dxfId="720" priority="3">
      <formula>AND($R154="X",OR($B154&lt;&gt;"",$C154&lt;&gt;"",$D154&lt;&gt;"",$E154&lt;&gt;""))</formula>
    </cfRule>
  </conditionalFormatting>
  <conditionalFormatting sqref="D166:G166">
    <cfRule type="expression" dxfId="719" priority="97">
      <formula>AND($R166="X",OR($B166&lt;&gt;"",$C166&lt;&gt;""))</formula>
    </cfRule>
  </conditionalFormatting>
  <conditionalFormatting sqref="E12:E18">
    <cfRule type="expression" dxfId="718" priority="40">
      <formula>AND($R12="X",OR($B12&lt;&gt;"",$C12&lt;&gt;"",$D12&lt;&gt;""))</formula>
    </cfRule>
  </conditionalFormatting>
  <conditionalFormatting sqref="D19:E19">
    <cfRule type="expression" dxfId="717" priority="1170">
      <formula>AND($R19="X",OR($B19&lt;&gt;"",#REF!&lt;&gt;"",$C19&lt;&gt;""))</formula>
    </cfRule>
  </conditionalFormatting>
  <conditionalFormatting sqref="E20:E40 E140:E153">
    <cfRule type="expression" dxfId="716" priority="72">
      <formula>AND($R20="X",OR($B20&lt;&gt;"",$C20&lt;&gt;"",$D20&lt;&gt;""))</formula>
    </cfRule>
  </conditionalFormatting>
  <conditionalFormatting sqref="E42:E43">
    <cfRule type="expression" dxfId="715" priority="61">
      <formula>OR($AD42="X",$AC42="X")</formula>
    </cfRule>
    <cfRule type="expression" dxfId="714" priority="62">
      <formula>AND($AD42=1,$AC42=1)</formula>
    </cfRule>
    <cfRule type="expression" dxfId="713" priority="63">
      <formula>$AD42=1</formula>
    </cfRule>
    <cfRule type="expression" dxfId="712" priority="64">
      <formula>$AC42=1</formula>
    </cfRule>
    <cfRule type="expression" dxfId="711" priority="65">
      <formula>AND(NOT(ISBLANK($W42)),ISBLANK($AC42),ISBLANK($AD42))</formula>
    </cfRule>
    <cfRule type="expression" dxfId="710" priority="66">
      <formula>AND($R42="X",OR($B42&lt;&gt;"",#REF!&lt;&gt;"",$D42&lt;&gt;"",#REF!&lt;&gt;""))</formula>
    </cfRule>
  </conditionalFormatting>
  <conditionalFormatting sqref="E68:E70">
    <cfRule type="expression" dxfId="709" priority="22">
      <formula>AND($R68="X",OR($B68&lt;&gt;"",$C68&lt;&gt;"",$D68&lt;&gt;"",$E68&lt;&gt;"",$F68&lt;&gt;""))</formula>
    </cfRule>
  </conditionalFormatting>
  <conditionalFormatting sqref="E89">
    <cfRule type="expression" dxfId="708" priority="191">
      <formula>AND($R89="X",OR($B89&lt;&gt;"",$C89&lt;&gt;"",$D89&lt;&gt;"",$E89&lt;&gt;""))</formula>
    </cfRule>
    <cfRule type="expression" dxfId="707" priority="192">
      <formula>AND($AD89=1,$AC89=1)</formula>
    </cfRule>
    <cfRule type="expression" dxfId="706" priority="193">
      <formula>$AD89=1</formula>
    </cfRule>
    <cfRule type="expression" dxfId="705" priority="194">
      <formula>AND($R89="X",OR($B89&lt;&gt;"",$C89&lt;&gt;"",$E89&lt;&gt;"",#REF!&lt;&gt;""))</formula>
    </cfRule>
  </conditionalFormatting>
  <conditionalFormatting sqref="E92">
    <cfRule type="expression" dxfId="704" priority="185">
      <formula>AND($R92="X",OR($B92&lt;&gt;"",$C92&lt;&gt;"",$D92&lt;&gt;"",$E92&lt;&gt;""))</formula>
    </cfRule>
    <cfRule type="expression" dxfId="703" priority="186">
      <formula>AND($AD92=1,$AC92=1)</formula>
    </cfRule>
    <cfRule type="expression" dxfId="702" priority="187">
      <formula>$AD92=1</formula>
    </cfRule>
    <cfRule type="expression" dxfId="701" priority="188">
      <formula>$AC92=1</formula>
    </cfRule>
    <cfRule type="expression" dxfId="700" priority="189">
      <formula>AND($R92="X",OR($B92&lt;&gt;"",$C92&lt;&gt;"",$E92&lt;&gt;"",#REF!&lt;&gt;""))</formula>
    </cfRule>
    <cfRule type="expression" dxfId="699" priority="190">
      <formula>$AC92=1</formula>
    </cfRule>
  </conditionalFormatting>
  <conditionalFormatting sqref="E111">
    <cfRule type="expression" dxfId="698" priority="195">
      <formula>AND($R111="X",OR($B111&lt;&gt;"",$C111&lt;&gt;"",$D111&lt;&gt;"",$E111&lt;&gt;""))</formula>
    </cfRule>
    <cfRule type="expression" dxfId="697" priority="196">
      <formula>AND($AD111=1,$AC111=1)</formula>
    </cfRule>
    <cfRule type="expression" dxfId="696" priority="197">
      <formula>$AD111=1</formula>
    </cfRule>
    <cfRule type="expression" dxfId="695" priority="198">
      <formula>$AC111=1</formula>
    </cfRule>
    <cfRule type="expression" dxfId="694" priority="199">
      <formula>AND($R111="X",OR($B111&lt;&gt;"",$C111&lt;&gt;"",$E111&lt;&gt;"",#REF!&lt;&gt;""))</formula>
    </cfRule>
  </conditionalFormatting>
  <conditionalFormatting sqref="E122 E155:E159 E161:E164 E173 E184:E191">
    <cfRule type="expression" dxfId="693" priority="156">
      <formula>AND($R122="X",OR($B122&lt;&gt;"",$C122&lt;&gt;"",$D122&lt;&gt;""))</formula>
    </cfRule>
  </conditionalFormatting>
  <conditionalFormatting sqref="E122:E124">
    <cfRule type="expression" dxfId="692" priority="248">
      <formula>AND($R122="X",OR(#REF!&lt;&gt;"",$B122&lt;&gt;"",$C122&lt;&gt;""))</formula>
    </cfRule>
  </conditionalFormatting>
  <conditionalFormatting sqref="E125:E128">
    <cfRule type="expression" dxfId="691" priority="254">
      <formula>AND($R125="X",OR($B125&lt;&gt;"",$C125&lt;&gt;"",$D125&lt;&gt;""))</formula>
    </cfRule>
  </conditionalFormatting>
  <conditionalFormatting sqref="E126">
    <cfRule type="expression" dxfId="690" priority="136">
      <formula>AND($R126="X",OR($B126&lt;&gt;"",$C126&lt;&gt;"",$D126&lt;&gt;"",$E126&lt;&gt;""))</formula>
    </cfRule>
    <cfRule type="expression" dxfId="689" priority="137">
      <formula>AND($R126="X",OR($B126&lt;&gt;"",$C126&lt;&gt;"",$E126&lt;&gt;"",#REF!&lt;&gt;""))</formula>
    </cfRule>
    <cfRule type="expression" dxfId="688" priority="138">
      <formula>$AC126=1</formula>
    </cfRule>
    <cfRule type="expression" dxfId="687" priority="139">
      <formula>AND($R126="X",OR($B126&lt;&gt;"",$C126&lt;&gt;"",$D126&lt;&gt;""))</formula>
    </cfRule>
  </conditionalFormatting>
  <conditionalFormatting sqref="E131">
    <cfRule type="expression" dxfId="686" priority="200">
      <formula>AND($R131="X",OR($B131&lt;&gt;"",$C131&lt;&gt;"",$D131&lt;&gt;"",$E131&lt;&gt;""))</formula>
    </cfRule>
    <cfRule type="expression" dxfId="685" priority="201">
      <formula>AND($R131="X",OR($B131&lt;&gt;"",$C131&lt;&gt;"",$E131&lt;&gt;"",#REF!&lt;&gt;""))</formula>
    </cfRule>
    <cfRule type="expression" dxfId="684" priority="202">
      <formula>$AC131=1</formula>
    </cfRule>
  </conditionalFormatting>
  <conditionalFormatting sqref="E131:E132 E44:E120 F133:F134 E135:E138">
    <cfRule type="expression" dxfId="683" priority="236">
      <formula>AND($R44="X",OR($B44&lt;&gt;"",$C44&lt;&gt;"",$D44&lt;&gt;""))</formula>
    </cfRule>
  </conditionalFormatting>
  <conditionalFormatting sqref="E133:E134">
    <cfRule type="expression" dxfId="682" priority="148">
      <formula>AND($R133="X",$B133&lt;&gt;"")</formula>
    </cfRule>
    <cfRule type="expression" dxfId="681" priority="149">
      <formula>AND($AD133=1,$AC133=1)</formula>
    </cfRule>
    <cfRule type="expression" dxfId="680" priority="150">
      <formula>$AD133=1</formula>
    </cfRule>
    <cfRule type="expression" dxfId="679" priority="151">
      <formula>OR($AD133="X",$AC133="X")</formula>
    </cfRule>
    <cfRule type="expression" dxfId="678" priority="152">
      <formula>$AC133=1</formula>
    </cfRule>
    <cfRule type="expression" dxfId="677" priority="153">
      <formula>AND(NOT(ISBLANK($W133)),ISBLANK($AC133),ISBLANK($AD133))</formula>
    </cfRule>
  </conditionalFormatting>
  <conditionalFormatting sqref="E160">
    <cfRule type="expression" dxfId="676" priority="269">
      <formula>AND($R160="X",OR($B160&lt;&gt;"",#REF!&lt;&gt;"",$D160&lt;&gt;""))</formula>
    </cfRule>
  </conditionalFormatting>
  <conditionalFormatting sqref="E163">
    <cfRule type="expression" dxfId="675" priority="213">
      <formula>$AC163=1</formula>
    </cfRule>
    <cfRule type="expression" dxfId="674" priority="214">
      <formula>AND($R163="X",OR($B163&lt;&gt;"",$C163&lt;&gt;"",$D163&lt;&gt;"",$E163&lt;&gt;""))</formula>
    </cfRule>
    <cfRule type="expression" dxfId="673" priority="215">
      <formula>AND($AD163=1,$AC163=1)</formula>
    </cfRule>
    <cfRule type="expression" dxfId="672" priority="216">
      <formula>$AD163=1</formula>
    </cfRule>
  </conditionalFormatting>
  <conditionalFormatting sqref="E166">
    <cfRule type="expression" dxfId="671" priority="96">
      <formula>AND($R166="X",OR($B166&lt;&gt;"",$C166&lt;&gt;"",$D166&lt;&gt;""))</formula>
    </cfRule>
  </conditionalFormatting>
  <conditionalFormatting sqref="E168:E172">
    <cfRule type="expression" dxfId="670" priority="76">
      <formula>OR($AD168="X",$AC168="X")</formula>
    </cfRule>
    <cfRule type="expression" dxfId="669" priority="77">
      <formula>AND($AD168=1,$AC168=1)</formula>
    </cfRule>
    <cfRule type="expression" dxfId="668" priority="78">
      <formula>$AD168=1</formula>
    </cfRule>
    <cfRule type="expression" dxfId="667" priority="79">
      <formula>$AC168=1</formula>
    </cfRule>
    <cfRule type="expression" dxfId="666" priority="80">
      <formula>AND(NOT(ISBLANK($W168)),ISBLANK($AC168),ISBLANK($AD168))</formula>
    </cfRule>
    <cfRule type="expression" dxfId="665" priority="81">
      <formula>AND($R168="X",OR(#REF!&lt;&gt;"",$B168&lt;&gt;"",$C168&lt;&gt;"",$D168&lt;&gt;""))</formula>
    </cfRule>
  </conditionalFormatting>
  <conditionalFormatting sqref="E175:E183">
    <cfRule type="expression" dxfId="664" priority="146">
      <formula>AND($R175="X",OR($B175&lt;&gt;"",#REF!&lt;&gt;"",$C175&lt;&gt;"",$D175&lt;&gt;""))</formula>
    </cfRule>
  </conditionalFormatting>
  <conditionalFormatting sqref="E166:F166">
    <cfRule type="expression" dxfId="663" priority="107">
      <formula>AND($R166="X",OR($B166&lt;&gt;"",$C166&lt;&gt;"",$D166&lt;&gt;"",#REF!&lt;&gt;""))</formula>
    </cfRule>
  </conditionalFormatting>
  <conditionalFormatting sqref="E174:F174">
    <cfRule type="expression" dxfId="662" priority="277">
      <formula>AND($R174="X",OR($B174&lt;&gt;"",$C174&lt;&gt;"",$D174&lt;&gt;"",#REF!&lt;&gt;""))</formula>
    </cfRule>
  </conditionalFormatting>
  <conditionalFormatting sqref="E126:G126">
    <cfRule type="expression" dxfId="661" priority="142">
      <formula>AND($AD126=1,$AC126=1)</formula>
    </cfRule>
    <cfRule type="expression" dxfId="660" priority="143">
      <formula>$AD126=1</formula>
    </cfRule>
  </conditionalFormatting>
  <conditionalFormatting sqref="E128:G128">
    <cfRule type="expression" dxfId="659" priority="114">
      <formula>AND($R128="X",OR($B128&lt;&gt;"",$C128&lt;&gt;"",$D128&lt;&gt;"",$E128&lt;&gt;""))</formula>
    </cfRule>
    <cfRule type="expression" dxfId="658" priority="115">
      <formula>AND($R128="X",OR($B128&lt;&gt;"",$C128&lt;&gt;"",$E128&lt;&gt;"",#REF!&lt;&gt;""))</formula>
    </cfRule>
    <cfRule type="expression" dxfId="657" priority="116">
      <formula>$AC128=1</formula>
    </cfRule>
    <cfRule type="expression" dxfId="656" priority="117">
      <formula>AND($R128="X",OR($B128&lt;&gt;"",$C128&lt;&gt;"",$D128&lt;&gt;""))</formula>
    </cfRule>
    <cfRule type="expression" dxfId="655" priority="118">
      <formula>AND($AD128=1,$AC128=1)</formula>
    </cfRule>
    <cfRule type="expression" dxfId="654" priority="119">
      <formula>$AD128=1</formula>
    </cfRule>
    <cfRule type="expression" dxfId="653" priority="120">
      <formula>AND($R128="X",$B128&lt;&gt;"")</formula>
    </cfRule>
    <cfRule type="expression" dxfId="652" priority="121">
      <formula>AND($R128="X",OR($B128&lt;&gt;"",$C128&lt;&gt;""))</formula>
    </cfRule>
  </conditionalFormatting>
  <conditionalFormatting sqref="E140:G153 B140:C154">
    <cfRule type="expression" dxfId="651" priority="179">
      <formula>AND($AD140=1,$AC140=1)</formula>
    </cfRule>
    <cfRule type="expression" dxfId="650" priority="180">
      <formula>$AD140=1</formula>
    </cfRule>
    <cfRule type="expression" dxfId="649"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48" priority="41">
      <formula>AND($R12="X",OR($B12&lt;&gt;"",$C12&lt;&gt;"",$D12&lt;&gt;"",$E12&lt;&gt;""))</formula>
    </cfRule>
  </conditionalFormatting>
  <conditionalFormatting sqref="F19">
    <cfRule type="expression" dxfId="647" priority="1172">
      <formula>AND($R19="X",OR($B19&lt;&gt;"",#REF!&lt;&gt;"",$C19&lt;&gt;"",$E19&lt;&gt;""))</formula>
    </cfRule>
  </conditionalFormatting>
  <conditionalFormatting sqref="F20:F40 F131:F153 F155:F159 E183 G183">
    <cfRule type="expression" dxfId="646" priority="73">
      <formula>AND($R20="X",OR($B20&lt;&gt;"",$C20&lt;&gt;"",$D20&lt;&gt;"",$E20&lt;&gt;""))</formula>
    </cfRule>
  </conditionalFormatting>
  <conditionalFormatting sqref="F42:F43">
    <cfRule type="expression" dxfId="645" priority="294">
      <formula>AND($R42="X",OR($B42&lt;&gt;"",#REF!&lt;&gt;"",$D42&lt;&gt;"",#REF!&lt;&gt;""))</formula>
    </cfRule>
  </conditionalFormatting>
  <conditionalFormatting sqref="F44:F120">
    <cfRule type="expression" dxfId="644" priority="237">
      <formula>AND($R44="X",OR($B44&lt;&gt;"",$C44&lt;&gt;"",$D44&lt;&gt;"",$E44&lt;&gt;""))</formula>
    </cfRule>
  </conditionalFormatting>
  <conditionalFormatting sqref="F122 F161:F164 F173 F184:F191">
    <cfRule type="expression" dxfId="643" priority="157">
      <formula>AND($R122="X",OR($B122&lt;&gt;"",$C122&lt;&gt;"",$D122&lt;&gt;"",$E122&lt;&gt;""))</formula>
    </cfRule>
  </conditionalFormatting>
  <conditionalFormatting sqref="F122:F124">
    <cfRule type="expression" dxfId="642" priority="249">
      <formula>AND($R122="X",OR(#REF!&lt;&gt;"",$B122&lt;&gt;"",$C122&lt;&gt;"",$E122&lt;&gt;""))</formula>
    </cfRule>
  </conditionalFormatting>
  <conditionalFormatting sqref="F125:F128">
    <cfRule type="expression" dxfId="641" priority="255">
      <formula>AND($R125="X",OR($B125&lt;&gt;"",$C125&lt;&gt;"",$D125&lt;&gt;"",$E125&lt;&gt;""))</formula>
    </cfRule>
  </conditionalFormatting>
  <conditionalFormatting sqref="F126">
    <cfRule type="expression" dxfId="640" priority="140">
      <formula>AND($R126="X",OR($B126&lt;&gt;"",$C126&lt;&gt;"",$D126&lt;&gt;"",$E126&lt;&gt;""))</formula>
    </cfRule>
  </conditionalFormatting>
  <conditionalFormatting sqref="F127 G161:G164 G173">
    <cfRule type="expression" dxfId="639" priority="122">
      <formula>AND($R127="X",OR($B127&lt;&gt;"",$C127&lt;&gt;"",$D127&lt;&gt;"",$E127&lt;&gt;"",$F127&lt;&gt;""))</formula>
    </cfRule>
  </conditionalFormatting>
  <conditionalFormatting sqref="F128:F130 F139:G139">
    <cfRule type="expression" dxfId="638" priority="251">
      <formula>AND($R128="X",OR($B128&lt;&gt;"",$C128&lt;&gt;"",$E128&lt;&gt;"",#REF!&lt;&gt;""))</formula>
    </cfRule>
  </conditionalFormatting>
  <conditionalFormatting sqref="F138">
    <cfRule type="expression" dxfId="637" priority="184">
      <formula>AND($R138="X",OR($B138&lt;&gt;"",$C138&lt;&gt;"",$E138&lt;&gt;"",#REF!&lt;&gt;""))</formula>
    </cfRule>
  </conditionalFormatting>
  <conditionalFormatting sqref="F160">
    <cfRule type="expression" dxfId="636" priority="270">
      <formula>AND($R160="X",OR($B160&lt;&gt;"",#REF!&lt;&gt;"",$D160&lt;&gt;"",$E160&lt;&gt;""))</formula>
    </cfRule>
  </conditionalFormatting>
  <conditionalFormatting sqref="F168:F172">
    <cfRule type="expression" dxfId="635" priority="282">
      <formula>AND($R168="X",OR(#REF!&lt;&gt;"",$B168&lt;&gt;"",$C168&lt;&gt;"",$D168&lt;&gt;""))</formula>
    </cfRule>
  </conditionalFormatting>
  <conditionalFormatting sqref="F175:F183">
    <cfRule type="expression" dxfId="634" priority="147">
      <formula>AND($R175="X",OR($B175&lt;&gt;"",#REF!&lt;&gt;"",$C175&lt;&gt;"",$D175&lt;&gt;"",$F175&lt;&gt;""))</formula>
    </cfRule>
    <cfRule type="expression" dxfId="633" priority="275">
      <formula>AND($R175="X",OR($B175&lt;&gt;"",#REF!&lt;&gt;"",$C175&lt;&gt;"",$D175&lt;&gt;""))</formula>
    </cfRule>
  </conditionalFormatting>
  <conditionalFormatting sqref="F183">
    <cfRule type="expression" dxfId="632" priority="74">
      <formula>AND($R183="X",OR($B183&lt;&gt;"",$C183&lt;&gt;"",$D183&lt;&gt;"",$E183&lt;&gt;"",$F183&lt;&gt;""))</formula>
    </cfRule>
  </conditionalFormatting>
  <conditionalFormatting sqref="F127:G127">
    <cfRule type="expression" dxfId="631" priority="123">
      <formula>AND($R127="X",OR($B127&lt;&gt;"",$C127&lt;&gt;"",$D127&lt;&gt;"",$E127&lt;&gt;""))</formula>
    </cfRule>
    <cfRule type="expression" dxfId="630" priority="124">
      <formula>AND($R127="X",OR($B127&lt;&gt;"",$C127&lt;&gt;"",$E127&lt;&gt;"",#REF!&lt;&gt;""))</formula>
    </cfRule>
    <cfRule type="expression" dxfId="629" priority="125">
      <formula>$AC127=1</formula>
    </cfRule>
    <cfRule type="expression" dxfId="628" priority="126">
      <formula>AND($R127="X",OR($B127&lt;&gt;"",$C127&lt;&gt;"",$D127&lt;&gt;""))</formula>
    </cfRule>
    <cfRule type="expression" dxfId="627" priority="127">
      <formula>AND($AD127=1,$AC127=1)</formula>
    </cfRule>
    <cfRule type="expression" dxfId="626" priority="128">
      <formula>$AD127=1</formula>
    </cfRule>
    <cfRule type="expression" dxfId="625" priority="129">
      <formula>AND($R127="X",OR($B127&lt;&gt;"",$C127&lt;&gt;"",$D127&lt;&gt;""))</formula>
    </cfRule>
  </conditionalFormatting>
  <conditionalFormatting sqref="F128:G128">
    <cfRule type="expression" dxfId="624" priority="112">
      <formula>AND($R128="X",OR($B128&lt;&gt;"",$C128&lt;&gt;""))</formula>
    </cfRule>
    <cfRule type="expression" dxfId="623" priority="113">
      <formula>AND($R128="X",OR($B128&lt;&gt;"",$C128&lt;&gt;"",$D128&lt;&gt;""))</formula>
    </cfRule>
  </conditionalFormatting>
  <conditionalFormatting sqref="F166:G166">
    <cfRule type="expression" dxfId="622" priority="108">
      <formula>AND($R166="X",OR($B166&lt;&gt;"",$C166&lt;&gt;"",$D166&lt;&gt;"",#REF!&lt;&gt;"",$F166&lt;&gt;""))</formula>
    </cfRule>
  </conditionalFormatting>
  <conditionalFormatting sqref="F174:G174">
    <cfRule type="expression" dxfId="621" priority="278">
      <formula>AND($R174="X",OR($B174&lt;&gt;"",$C174&lt;&gt;"",$D174&lt;&gt;"",#REF!&lt;&gt;"",$F174&lt;&gt;""))</formula>
    </cfRule>
  </conditionalFormatting>
  <conditionalFormatting sqref="G12:G18">
    <cfRule type="expression" dxfId="620" priority="42">
      <formula>AND($R12="X",OR($B12&lt;&gt;"",$C12&lt;&gt;"",$D12&lt;&gt;"",$E12&lt;&gt;"",$F12&lt;&gt;""))</formula>
    </cfRule>
  </conditionalFormatting>
  <conditionalFormatting sqref="G19">
    <cfRule type="expression" dxfId="619" priority="1168">
      <formula>AND($R19="X",OR($B19&lt;&gt;"",#REF!&lt;&gt;"",$C19&lt;&gt;"",$E19&lt;&gt;"",$F19&lt;&gt;""))</formula>
    </cfRule>
  </conditionalFormatting>
  <conditionalFormatting sqref="G20:G40 G140:G153 G155:G159 D167:G167">
    <cfRule type="expression" dxfId="618" priority="75">
      <formula>AND($R20="X",OR($B20&lt;&gt;"",$C20&lt;&gt;"",$D20&lt;&gt;"",$E20&lt;&gt;"",$F20&lt;&gt;""))</formula>
    </cfRule>
  </conditionalFormatting>
  <conditionalFormatting sqref="G42:G43">
    <cfRule type="expression" dxfId="617" priority="295">
      <formula>AND($R42="X",OR($B42&lt;&gt;"",#REF!&lt;&gt;"",$D42&lt;&gt;"",#REF!&lt;&gt;"",$F42&lt;&gt;""))</formula>
    </cfRule>
  </conditionalFormatting>
  <conditionalFormatting sqref="G122">
    <cfRule type="expression" dxfId="616" priority="158">
      <formula>AND($R122="X",OR($B122&lt;&gt;"",$C122&lt;&gt;"",$D122&lt;&gt;"",$E122&lt;&gt;"",$F122&lt;&gt;""))</formula>
    </cfRule>
  </conditionalFormatting>
  <conditionalFormatting sqref="G122:G124">
    <cfRule type="expression" dxfId="615" priority="250">
      <formula>AND($R122="X",OR(#REF!&lt;&gt;"",$B122&lt;&gt;"",$C122&lt;&gt;"",$E122&lt;&gt;"",$F122&lt;&gt;""))</formula>
    </cfRule>
  </conditionalFormatting>
  <conditionalFormatting sqref="G125:G128">
    <cfRule type="expression" dxfId="614" priority="256">
      <formula>AND($R125="X",OR($B125&lt;&gt;"",$C125&lt;&gt;"",$D125&lt;&gt;"",$E125&lt;&gt;"",$F125&lt;&gt;""))</formula>
    </cfRule>
  </conditionalFormatting>
  <conditionalFormatting sqref="G126">
    <cfRule type="expression" dxfId="613" priority="141">
      <formula>AND($R126="X",OR($B126&lt;&gt;"",$C126&lt;&gt;"",$D126&lt;&gt;"",$E126&lt;&gt;"",$F126&lt;&gt;""))</formula>
    </cfRule>
  </conditionalFormatting>
  <conditionalFormatting sqref="G128">
    <cfRule type="expression" dxfId="612" priority="110">
      <formula>AND($R128="X",OR($B128&lt;&gt;"",$C128&lt;&gt;"",$E128&lt;&gt;"",#REF!&lt;&gt;""))</formula>
    </cfRule>
    <cfRule type="expression" dxfId="611" priority="111">
      <formula>AND($R128="X",OR($B128&lt;&gt;"",$C128&lt;&gt;"",$D128&lt;&gt;"",$E128&lt;&gt;""))</formula>
    </cfRule>
  </conditionalFormatting>
  <conditionalFormatting sqref="G128:G130">
    <cfRule type="expression" dxfId="610" priority="252">
      <formula>AND($R128="X",OR($B128&lt;&gt;"",$C128&lt;&gt;"",$E128&lt;&gt;"",#REF!&lt;&gt;"",$F128&lt;&gt;""))</formula>
    </cfRule>
  </conditionalFormatting>
  <conditionalFormatting sqref="G139">
    <cfRule type="expression" dxfId="609" priority="220">
      <formula>AND($R139="X",OR($B139&lt;&gt;"",$C139&lt;&gt;"",$D139&lt;&gt;"",$E139&lt;&gt;""))</formula>
    </cfRule>
    <cfRule type="expression" dxfId="608" priority="272">
      <formula>AND($R139="X",OR($B139&lt;&gt;"",$C139&lt;&gt;"",$E139&lt;&gt;"",#REF!&lt;&gt;"",$F139&lt;&gt;""))</formula>
    </cfRule>
  </conditionalFormatting>
  <conditionalFormatting sqref="G160">
    <cfRule type="expression" dxfId="607" priority="271">
      <formula>AND($R160="X",OR($B160&lt;&gt;"",#REF!&lt;&gt;"",$D160&lt;&gt;"",$E160&lt;&gt;"",$F160&lt;&gt;""))</formula>
    </cfRule>
  </conditionalFormatting>
  <conditionalFormatting sqref="G168:G172">
    <cfRule type="expression" dxfId="606" priority="283">
      <formula>AND($R168="X",OR(#REF!&lt;&gt;"",$B168&lt;&gt;"",$C168&lt;&gt;"",$D168&lt;&gt;"",$F168&lt;&gt;""))</formula>
    </cfRule>
  </conditionalFormatting>
  <conditionalFormatting sqref="G175:G183">
    <cfRule type="expression" dxfId="605" priority="276">
      <formula>AND($R175="X",OR($B175&lt;&gt;"",#REF!&lt;&gt;"",$C175&lt;&gt;"",$D175&lt;&gt;"",$F175&lt;&gt;""))</formula>
    </cfRule>
  </conditionalFormatting>
  <conditionalFormatting sqref="G184:G191 G44:G120 G131:G138">
    <cfRule type="expression" dxfId="604" priority="238">
      <formula>AND($R44="X",OR($B44&lt;&gt;"",$C44&lt;&gt;"",$D44&lt;&gt;"",$E44&lt;&gt;"",$F44&lt;&gt;""))</formula>
    </cfRule>
  </conditionalFormatting>
  <conditionalFormatting sqref="H193:H194 H214:H1054">
    <cfRule type="expression" dxfId="603" priority="258">
      <formula>$Q193="X"</formula>
    </cfRule>
  </conditionalFormatting>
  <conditionalFormatting sqref="I14:I29 I31:I191">
    <cfRule type="expression" dxfId="602" priority="234">
      <formula>$R14="X"</formula>
    </cfRule>
  </conditionalFormatting>
  <conditionalFormatting sqref="Q12:Q191">
    <cfRule type="cellIs" dxfId="601" priority="44" operator="equal">
      <formula>"1..1"</formula>
    </cfRule>
    <cfRule type="cellIs" dxfId="600" priority="45" operator="equal">
      <formula>"0..n"</formula>
    </cfRule>
    <cfRule type="cellIs" dxfId="599"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E242"/>
  <sheetViews>
    <sheetView tabSelected="1" zoomScaleNormal="100" workbookViewId="0">
      <pane xSplit="7" ySplit="8" topLeftCell="H17" activePane="bottomRight" state="frozen"/>
      <selection pane="topRight" activeCell="H1" sqref="H1"/>
      <selection pane="bottomLeft" activeCell="A9" sqref="A9"/>
      <selection pane="bottomRight" activeCell="H33" sqref="H33"/>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9.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625" style="96" customWidth="1"/>
    <col min="33" max="33" width="9"/>
    <col min="34" max="1014" width="9.5" style="128"/>
    <col min="1015" max="1015" width="9" style="128" customWidth="1"/>
    <col min="1016" max="1017" width="9" customWidth="1"/>
  </cols>
  <sheetData>
    <row r="1" spans="1:1015" ht="13.5" customHeight="1">
      <c r="A1" s="228" t="s">
        <v>773</v>
      </c>
      <c r="C1" s="129" t="s">
        <v>813</v>
      </c>
      <c r="E1" s="150" t="s">
        <v>814</v>
      </c>
      <c r="F1" s="157">
        <f>createCase[[#Totals],[Métier]] / createCase[[#Totals],[ID]]</f>
        <v>0.97222222222222221</v>
      </c>
      <c r="G1" s="128"/>
      <c r="H1" s="719" t="s">
        <v>911</v>
      </c>
      <c r="I1" s="719"/>
      <c r="J1" s="719"/>
      <c r="O1" s="720" t="s">
        <v>816</v>
      </c>
      <c r="P1" s="720"/>
      <c r="AD1" s="96"/>
      <c r="AG1" s="128"/>
      <c r="AMA1"/>
    </row>
    <row r="2" spans="1:1015" ht="13.5" customHeight="1">
      <c r="A2" s="128" t="s">
        <v>1611</v>
      </c>
      <c r="C2" s="141" t="s">
        <v>818</v>
      </c>
      <c r="D2" s="285"/>
      <c r="E2" s="152" t="s">
        <v>819</v>
      </c>
      <c r="F2" s="157">
        <f>createCase[[#Totals],[NexSIS]] / createCase[[#Totals],[ID]]</f>
        <v>0.45</v>
      </c>
      <c r="G2" s="128"/>
      <c r="H2" s="719"/>
      <c r="I2" s="719"/>
      <c r="J2" s="719"/>
      <c r="AD2" s="96"/>
      <c r="AG2" s="128"/>
      <c r="AMA2"/>
    </row>
    <row r="3" spans="1:1015" ht="13.5" customHeight="1">
      <c r="C3" s="142" t="s">
        <v>821</v>
      </c>
      <c r="E3" s="151" t="s">
        <v>822</v>
      </c>
      <c r="G3" s="128"/>
      <c r="AD3" s="96"/>
      <c r="AG3" s="128"/>
      <c r="AMA3"/>
    </row>
    <row r="4" spans="1:1015" ht="13.5" customHeight="1">
      <c r="C4" s="143" t="s">
        <v>824</v>
      </c>
      <c r="E4" s="153" t="s">
        <v>825</v>
      </c>
      <c r="G4" s="137"/>
      <c r="AD4" s="96"/>
      <c r="AG4" s="128"/>
      <c r="AMA4"/>
    </row>
    <row r="5" spans="1:1015"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c r="Z5" s="181"/>
      <c r="AA5" s="148"/>
      <c r="AB5" s="160"/>
      <c r="AC5" s="148"/>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row>
    <row r="6" spans="1:1015" ht="13.5" customHeight="1">
      <c r="C6" s="144" t="s">
        <v>827</v>
      </c>
      <c r="D6" s="138"/>
      <c r="F6" s="138"/>
      <c r="AD6" s="96"/>
      <c r="AG6" s="128"/>
      <c r="AMA6"/>
    </row>
    <row r="7" spans="1:1015" ht="13.5" customHeight="1">
      <c r="A7"/>
      <c r="B7"/>
      <c r="C7" s="138"/>
      <c r="D7" s="378"/>
      <c r="E7" s="138"/>
      <c r="F7" s="138"/>
      <c r="L7" s="721" t="s">
        <v>828</v>
      </c>
      <c r="M7" s="721"/>
      <c r="N7" s="721"/>
      <c r="O7" s="721"/>
      <c r="V7" s="722" t="s">
        <v>829</v>
      </c>
      <c r="W7" s="722"/>
      <c r="X7" s="722"/>
      <c r="AD7" s="721" t="s">
        <v>830</v>
      </c>
      <c r="AE7" s="721"/>
      <c r="AF7" s="529" t="s">
        <v>829</v>
      </c>
      <c r="AG7" s="128"/>
      <c r="AMA7"/>
    </row>
    <row r="8" spans="1:1015"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29" t="s">
        <v>1612</v>
      </c>
      <c r="Y8" s="230" t="s">
        <v>852</v>
      </c>
      <c r="Z8" s="235" t="s">
        <v>853</v>
      </c>
      <c r="AA8" s="235" t="s">
        <v>854</v>
      </c>
      <c r="AB8" s="236" t="s">
        <v>855</v>
      </c>
      <c r="AC8" s="235" t="s">
        <v>856</v>
      </c>
      <c r="AD8" s="235" t="s">
        <v>857</v>
      </c>
      <c r="AE8" s="237" t="s">
        <v>915</v>
      </c>
      <c r="AF8" s="229" t="s">
        <v>1612</v>
      </c>
    </row>
    <row r="9" spans="1:1015" s="224" customFormat="1" ht="13.5" customHeight="1">
      <c r="A9" s="225">
        <v>1</v>
      </c>
      <c r="B9" s="217" t="s">
        <v>916</v>
      </c>
      <c r="C9" s="240"/>
      <c r="D9" s="680"/>
      <c r="E9" s="680"/>
      <c r="F9" s="680"/>
      <c r="G9" s="680"/>
      <c r="H9" s="681" t="s">
        <v>950</v>
      </c>
      <c r="I9" s="317" t="s">
        <v>951</v>
      </c>
      <c r="J9" s="681" t="s">
        <v>952</v>
      </c>
      <c r="K9" s="682" t="s">
        <v>919</v>
      </c>
      <c r="L9" s="681" t="s">
        <v>953</v>
      </c>
      <c r="M9" s="681" t="s">
        <v>954</v>
      </c>
      <c r="N9" s="681"/>
      <c r="O9" s="681"/>
      <c r="P9" s="683">
        <v>1</v>
      </c>
      <c r="Q9" s="681" t="s">
        <v>820</v>
      </c>
      <c r="R9" s="681"/>
      <c r="S9" s="681" t="s">
        <v>863</v>
      </c>
      <c r="T9" s="684"/>
      <c r="U9" s="681"/>
      <c r="V9" s="679" t="s">
        <v>864</v>
      </c>
      <c r="W9" s="679" t="s">
        <v>864</v>
      </c>
      <c r="X9" s="679" t="s">
        <v>864</v>
      </c>
      <c r="Y9" s="232"/>
      <c r="Z9" s="685"/>
      <c r="AA9" s="681" t="s">
        <v>920</v>
      </c>
      <c r="AB9" s="686" t="s">
        <v>921</v>
      </c>
      <c r="AC9" s="681"/>
      <c r="AD9" s="684">
        <v>1</v>
      </c>
      <c r="AE9" s="684">
        <v>1</v>
      </c>
      <c r="AF9" s="679" t="s">
        <v>864</v>
      </c>
    </row>
    <row r="10" spans="1:1015" s="224" customFormat="1" ht="13.5" customHeight="1">
      <c r="A10" s="225">
        <v>2</v>
      </c>
      <c r="B10" s="253" t="s">
        <v>955</v>
      </c>
      <c r="C10" s="221"/>
      <c r="D10" s="221"/>
      <c r="E10" s="221"/>
      <c r="F10" s="221"/>
      <c r="G10" s="221"/>
      <c r="H10" s="681" t="s">
        <v>956</v>
      </c>
      <c r="I10" s="131" t="s">
        <v>957</v>
      </c>
      <c r="J10" s="681"/>
      <c r="K10" s="682" t="s">
        <v>925</v>
      </c>
      <c r="L10" s="681" t="s">
        <v>926</v>
      </c>
      <c r="M10" s="681" t="s">
        <v>927</v>
      </c>
      <c r="N10" s="681"/>
      <c r="O10" s="681"/>
      <c r="P10" s="683"/>
      <c r="Q10" s="681" t="s">
        <v>817</v>
      </c>
      <c r="R10" s="681"/>
      <c r="S10" s="681" t="s">
        <v>863</v>
      </c>
      <c r="T10" s="684"/>
      <c r="U10" s="681"/>
      <c r="V10" s="679" t="s">
        <v>864</v>
      </c>
      <c r="W10" s="679" t="s">
        <v>864</v>
      </c>
      <c r="X10" s="679" t="s">
        <v>864</v>
      </c>
      <c r="Y10" s="232"/>
      <c r="Z10" s="685"/>
      <c r="AA10" s="681"/>
      <c r="AB10" s="686"/>
      <c r="AC10" s="681"/>
      <c r="AD10" s="684">
        <v>1</v>
      </c>
      <c r="AE10" s="684">
        <v>1</v>
      </c>
      <c r="AF10" s="679" t="s">
        <v>864</v>
      </c>
    </row>
    <row r="11" spans="1:1015" s="224" customFormat="1" ht="13.5" customHeight="1">
      <c r="A11" s="225">
        <v>3</v>
      </c>
      <c r="B11" s="217" t="s">
        <v>958</v>
      </c>
      <c r="C11" s="240"/>
      <c r="D11" s="241"/>
      <c r="E11" s="241"/>
      <c r="F11" s="241"/>
      <c r="G11" s="241"/>
      <c r="H11" s="681" t="s">
        <v>959</v>
      </c>
      <c r="I11" s="682" t="s">
        <v>930</v>
      </c>
      <c r="J11" s="681" t="s">
        <v>960</v>
      </c>
      <c r="K11" s="682" t="s">
        <v>931</v>
      </c>
      <c r="L11" s="681"/>
      <c r="M11" s="681"/>
      <c r="N11" s="681"/>
      <c r="O11" s="681"/>
      <c r="P11" s="683">
        <v>1</v>
      </c>
      <c r="Q11" s="681" t="s">
        <v>820</v>
      </c>
      <c r="R11" s="681"/>
      <c r="S11" s="681" t="s">
        <v>879</v>
      </c>
      <c r="T11" s="684"/>
      <c r="U11" s="681" t="s">
        <v>932</v>
      </c>
      <c r="V11" s="679" t="s">
        <v>864</v>
      </c>
      <c r="W11" s="679" t="s">
        <v>864</v>
      </c>
      <c r="X11" s="679" t="s">
        <v>864</v>
      </c>
      <c r="Y11" s="232"/>
      <c r="Z11" s="685"/>
      <c r="AA11" s="681"/>
      <c r="AB11" s="686"/>
      <c r="AC11" s="681"/>
      <c r="AD11" s="684">
        <v>1</v>
      </c>
      <c r="AE11" s="684">
        <v>1</v>
      </c>
      <c r="AF11" s="679" t="s">
        <v>864</v>
      </c>
    </row>
    <row r="12" spans="1:1015" s="224" customFormat="1" ht="13.5" customHeight="1">
      <c r="A12" s="225">
        <v>4</v>
      </c>
      <c r="B12" s="217" t="s">
        <v>1613</v>
      </c>
      <c r="C12" s="240"/>
      <c r="D12" s="241"/>
      <c r="E12" s="241"/>
      <c r="F12" s="241"/>
      <c r="G12" s="241"/>
      <c r="H12" s="681" t="s">
        <v>1614</v>
      </c>
      <c r="I12" s="682" t="s">
        <v>935</v>
      </c>
      <c r="J12" s="681" t="s">
        <v>964</v>
      </c>
      <c r="K12" s="682" t="s">
        <v>1615</v>
      </c>
      <c r="L12" s="681"/>
      <c r="M12" s="681"/>
      <c r="N12" s="681"/>
      <c r="O12" s="681"/>
      <c r="P12" s="683"/>
      <c r="Q12" s="681" t="s">
        <v>820</v>
      </c>
      <c r="R12" s="681"/>
      <c r="S12" s="681" t="s">
        <v>863</v>
      </c>
      <c r="T12" s="684"/>
      <c r="U12" s="681"/>
      <c r="V12" s="679" t="s">
        <v>864</v>
      </c>
      <c r="W12" s="679" t="s">
        <v>864</v>
      </c>
      <c r="X12" s="690"/>
      <c r="Y12" s="232"/>
      <c r="Z12" s="685"/>
      <c r="AA12" s="681"/>
      <c r="AB12" s="686"/>
      <c r="AC12" s="681"/>
      <c r="AD12" s="684">
        <v>1</v>
      </c>
      <c r="AE12" s="684">
        <v>1</v>
      </c>
      <c r="AF12" s="690"/>
    </row>
    <row r="13" spans="1:1015" s="224" customFormat="1" ht="13.5" customHeight="1">
      <c r="A13" s="225">
        <v>5</v>
      </c>
      <c r="B13" s="217" t="s">
        <v>1616</v>
      </c>
      <c r="C13" s="680"/>
      <c r="D13" s="241"/>
      <c r="E13" s="241"/>
      <c r="F13" s="241"/>
      <c r="G13" s="241"/>
      <c r="H13" s="681" t="s">
        <v>974</v>
      </c>
      <c r="I13" s="682"/>
      <c r="J13" s="681" t="s">
        <v>975</v>
      </c>
      <c r="K13" s="682" t="s">
        <v>976</v>
      </c>
      <c r="L13" s="681"/>
      <c r="M13" s="681"/>
      <c r="N13" s="681"/>
      <c r="O13" s="681"/>
      <c r="P13" s="683"/>
      <c r="Q13" s="681" t="s">
        <v>820</v>
      </c>
      <c r="R13" s="681" t="s">
        <v>864</v>
      </c>
      <c r="S13" s="243" t="s">
        <v>976</v>
      </c>
      <c r="T13" s="684"/>
      <c r="U13" s="681"/>
      <c r="V13" s="679" t="s">
        <v>864</v>
      </c>
      <c r="W13" s="679" t="s">
        <v>864</v>
      </c>
      <c r="X13" s="679" t="s">
        <v>864</v>
      </c>
      <c r="Y13" s="232"/>
      <c r="Z13" s="685"/>
      <c r="AA13" s="681"/>
      <c r="AB13" s="686"/>
      <c r="AC13" s="681"/>
      <c r="AD13" s="684">
        <v>1</v>
      </c>
      <c r="AE13" s="684">
        <v>1</v>
      </c>
      <c r="AF13" s="679" t="s">
        <v>864</v>
      </c>
    </row>
    <row r="14" spans="1:1015" s="224" customFormat="1" ht="13.5" customHeight="1">
      <c r="A14" s="225">
        <v>6</v>
      </c>
      <c r="B14" s="217"/>
      <c r="C14" s="680" t="s">
        <v>986</v>
      </c>
      <c r="D14" s="241"/>
      <c r="E14" s="241"/>
      <c r="F14" s="241"/>
      <c r="G14" s="241"/>
      <c r="H14" s="681" t="s">
        <v>995</v>
      </c>
      <c r="I14" s="682"/>
      <c r="J14" s="681" t="s">
        <v>989</v>
      </c>
      <c r="K14" s="682"/>
      <c r="L14" s="681" t="s">
        <v>997</v>
      </c>
      <c r="M14" s="681" t="s">
        <v>998</v>
      </c>
      <c r="N14" s="681"/>
      <c r="O14" s="681"/>
      <c r="P14" s="683">
        <v>1</v>
      </c>
      <c r="Q14" s="681" t="s">
        <v>820</v>
      </c>
      <c r="R14" s="681" t="s">
        <v>864</v>
      </c>
      <c r="S14" s="681" t="s">
        <v>1617</v>
      </c>
      <c r="T14" s="684"/>
      <c r="U14" s="681" t="s">
        <v>1618</v>
      </c>
      <c r="V14" s="679" t="s">
        <v>864</v>
      </c>
      <c r="W14" s="679" t="s">
        <v>864</v>
      </c>
      <c r="X14" s="679" t="s">
        <v>864</v>
      </c>
      <c r="Y14" s="232"/>
      <c r="Z14" s="685"/>
      <c r="AA14" s="681" t="s">
        <v>993</v>
      </c>
      <c r="AB14" s="686"/>
      <c r="AC14" s="681"/>
      <c r="AD14" s="684">
        <v>1</v>
      </c>
      <c r="AE14" s="684">
        <v>1</v>
      </c>
      <c r="AF14" s="679" t="s">
        <v>864</v>
      </c>
    </row>
    <row r="15" spans="1:1015" s="224" customFormat="1" ht="12.95" customHeight="1">
      <c r="A15" s="225">
        <v>7</v>
      </c>
      <c r="B15" s="217"/>
      <c r="C15" s="680"/>
      <c r="D15" s="241" t="s">
        <v>667</v>
      </c>
      <c r="E15" s="241"/>
      <c r="F15" s="241"/>
      <c r="G15" s="241"/>
      <c r="H15" s="681" t="s">
        <v>999</v>
      </c>
      <c r="I15" s="682" t="s">
        <v>1000</v>
      </c>
      <c r="J15" s="681" t="s">
        <v>1001</v>
      </c>
      <c r="K15" s="682"/>
      <c r="L15" s="681"/>
      <c r="M15" s="681"/>
      <c r="N15" s="681"/>
      <c r="O15" s="681"/>
      <c r="P15" s="683">
        <v>1</v>
      </c>
      <c r="Q15" s="681" t="s">
        <v>820</v>
      </c>
      <c r="R15" s="681"/>
      <c r="S15" s="681" t="s">
        <v>863</v>
      </c>
      <c r="T15" s="684"/>
      <c r="U15" s="681"/>
      <c r="V15" s="679" t="s">
        <v>864</v>
      </c>
      <c r="W15" s="679" t="s">
        <v>864</v>
      </c>
      <c r="X15" s="679" t="s">
        <v>864</v>
      </c>
      <c r="Y15" s="232"/>
      <c r="Z15" s="685"/>
      <c r="AA15" s="681" t="s">
        <v>993</v>
      </c>
      <c r="AB15" s="686"/>
      <c r="AC15" s="681"/>
      <c r="AD15" s="684">
        <v>1</v>
      </c>
      <c r="AE15" s="684">
        <v>1</v>
      </c>
      <c r="AF15" s="679" t="s">
        <v>864</v>
      </c>
    </row>
    <row r="16" spans="1:1015" s="224" customFormat="1" ht="13.5" customHeight="1">
      <c r="A16" s="225">
        <v>8</v>
      </c>
      <c r="B16" s="217"/>
      <c r="C16" s="680"/>
      <c r="D16" s="241" t="s">
        <v>1002</v>
      </c>
      <c r="E16" s="241"/>
      <c r="F16" s="241"/>
      <c r="G16" s="241"/>
      <c r="H16" s="681" t="s">
        <v>1003</v>
      </c>
      <c r="I16" s="682" t="s">
        <v>1004</v>
      </c>
      <c r="J16" s="681" t="s">
        <v>1005</v>
      </c>
      <c r="K16" s="682"/>
      <c r="L16" s="681"/>
      <c r="M16" s="681"/>
      <c r="N16" s="681"/>
      <c r="O16" s="681"/>
      <c r="P16" s="683">
        <v>1</v>
      </c>
      <c r="Q16" s="681" t="s">
        <v>820</v>
      </c>
      <c r="R16" s="681"/>
      <c r="S16" s="681" t="s">
        <v>863</v>
      </c>
      <c r="T16" s="684"/>
      <c r="U16" s="681"/>
      <c r="V16" s="679" t="s">
        <v>864</v>
      </c>
      <c r="W16" s="679" t="s">
        <v>864</v>
      </c>
      <c r="X16" s="679" t="s">
        <v>864</v>
      </c>
      <c r="Y16" s="232"/>
      <c r="Z16" s="685"/>
      <c r="AA16" s="681" t="s">
        <v>993</v>
      </c>
      <c r="AB16" s="686"/>
      <c r="AC16" s="681"/>
      <c r="AD16" s="684">
        <v>1</v>
      </c>
      <c r="AE16" s="684">
        <v>1</v>
      </c>
      <c r="AF16" s="679" t="s">
        <v>864</v>
      </c>
    </row>
    <row r="17" spans="1:32" s="224" customFormat="1" ht="13.5" customHeight="1">
      <c r="A17" s="225">
        <v>9</v>
      </c>
      <c r="B17" s="217"/>
      <c r="C17" s="680"/>
      <c r="D17" s="241" t="s">
        <v>767</v>
      </c>
      <c r="E17" s="241"/>
      <c r="F17" s="241"/>
      <c r="G17" s="241"/>
      <c r="H17" s="681" t="s">
        <v>1006</v>
      </c>
      <c r="I17" s="682"/>
      <c r="J17" s="681" t="s">
        <v>939</v>
      </c>
      <c r="K17" s="682"/>
      <c r="L17" s="681"/>
      <c r="M17" s="681"/>
      <c r="N17" s="681"/>
      <c r="O17" s="681"/>
      <c r="P17" s="683"/>
      <c r="Q17" s="681" t="s">
        <v>817</v>
      </c>
      <c r="R17" s="681"/>
      <c r="S17" s="681" t="s">
        <v>863</v>
      </c>
      <c r="T17" s="684"/>
      <c r="U17" s="681"/>
      <c r="V17" s="679" t="s">
        <v>864</v>
      </c>
      <c r="W17" s="679" t="s">
        <v>864</v>
      </c>
      <c r="X17" s="679" t="s">
        <v>864</v>
      </c>
      <c r="Y17" s="232"/>
      <c r="Z17" s="685"/>
      <c r="AA17" s="681" t="s">
        <v>993</v>
      </c>
      <c r="AB17" s="686"/>
      <c r="AC17" s="681"/>
      <c r="AD17" s="684">
        <v>1</v>
      </c>
      <c r="AE17" s="684">
        <v>1</v>
      </c>
      <c r="AF17" s="679" t="s">
        <v>864</v>
      </c>
    </row>
    <row r="18" spans="1:32" s="224" customFormat="1" ht="13.5" customHeight="1">
      <c r="A18" s="225">
        <v>10</v>
      </c>
      <c r="B18" s="217"/>
      <c r="C18" s="680" t="s">
        <v>994</v>
      </c>
      <c r="D18" s="241" t="s">
        <v>1619</v>
      </c>
      <c r="E18" s="241"/>
      <c r="F18" s="241"/>
      <c r="G18" s="241"/>
      <c r="H18" s="681" t="s">
        <v>988</v>
      </c>
      <c r="I18" s="682"/>
      <c r="J18" s="681" t="s">
        <v>996</v>
      </c>
      <c r="K18" s="682"/>
      <c r="L18" s="681" t="s">
        <v>990</v>
      </c>
      <c r="M18" s="681" t="s">
        <v>991</v>
      </c>
      <c r="N18" s="681"/>
      <c r="O18" s="681"/>
      <c r="P18" s="683">
        <v>1</v>
      </c>
      <c r="Q18" s="681" t="s">
        <v>817</v>
      </c>
      <c r="R18" s="681" t="s">
        <v>864</v>
      </c>
      <c r="S18" s="681" t="s">
        <v>1617</v>
      </c>
      <c r="T18" s="684"/>
      <c r="U18" s="681" t="s">
        <v>1620</v>
      </c>
      <c r="V18" s="679" t="s">
        <v>864</v>
      </c>
      <c r="W18" s="679" t="s">
        <v>864</v>
      </c>
      <c r="X18" s="679" t="s">
        <v>864</v>
      </c>
      <c r="Y18" s="232"/>
      <c r="Z18" s="685"/>
      <c r="AA18" s="681" t="s">
        <v>993</v>
      </c>
      <c r="AB18" s="686"/>
      <c r="AC18" s="681"/>
      <c r="AD18" s="684">
        <v>1</v>
      </c>
      <c r="AE18" s="684">
        <v>1</v>
      </c>
      <c r="AF18" s="679" t="s">
        <v>864</v>
      </c>
    </row>
    <row r="19" spans="1:32" s="224" customFormat="1" ht="13.5" customHeight="1">
      <c r="A19" s="225">
        <v>11</v>
      </c>
      <c r="B19" s="217"/>
      <c r="C19" s="680" t="s">
        <v>1007</v>
      </c>
      <c r="D19" s="241" t="s">
        <v>1619</v>
      </c>
      <c r="E19" s="241"/>
      <c r="F19" s="241"/>
      <c r="G19" s="241"/>
      <c r="H19" s="681" t="s">
        <v>1008</v>
      </c>
      <c r="I19" s="682"/>
      <c r="J19" s="681" t="s">
        <v>1009</v>
      </c>
      <c r="K19" s="682"/>
      <c r="L19" s="681"/>
      <c r="M19" s="681"/>
      <c r="N19" s="681"/>
      <c r="O19" s="681"/>
      <c r="P19" s="683">
        <v>1</v>
      </c>
      <c r="Q19" s="681" t="s">
        <v>823</v>
      </c>
      <c r="R19" s="681" t="s">
        <v>864</v>
      </c>
      <c r="S19" s="681" t="s">
        <v>1617</v>
      </c>
      <c r="T19" s="684"/>
      <c r="U19" s="681" t="s">
        <v>1621</v>
      </c>
      <c r="V19" s="679" t="s">
        <v>864</v>
      </c>
      <c r="W19" s="679" t="s">
        <v>864</v>
      </c>
      <c r="X19" s="679" t="s">
        <v>864</v>
      </c>
      <c r="Y19" s="232"/>
      <c r="Z19" s="685"/>
      <c r="AA19" s="681" t="s">
        <v>993</v>
      </c>
      <c r="AB19" s="686"/>
      <c r="AC19" s="681"/>
      <c r="AD19" s="684">
        <v>1</v>
      </c>
      <c r="AE19" s="684">
        <v>1</v>
      </c>
      <c r="AF19" s="679" t="s">
        <v>864</v>
      </c>
    </row>
    <row r="20" spans="1:32" s="224" customFormat="1" ht="13.5" customHeight="1">
      <c r="A20" s="225">
        <v>12</v>
      </c>
      <c r="B20" s="217"/>
      <c r="C20" s="680" t="s">
        <v>1010</v>
      </c>
      <c r="D20" s="241" t="s">
        <v>1619</v>
      </c>
      <c r="E20" s="241"/>
      <c r="F20" s="241"/>
      <c r="G20" s="241"/>
      <c r="H20" s="681" t="s">
        <v>1011</v>
      </c>
      <c r="I20" s="682"/>
      <c r="J20" s="681" t="s">
        <v>1012</v>
      </c>
      <c r="K20" s="682"/>
      <c r="L20" s="681"/>
      <c r="M20" s="681"/>
      <c r="N20" s="681"/>
      <c r="O20" s="681"/>
      <c r="P20" s="683">
        <v>1</v>
      </c>
      <c r="Q20" s="681" t="s">
        <v>817</v>
      </c>
      <c r="R20" s="681" t="s">
        <v>864</v>
      </c>
      <c r="S20" s="681" t="s">
        <v>1617</v>
      </c>
      <c r="T20" s="684"/>
      <c r="U20" s="263" t="s">
        <v>1622</v>
      </c>
      <c r="V20" s="679" t="s">
        <v>864</v>
      </c>
      <c r="W20" s="679" t="s">
        <v>864</v>
      </c>
      <c r="X20" s="679" t="s">
        <v>864</v>
      </c>
      <c r="Y20" s="232"/>
      <c r="Z20" s="685"/>
      <c r="AA20" s="681" t="s">
        <v>993</v>
      </c>
      <c r="AB20" s="686"/>
      <c r="AC20" s="681"/>
      <c r="AD20" s="684">
        <v>1</v>
      </c>
      <c r="AE20" s="684"/>
      <c r="AF20" s="679" t="s">
        <v>864</v>
      </c>
    </row>
    <row r="21" spans="1:32" s="224" customFormat="1" ht="13.5" customHeight="1">
      <c r="A21" s="225">
        <v>13</v>
      </c>
      <c r="B21" s="217"/>
      <c r="C21" s="680" t="s">
        <v>1013</v>
      </c>
      <c r="D21" s="241"/>
      <c r="E21" s="241"/>
      <c r="F21" s="241"/>
      <c r="G21" s="241"/>
      <c r="H21" s="263"/>
      <c r="I21" s="682"/>
      <c r="J21" s="681"/>
      <c r="K21" s="681" t="s">
        <v>1014</v>
      </c>
      <c r="L21" s="681"/>
      <c r="M21" s="681"/>
      <c r="N21" s="681"/>
      <c r="O21" s="681"/>
      <c r="P21" s="683"/>
      <c r="Q21" s="681" t="s">
        <v>817</v>
      </c>
      <c r="R21" s="681" t="s">
        <v>864</v>
      </c>
      <c r="S21" s="243" t="s">
        <v>1015</v>
      </c>
      <c r="T21" s="684"/>
      <c r="U21" s="681"/>
      <c r="V21" s="679"/>
      <c r="W21" s="679" t="s">
        <v>864</v>
      </c>
      <c r="X21" s="679"/>
      <c r="Y21" s="232"/>
      <c r="Z21" s="685"/>
      <c r="AA21" s="681" t="s">
        <v>1016</v>
      </c>
      <c r="AB21" s="686"/>
      <c r="AC21" s="681"/>
      <c r="AD21" s="684"/>
      <c r="AE21" s="684">
        <v>1</v>
      </c>
      <c r="AF21" s="679"/>
    </row>
    <row r="22" spans="1:32" s="224" customFormat="1" ht="13.5" customHeight="1">
      <c r="A22" s="225">
        <v>14</v>
      </c>
      <c r="B22" s="217"/>
      <c r="C22" s="680"/>
      <c r="D22" s="241" t="s">
        <v>495</v>
      </c>
      <c r="E22" s="241"/>
      <c r="F22" s="241"/>
      <c r="G22" s="241"/>
      <c r="H22" s="263" t="s">
        <v>1017</v>
      </c>
      <c r="I22" s="682"/>
      <c r="J22" s="681"/>
      <c r="K22" s="681" t="s">
        <v>888</v>
      </c>
      <c r="L22" s="681"/>
      <c r="M22" s="681"/>
      <c r="N22" s="681"/>
      <c r="O22" s="681"/>
      <c r="P22" s="683"/>
      <c r="Q22" s="681" t="s">
        <v>817</v>
      </c>
      <c r="R22" s="681"/>
      <c r="S22" s="681" t="s">
        <v>863</v>
      </c>
      <c r="T22" s="684" t="s">
        <v>864</v>
      </c>
      <c r="U22" s="681" t="s">
        <v>1018</v>
      </c>
      <c r="V22" s="679"/>
      <c r="W22" s="679" t="s">
        <v>864</v>
      </c>
      <c r="X22" s="679"/>
      <c r="Y22" s="232"/>
      <c r="Z22" s="685"/>
      <c r="AA22" s="266" t="s">
        <v>1019</v>
      </c>
      <c r="AB22" s="686"/>
      <c r="AC22" s="681"/>
      <c r="AD22" s="684"/>
      <c r="AE22" s="684">
        <v>1</v>
      </c>
      <c r="AF22" s="679"/>
    </row>
    <row r="23" spans="1:32" s="224" customFormat="1" ht="13.5" customHeight="1">
      <c r="A23" s="225">
        <v>15</v>
      </c>
      <c r="B23" s="217"/>
      <c r="C23" s="680"/>
      <c r="D23" s="241" t="s">
        <v>968</v>
      </c>
      <c r="E23" s="241"/>
      <c r="F23" s="241"/>
      <c r="G23" s="241"/>
      <c r="H23" s="681" t="s">
        <v>1020</v>
      </c>
      <c r="I23" s="682" t="s">
        <v>1021</v>
      </c>
      <c r="J23" s="681"/>
      <c r="K23" s="681" t="s">
        <v>971</v>
      </c>
      <c r="L23" s="681"/>
      <c r="M23" s="681"/>
      <c r="N23" s="681"/>
      <c r="O23" s="681"/>
      <c r="P23" s="683"/>
      <c r="Q23" s="681" t="s">
        <v>817</v>
      </c>
      <c r="R23" s="681"/>
      <c r="S23" s="681" t="s">
        <v>863</v>
      </c>
      <c r="T23" s="684" t="s">
        <v>864</v>
      </c>
      <c r="U23" s="681" t="s">
        <v>1623</v>
      </c>
      <c r="V23" s="679"/>
      <c r="W23" s="679" t="s">
        <v>864</v>
      </c>
      <c r="X23" s="679"/>
      <c r="Y23" s="232"/>
      <c r="Z23" s="685"/>
      <c r="AA23" s="266" t="s">
        <v>1023</v>
      </c>
      <c r="AB23" s="686"/>
      <c r="AC23" s="681"/>
      <c r="AD23" s="684"/>
      <c r="AE23" s="684">
        <v>1</v>
      </c>
      <c r="AF23" s="679"/>
    </row>
    <row r="24" spans="1:32" s="224" customFormat="1" ht="13.5" customHeight="1">
      <c r="A24" s="225">
        <v>16</v>
      </c>
      <c r="B24" s="217"/>
      <c r="C24" s="680"/>
      <c r="D24" s="680" t="s">
        <v>1024</v>
      </c>
      <c r="E24" s="241"/>
      <c r="F24" s="241"/>
      <c r="G24" s="241"/>
      <c r="H24" s="263" t="s">
        <v>1025</v>
      </c>
      <c r="I24" s="131" t="s">
        <v>1026</v>
      </c>
      <c r="J24" s="681"/>
      <c r="K24" s="682" t="s">
        <v>1027</v>
      </c>
      <c r="L24" s="681"/>
      <c r="M24" s="681"/>
      <c r="N24" s="681"/>
      <c r="O24" s="681"/>
      <c r="P24" s="683"/>
      <c r="Q24" s="681" t="s">
        <v>817</v>
      </c>
      <c r="R24" s="681"/>
      <c r="S24" s="681" t="s">
        <v>863</v>
      </c>
      <c r="T24" s="374"/>
      <c r="U24" s="682" t="s">
        <v>1624</v>
      </c>
      <c r="V24" s="679"/>
      <c r="W24" s="679" t="s">
        <v>864</v>
      </c>
      <c r="X24" s="679"/>
      <c r="Y24" s="232"/>
      <c r="Z24" s="387" t="s">
        <v>1028</v>
      </c>
      <c r="AA24" s="681" t="s">
        <v>1029</v>
      </c>
      <c r="AB24" s="686"/>
      <c r="AC24" s="681"/>
      <c r="AD24" s="684"/>
      <c r="AE24" s="684">
        <v>1</v>
      </c>
      <c r="AF24" s="679"/>
    </row>
    <row r="25" spans="1:32" s="224" customFormat="1" ht="13.5" customHeight="1">
      <c r="A25" s="225">
        <v>17</v>
      </c>
      <c r="B25" s="217"/>
      <c r="C25" s="680"/>
      <c r="D25" s="680" t="s">
        <v>1030</v>
      </c>
      <c r="E25" s="241"/>
      <c r="F25" s="241"/>
      <c r="G25" s="241"/>
      <c r="H25" s="681" t="s">
        <v>981</v>
      </c>
      <c r="I25" s="682" t="s">
        <v>982</v>
      </c>
      <c r="J25" s="681"/>
      <c r="K25" s="682" t="s">
        <v>983</v>
      </c>
      <c r="L25" s="681"/>
      <c r="M25" s="681"/>
      <c r="N25" s="681"/>
      <c r="O25" s="681"/>
      <c r="P25" s="683"/>
      <c r="Q25" s="681" t="s">
        <v>817</v>
      </c>
      <c r="R25" s="681"/>
      <c r="S25" s="681" t="s">
        <v>863</v>
      </c>
      <c r="T25" s="684"/>
      <c r="U25" s="263" t="s">
        <v>1625</v>
      </c>
      <c r="V25" s="679"/>
      <c r="W25" s="679" t="s">
        <v>864</v>
      </c>
      <c r="X25" s="679"/>
      <c r="Y25" s="232"/>
      <c r="Z25" s="392" t="s">
        <v>984</v>
      </c>
      <c r="AA25" s="263" t="s">
        <v>985</v>
      </c>
      <c r="AB25" s="686"/>
      <c r="AC25" s="681"/>
      <c r="AD25" s="684"/>
      <c r="AE25" s="684">
        <v>1</v>
      </c>
      <c r="AF25" s="679"/>
    </row>
    <row r="26" spans="1:32" s="224" customFormat="1" ht="13.5" customHeight="1">
      <c r="A26" s="225">
        <v>18</v>
      </c>
      <c r="B26" s="217"/>
      <c r="C26" s="680" t="s">
        <v>1031</v>
      </c>
      <c r="D26" s="241"/>
      <c r="E26" s="241"/>
      <c r="F26" s="241"/>
      <c r="G26" s="241"/>
      <c r="H26" s="681"/>
      <c r="I26" s="682"/>
      <c r="J26" s="681" t="s">
        <v>1032</v>
      </c>
      <c r="K26" s="682"/>
      <c r="L26" s="681"/>
      <c r="M26" s="681"/>
      <c r="N26" s="681"/>
      <c r="O26" s="681"/>
      <c r="P26" s="683"/>
      <c r="Q26" s="681" t="s">
        <v>817</v>
      </c>
      <c r="R26" s="681" t="s">
        <v>864</v>
      </c>
      <c r="S26" s="243" t="s">
        <v>1032</v>
      </c>
      <c r="T26" s="684"/>
      <c r="U26" s="681"/>
      <c r="V26" s="679" t="s">
        <v>864</v>
      </c>
      <c r="W26" s="679"/>
      <c r="X26" s="679" t="s">
        <v>864</v>
      </c>
      <c r="Y26" s="232"/>
      <c r="Z26" s="685"/>
      <c r="AA26" s="681"/>
      <c r="AB26" s="686"/>
      <c r="AC26" s="681"/>
      <c r="AD26" s="684">
        <v>1</v>
      </c>
      <c r="AE26" s="684">
        <v>1</v>
      </c>
      <c r="AF26" s="679" t="s">
        <v>864</v>
      </c>
    </row>
    <row r="27" spans="1:32" s="224" customFormat="1" ht="13.5" customHeight="1">
      <c r="A27" s="225">
        <v>19</v>
      </c>
      <c r="B27" s="217"/>
      <c r="C27" s="680"/>
      <c r="D27" s="241" t="s">
        <v>1033</v>
      </c>
      <c r="E27" s="241"/>
      <c r="F27" s="241"/>
      <c r="G27" s="241"/>
      <c r="H27" s="681" t="s">
        <v>1034</v>
      </c>
      <c r="I27" s="682" t="s">
        <v>1035</v>
      </c>
      <c r="J27" s="681" t="s">
        <v>1036</v>
      </c>
      <c r="K27" s="682"/>
      <c r="L27" s="681" t="s">
        <v>1037</v>
      </c>
      <c r="M27" s="681" t="s">
        <v>1038</v>
      </c>
      <c r="N27" s="681"/>
      <c r="O27" s="681"/>
      <c r="P27" s="683"/>
      <c r="Q27" s="681" t="s">
        <v>817</v>
      </c>
      <c r="R27" s="681"/>
      <c r="S27" s="681" t="s">
        <v>863</v>
      </c>
      <c r="T27" s="684" t="s">
        <v>864</v>
      </c>
      <c r="U27" s="681" t="s">
        <v>1039</v>
      </c>
      <c r="V27" s="679" t="s">
        <v>864</v>
      </c>
      <c r="W27" s="679"/>
      <c r="X27" s="679" t="s">
        <v>864</v>
      </c>
      <c r="Y27" s="232"/>
      <c r="Z27" s="685"/>
      <c r="AA27" s="681"/>
      <c r="AB27" s="686"/>
      <c r="AC27" s="681"/>
      <c r="AD27" s="684">
        <v>1</v>
      </c>
      <c r="AE27" s="684">
        <v>1</v>
      </c>
      <c r="AF27" s="679" t="s">
        <v>864</v>
      </c>
    </row>
    <row r="28" spans="1:32" s="224" customFormat="1" ht="13.5" customHeight="1">
      <c r="A28" s="225">
        <v>20</v>
      </c>
      <c r="B28" s="217"/>
      <c r="C28" s="680"/>
      <c r="D28" s="241" t="s">
        <v>1040</v>
      </c>
      <c r="E28" s="241"/>
      <c r="F28" s="241"/>
      <c r="G28" s="241"/>
      <c r="H28" s="681" t="s">
        <v>1041</v>
      </c>
      <c r="I28" s="682" t="s">
        <v>1042</v>
      </c>
      <c r="J28" s="681" t="s">
        <v>1043</v>
      </c>
      <c r="K28" s="682"/>
      <c r="L28" s="681"/>
      <c r="M28" s="681"/>
      <c r="N28" s="681"/>
      <c r="O28" s="681"/>
      <c r="P28" s="683"/>
      <c r="Q28" s="681" t="s">
        <v>817</v>
      </c>
      <c r="R28" s="681"/>
      <c r="S28" s="681" t="s">
        <v>863</v>
      </c>
      <c r="T28" s="684" t="s">
        <v>864</v>
      </c>
      <c r="U28" s="681" t="s">
        <v>1044</v>
      </c>
      <c r="V28" s="679" t="s">
        <v>864</v>
      </c>
      <c r="W28" s="679"/>
      <c r="X28" s="679"/>
      <c r="Y28" s="232"/>
      <c r="Z28" s="685"/>
      <c r="AA28" s="681"/>
      <c r="AB28" s="686" t="s">
        <v>1045</v>
      </c>
      <c r="AC28" s="681"/>
      <c r="AD28" s="684">
        <v>1</v>
      </c>
      <c r="AE28" s="684">
        <v>1</v>
      </c>
      <c r="AF28" s="679"/>
    </row>
    <row r="29" spans="1:32" s="224" customFormat="1" ht="13.5" customHeight="1">
      <c r="A29" s="225">
        <v>21</v>
      </c>
      <c r="B29" s="217"/>
      <c r="C29" s="680"/>
      <c r="D29" s="241" t="s">
        <v>1046</v>
      </c>
      <c r="E29" s="241"/>
      <c r="F29" s="241"/>
      <c r="G29" s="241"/>
      <c r="H29" s="681" t="s">
        <v>1047</v>
      </c>
      <c r="I29" s="682" t="s">
        <v>1048</v>
      </c>
      <c r="J29" s="681" t="s">
        <v>939</v>
      </c>
      <c r="K29" s="682"/>
      <c r="L29" s="681"/>
      <c r="M29" s="681"/>
      <c r="N29" s="681"/>
      <c r="O29" s="681"/>
      <c r="P29" s="683"/>
      <c r="Q29" s="681" t="s">
        <v>817</v>
      </c>
      <c r="R29" s="681"/>
      <c r="S29" s="681" t="s">
        <v>863</v>
      </c>
      <c r="T29" s="684"/>
      <c r="U29" s="681"/>
      <c r="V29" s="679" t="s">
        <v>864</v>
      </c>
      <c r="W29" s="679"/>
      <c r="X29" s="679"/>
      <c r="Y29" s="232"/>
      <c r="Z29" s="685"/>
      <c r="AA29" s="681"/>
      <c r="AB29" s="686"/>
      <c r="AC29" s="681"/>
      <c r="AD29" s="684">
        <v>1</v>
      </c>
      <c r="AE29" s="684">
        <v>1</v>
      </c>
      <c r="AF29" s="679"/>
    </row>
    <row r="30" spans="1:32" s="224" customFormat="1" ht="13.5" customHeight="1">
      <c r="A30" s="740"/>
      <c r="B30" s="217" t="s">
        <v>2602</v>
      </c>
      <c r="C30" s="741"/>
      <c r="D30" s="742"/>
      <c r="E30" s="742"/>
      <c r="F30" s="742"/>
      <c r="G30" s="742"/>
      <c r="H30" s="743" t="s">
        <v>2606</v>
      </c>
      <c r="I30" s="744"/>
      <c r="J30" s="743"/>
      <c r="K30" s="744"/>
      <c r="L30" s="743"/>
      <c r="M30" s="743"/>
      <c r="N30" s="743"/>
      <c r="O30" s="743"/>
      <c r="P30" s="745"/>
      <c r="Q30" s="743" t="s">
        <v>823</v>
      </c>
      <c r="R30" s="743"/>
      <c r="S30" s="243" t="s">
        <v>2605</v>
      </c>
      <c r="T30" s="746"/>
      <c r="U30" s="743"/>
      <c r="V30" s="747"/>
      <c r="W30" s="747"/>
      <c r="X30" s="747"/>
      <c r="Y30" s="232"/>
      <c r="Z30" s="748"/>
      <c r="AA30" s="743"/>
      <c r="AB30" s="749"/>
      <c r="AC30" s="743"/>
      <c r="AD30" s="746"/>
      <c r="AE30" s="746"/>
      <c r="AF30" s="679"/>
    </row>
    <row r="31" spans="1:32" s="224" customFormat="1" ht="13.5" customHeight="1">
      <c r="A31" s="740"/>
      <c r="B31" s="217"/>
      <c r="C31" s="741" t="s">
        <v>2603</v>
      </c>
      <c r="D31" s="742"/>
      <c r="E31" s="742"/>
      <c r="F31" s="742"/>
      <c r="G31" s="742"/>
      <c r="H31" s="743" t="s">
        <v>2607</v>
      </c>
      <c r="I31" s="744"/>
      <c r="J31" s="743"/>
      <c r="K31" s="744"/>
      <c r="L31" s="743"/>
      <c r="M31" s="743"/>
      <c r="N31" s="743"/>
      <c r="O31" s="743"/>
      <c r="P31" s="745"/>
      <c r="Q31" s="681" t="s">
        <v>817</v>
      </c>
      <c r="R31" s="743"/>
      <c r="S31" s="743"/>
      <c r="T31" s="746"/>
      <c r="U31" s="743"/>
      <c r="V31" s="747"/>
      <c r="W31" s="747"/>
      <c r="X31" s="747"/>
      <c r="Y31" s="232"/>
      <c r="Z31" s="748"/>
      <c r="AA31" s="743"/>
      <c r="AB31" s="749"/>
      <c r="AC31" s="743"/>
      <c r="AD31" s="746"/>
      <c r="AE31" s="746"/>
      <c r="AF31" s="679"/>
    </row>
    <row r="32" spans="1:32" s="224" customFormat="1" ht="13.5" customHeight="1">
      <c r="A32" s="740"/>
      <c r="B32" s="217"/>
      <c r="C32" s="741" t="s">
        <v>2604</v>
      </c>
      <c r="D32" s="742"/>
      <c r="E32" s="742"/>
      <c r="F32" s="742"/>
      <c r="G32" s="742"/>
      <c r="H32" s="743" t="s">
        <v>2608</v>
      </c>
      <c r="I32" s="744"/>
      <c r="J32" s="743"/>
      <c r="K32" s="744"/>
      <c r="L32" s="743"/>
      <c r="M32" s="743"/>
      <c r="N32" s="743"/>
      <c r="O32" s="743"/>
      <c r="P32" s="745"/>
      <c r="Q32" s="681" t="s">
        <v>817</v>
      </c>
      <c r="R32" s="743"/>
      <c r="S32" s="743"/>
      <c r="T32" s="746"/>
      <c r="U32" s="743"/>
      <c r="V32" s="747"/>
      <c r="W32" s="747"/>
      <c r="X32" s="747"/>
      <c r="Y32" s="232"/>
      <c r="Z32" s="748"/>
      <c r="AA32" s="743"/>
      <c r="AB32" s="749"/>
      <c r="AC32" s="743"/>
      <c r="AD32" s="746"/>
      <c r="AE32" s="746"/>
      <c r="AF32" s="679"/>
    </row>
    <row r="33" spans="1:1019" s="224" customFormat="1" ht="13.5" customHeight="1">
      <c r="A33" s="225">
        <v>22</v>
      </c>
      <c r="B33" s="217" t="s">
        <v>1626</v>
      </c>
      <c r="C33" s="216"/>
      <c r="D33" s="217"/>
      <c r="E33" s="217"/>
      <c r="F33" s="217"/>
      <c r="G33" s="217"/>
      <c r="H33" s="681" t="s">
        <v>1053</v>
      </c>
      <c r="I33" s="682"/>
      <c r="J33" s="681" t="s">
        <v>1054</v>
      </c>
      <c r="K33" s="682" t="s">
        <v>1055</v>
      </c>
      <c r="L33" s="681"/>
      <c r="M33" s="681"/>
      <c r="N33" s="681"/>
      <c r="O33" s="681"/>
      <c r="P33" s="683"/>
      <c r="Q33" s="681" t="s">
        <v>820</v>
      </c>
      <c r="R33" s="681" t="s">
        <v>864</v>
      </c>
      <c r="S33" s="243" t="s">
        <v>1055</v>
      </c>
      <c r="T33" s="281"/>
      <c r="U33" s="681"/>
      <c r="V33" s="679" t="s">
        <v>864</v>
      </c>
      <c r="W33" s="679" t="s">
        <v>864</v>
      </c>
      <c r="X33" s="679" t="s">
        <v>864</v>
      </c>
      <c r="Y33" s="232"/>
      <c r="Z33" s="685"/>
      <c r="AA33" s="681"/>
      <c r="AB33" s="686"/>
      <c r="AC33" s="681"/>
      <c r="AD33" s="684">
        <v>1</v>
      </c>
      <c r="AE33" s="684">
        <v>1</v>
      </c>
      <c r="AF33" s="679" t="s">
        <v>864</v>
      </c>
    </row>
    <row r="34" spans="1:1019" s="224" customFormat="1" ht="13.5" customHeight="1">
      <c r="A34" s="225">
        <v>23</v>
      </c>
      <c r="B34" s="217"/>
      <c r="C34" s="217" t="s">
        <v>1056</v>
      </c>
      <c r="D34" s="217"/>
      <c r="E34" s="217"/>
      <c r="F34" s="217"/>
      <c r="G34" s="217"/>
      <c r="H34" s="681" t="s">
        <v>1057</v>
      </c>
      <c r="I34" s="682" t="s">
        <v>1058</v>
      </c>
      <c r="J34" s="681" t="s">
        <v>1059</v>
      </c>
      <c r="K34" s="682"/>
      <c r="L34" s="681"/>
      <c r="M34" s="681"/>
      <c r="N34" s="681"/>
      <c r="O34" s="681"/>
      <c r="P34" s="683"/>
      <c r="Q34" s="681" t="s">
        <v>820</v>
      </c>
      <c r="R34" s="681"/>
      <c r="S34" s="681" t="s">
        <v>863</v>
      </c>
      <c r="T34" s="684"/>
      <c r="U34" s="681"/>
      <c r="V34" s="679" t="s">
        <v>864</v>
      </c>
      <c r="W34" s="679" t="s">
        <v>864</v>
      </c>
      <c r="X34" s="679" t="s">
        <v>864</v>
      </c>
      <c r="Y34" s="232"/>
      <c r="Z34" s="685"/>
      <c r="AA34" s="681"/>
      <c r="AB34" s="686"/>
      <c r="AC34" s="681"/>
      <c r="AD34" s="684">
        <v>1</v>
      </c>
      <c r="AE34" s="684">
        <v>1</v>
      </c>
      <c r="AF34" s="679" t="s">
        <v>864</v>
      </c>
    </row>
    <row r="35" spans="1:1019" s="249" customFormat="1" ht="13.5" customHeight="1">
      <c r="A35" s="225">
        <v>24</v>
      </c>
      <c r="B35" s="217"/>
      <c r="C35" s="219" t="s">
        <v>1060</v>
      </c>
      <c r="D35" s="219"/>
      <c r="E35" s="220"/>
      <c r="F35" s="220"/>
      <c r="G35" s="220"/>
      <c r="H35" s="681" t="s">
        <v>1061</v>
      </c>
      <c r="I35" s="682" t="s">
        <v>1062</v>
      </c>
      <c r="J35" s="681" t="s">
        <v>1063</v>
      </c>
      <c r="K35" s="682"/>
      <c r="L35" s="681"/>
      <c r="M35" s="681"/>
      <c r="N35" s="681"/>
      <c r="O35" s="681"/>
      <c r="P35" s="252"/>
      <c r="Q35" s="681" t="s">
        <v>817</v>
      </c>
      <c r="R35" s="681"/>
      <c r="S35" s="681" t="s">
        <v>863</v>
      </c>
      <c r="T35" s="684"/>
      <c r="U35" s="681"/>
      <c r="V35" s="679" t="s">
        <v>864</v>
      </c>
      <c r="W35" s="679" t="s">
        <v>864</v>
      </c>
      <c r="X35" s="679" t="s">
        <v>864</v>
      </c>
      <c r="Y35" s="232"/>
      <c r="Z35" s="685"/>
      <c r="AA35" s="681"/>
      <c r="AB35" s="686"/>
      <c r="AC35" s="681"/>
      <c r="AD35" s="684">
        <v>1</v>
      </c>
      <c r="AE35" s="684"/>
      <c r="AF35" s="679" t="s">
        <v>864</v>
      </c>
    </row>
    <row r="36" spans="1:1019" s="224" customFormat="1" ht="13.5" customHeight="1">
      <c r="A36" s="225">
        <v>25</v>
      </c>
      <c r="B36" s="217"/>
      <c r="C36" s="217" t="s">
        <v>1064</v>
      </c>
      <c r="D36" s="217"/>
      <c r="E36" s="217"/>
      <c r="F36" s="217"/>
      <c r="G36" s="217"/>
      <c r="H36" s="263" t="s">
        <v>1065</v>
      </c>
      <c r="I36" s="682" t="s">
        <v>1066</v>
      </c>
      <c r="J36" s="681" t="s">
        <v>871</v>
      </c>
      <c r="K36" s="682"/>
      <c r="L36" s="681" t="s">
        <v>1067</v>
      </c>
      <c r="M36" s="681" t="s">
        <v>1068</v>
      </c>
      <c r="N36" s="681"/>
      <c r="O36" s="681"/>
      <c r="P36" s="252"/>
      <c r="Q36" s="681" t="s">
        <v>817</v>
      </c>
      <c r="R36" s="681"/>
      <c r="S36" s="681" t="s">
        <v>863</v>
      </c>
      <c r="T36" s="684"/>
      <c r="U36" s="681"/>
      <c r="V36" s="679" t="s">
        <v>864</v>
      </c>
      <c r="W36" s="679" t="s">
        <v>864</v>
      </c>
      <c r="X36" s="679" t="s">
        <v>864</v>
      </c>
      <c r="Y36" s="232"/>
      <c r="Z36" s="685"/>
      <c r="AA36" s="681"/>
      <c r="AB36" s="686"/>
      <c r="AC36" s="681"/>
      <c r="AD36" s="684">
        <v>1</v>
      </c>
      <c r="AE36" s="684">
        <v>1</v>
      </c>
      <c r="AF36" s="679" t="s">
        <v>864</v>
      </c>
    </row>
    <row r="37" spans="1:1019" s="224" customFormat="1" ht="13.5" customHeight="1">
      <c r="A37" s="225">
        <v>26</v>
      </c>
      <c r="B37" s="217"/>
      <c r="C37" s="241" t="s">
        <v>1069</v>
      </c>
      <c r="D37" s="221"/>
      <c r="E37" s="221"/>
      <c r="F37" s="221"/>
      <c r="G37" s="221"/>
      <c r="H37" s="681" t="s">
        <v>1070</v>
      </c>
      <c r="I37" s="688"/>
      <c r="J37" s="681"/>
      <c r="K37" s="500" t="s">
        <v>1071</v>
      </c>
      <c r="L37" s="681"/>
      <c r="M37" s="681"/>
      <c r="N37" s="681"/>
      <c r="O37" s="681"/>
      <c r="P37" s="683"/>
      <c r="Q37" s="681" t="s">
        <v>823</v>
      </c>
      <c r="R37" s="681" t="s">
        <v>864</v>
      </c>
      <c r="S37" s="501" t="s">
        <v>1071</v>
      </c>
      <c r="T37" s="684"/>
      <c r="U37" s="684"/>
      <c r="V37" s="375" t="s">
        <v>864</v>
      </c>
      <c r="W37" s="260" t="s">
        <v>864</v>
      </c>
      <c r="X37" s="679" t="s">
        <v>864</v>
      </c>
      <c r="Y37" s="232"/>
      <c r="Z37" s="685"/>
      <c r="AA37" s="681"/>
      <c r="AB37" s="686"/>
      <c r="AC37" s="681"/>
      <c r="AD37" s="684"/>
      <c r="AE37" s="684">
        <v>1</v>
      </c>
      <c r="AF37" s="679" t="s">
        <v>864</v>
      </c>
    </row>
    <row r="38" spans="1:1019" s="224" customFormat="1" ht="13.5" customHeight="1">
      <c r="A38" s="225">
        <v>27</v>
      </c>
      <c r="B38" s="217"/>
      <c r="C38" s="241"/>
      <c r="D38" s="241" t="s">
        <v>1072</v>
      </c>
      <c r="E38" s="241"/>
      <c r="F38" s="241"/>
      <c r="G38" s="241"/>
      <c r="H38" s="681" t="s">
        <v>1073</v>
      </c>
      <c r="I38" s="688" t="s">
        <v>1074</v>
      </c>
      <c r="J38" s="681"/>
      <c r="K38" s="682" t="s">
        <v>908</v>
      </c>
      <c r="L38" s="681"/>
      <c r="M38" s="681"/>
      <c r="N38" s="681"/>
      <c r="O38" s="681"/>
      <c r="P38" s="683"/>
      <c r="Q38" s="681" t="s">
        <v>820</v>
      </c>
      <c r="R38" s="681"/>
      <c r="S38" s="681" t="s">
        <v>863</v>
      </c>
      <c r="T38" s="684" t="s">
        <v>864</v>
      </c>
      <c r="U38" s="682" t="s">
        <v>1075</v>
      </c>
      <c r="V38" s="375" t="s">
        <v>864</v>
      </c>
      <c r="W38" s="260" t="s">
        <v>864</v>
      </c>
      <c r="X38" s="679" t="s">
        <v>864</v>
      </c>
      <c r="Y38" s="232"/>
      <c r="Z38" s="266" t="s">
        <v>1076</v>
      </c>
      <c r="AA38" s="681" t="s">
        <v>1077</v>
      </c>
      <c r="AB38" s="245"/>
      <c r="AC38" s="681"/>
      <c r="AD38" s="684"/>
      <c r="AE38" s="684">
        <v>1</v>
      </c>
      <c r="AF38" s="679" t="s">
        <v>864</v>
      </c>
    </row>
    <row r="39" spans="1:1019" s="224" customFormat="1" ht="13.5" customHeight="1">
      <c r="A39" s="225">
        <v>28</v>
      </c>
      <c r="B39" s="217"/>
      <c r="C39" s="241"/>
      <c r="D39" s="241" t="s">
        <v>1078</v>
      </c>
      <c r="E39" s="241"/>
      <c r="F39" s="241"/>
      <c r="G39" s="241"/>
      <c r="H39" s="681" t="s">
        <v>1079</v>
      </c>
      <c r="I39" s="688" t="s">
        <v>1080</v>
      </c>
      <c r="J39" s="681"/>
      <c r="K39" s="682" t="s">
        <v>1081</v>
      </c>
      <c r="L39" s="681"/>
      <c r="M39" s="681"/>
      <c r="N39" s="681"/>
      <c r="O39" s="681"/>
      <c r="P39" s="683"/>
      <c r="Q39" s="681" t="s">
        <v>820</v>
      </c>
      <c r="R39" s="681"/>
      <c r="S39" s="681" t="s">
        <v>863</v>
      </c>
      <c r="T39" s="684"/>
      <c r="U39" s="684"/>
      <c r="V39" s="375" t="s">
        <v>864</v>
      </c>
      <c r="W39" s="260" t="s">
        <v>864</v>
      </c>
      <c r="X39" s="679" t="s">
        <v>864</v>
      </c>
      <c r="Y39" s="232"/>
      <c r="Z39" s="685"/>
      <c r="AA39" s="681"/>
      <c r="AB39" s="245"/>
      <c r="AC39" s="681"/>
      <c r="AD39" s="684"/>
      <c r="AE39" s="684">
        <v>1</v>
      </c>
      <c r="AF39" s="679" t="s">
        <v>864</v>
      </c>
    </row>
    <row r="40" spans="1:1019" s="224" customFormat="1" ht="13.5" customHeight="1">
      <c r="A40" s="225">
        <v>29</v>
      </c>
      <c r="B40" s="217"/>
      <c r="C40" s="217" t="s">
        <v>1082</v>
      </c>
      <c r="D40" s="221"/>
      <c r="E40" s="221"/>
      <c r="F40" s="221"/>
      <c r="G40" s="221"/>
      <c r="H40" s="681"/>
      <c r="I40" s="682"/>
      <c r="J40" s="681"/>
      <c r="K40" s="682" t="s">
        <v>1083</v>
      </c>
      <c r="L40" s="681"/>
      <c r="M40" s="681"/>
      <c r="N40" s="681"/>
      <c r="O40" s="681"/>
      <c r="P40" s="683"/>
      <c r="Q40" s="681" t="s">
        <v>817</v>
      </c>
      <c r="R40" s="681" t="s">
        <v>864</v>
      </c>
      <c r="S40" s="243" t="s">
        <v>1083</v>
      </c>
      <c r="T40" s="684"/>
      <c r="U40" s="681"/>
      <c r="V40" s="679" t="s">
        <v>864</v>
      </c>
      <c r="W40" s="679" t="s">
        <v>864</v>
      </c>
      <c r="X40" s="679" t="s">
        <v>864</v>
      </c>
      <c r="Y40" s="232"/>
      <c r="Z40" s="685"/>
      <c r="AA40" s="681"/>
      <c r="AB40" s="686"/>
      <c r="AC40" s="681"/>
      <c r="AD40" s="684">
        <v>1</v>
      </c>
      <c r="AE40" s="684">
        <v>1</v>
      </c>
      <c r="AF40" s="679" t="s">
        <v>864</v>
      </c>
    </row>
    <row r="41" spans="1:1019" s="224" customFormat="1" ht="13.5" customHeight="1">
      <c r="A41" s="225">
        <v>30</v>
      </c>
      <c r="B41" s="217"/>
      <c r="C41" s="217"/>
      <c r="D41" s="680" t="s">
        <v>1084</v>
      </c>
      <c r="E41" s="253"/>
      <c r="F41" s="239"/>
      <c r="G41" s="239"/>
      <c r="H41" s="681" t="s">
        <v>1085</v>
      </c>
      <c r="I41" s="682" t="s">
        <v>1086</v>
      </c>
      <c r="J41" s="681" t="s">
        <v>1087</v>
      </c>
      <c r="K41" s="682" t="s">
        <v>1088</v>
      </c>
      <c r="L41" s="681"/>
      <c r="M41" s="681"/>
      <c r="N41" s="681"/>
      <c r="O41" s="681"/>
      <c r="P41" s="683"/>
      <c r="Q41" s="681" t="s">
        <v>820</v>
      </c>
      <c r="R41" s="681"/>
      <c r="S41" s="681" t="s">
        <v>863</v>
      </c>
      <c r="T41" s="684"/>
      <c r="U41" s="681" t="s">
        <v>1089</v>
      </c>
      <c r="V41" s="679" t="s">
        <v>864</v>
      </c>
      <c r="W41" s="679" t="s">
        <v>864</v>
      </c>
      <c r="X41" s="679" t="s">
        <v>864</v>
      </c>
      <c r="Y41" s="232"/>
      <c r="Z41" s="685"/>
      <c r="AA41" s="681"/>
      <c r="AB41" s="686"/>
      <c r="AC41" s="681"/>
      <c r="AD41" s="684">
        <v>1</v>
      </c>
      <c r="AE41" s="684">
        <v>1</v>
      </c>
      <c r="AF41" s="679" t="s">
        <v>864</v>
      </c>
    </row>
    <row r="42" spans="1:1019" s="254" customFormat="1" ht="13.5" customHeight="1">
      <c r="A42" s="225">
        <v>31</v>
      </c>
      <c r="B42" s="217"/>
      <c r="C42" s="222"/>
      <c r="D42" s="680" t="s">
        <v>1090</v>
      </c>
      <c r="E42" s="221"/>
      <c r="F42" s="221"/>
      <c r="G42" s="221"/>
      <c r="H42" s="681" t="s">
        <v>1091</v>
      </c>
      <c r="I42" s="682" t="s">
        <v>1092</v>
      </c>
      <c r="J42" s="681"/>
      <c r="K42" s="682" t="s">
        <v>1093</v>
      </c>
      <c r="L42" s="681" t="s">
        <v>1094</v>
      </c>
      <c r="M42" s="681" t="s">
        <v>254</v>
      </c>
      <c r="N42" s="681"/>
      <c r="O42" s="681"/>
      <c r="P42" s="683"/>
      <c r="Q42" s="681" t="s">
        <v>817</v>
      </c>
      <c r="R42" s="681"/>
      <c r="S42" s="681" t="s">
        <v>863</v>
      </c>
      <c r="T42" s="684"/>
      <c r="U42" s="681"/>
      <c r="V42" s="679" t="s">
        <v>864</v>
      </c>
      <c r="W42" s="679" t="s">
        <v>864</v>
      </c>
      <c r="X42" s="679" t="s">
        <v>864</v>
      </c>
      <c r="Y42" s="232"/>
      <c r="Z42" s="685"/>
      <c r="AA42" s="681"/>
      <c r="AB42" s="686"/>
      <c r="AC42" s="681"/>
      <c r="AD42" s="684">
        <v>1</v>
      </c>
      <c r="AE42" s="684">
        <v>1</v>
      </c>
      <c r="AF42" s="679" t="s">
        <v>864</v>
      </c>
    </row>
    <row r="43" spans="1:1019" s="254" customFormat="1" ht="13.5" customHeight="1">
      <c r="A43" s="225">
        <v>32</v>
      </c>
      <c r="B43" s="217"/>
      <c r="C43" s="222"/>
      <c r="D43" s="680" t="s">
        <v>1095</v>
      </c>
      <c r="E43" s="221"/>
      <c r="F43" s="221"/>
      <c r="G43" s="221"/>
      <c r="H43" s="681"/>
      <c r="I43" s="682"/>
      <c r="J43" s="681"/>
      <c r="K43" s="682" t="s">
        <v>1096</v>
      </c>
      <c r="L43" s="681" t="s">
        <v>1097</v>
      </c>
      <c r="M43" s="681" t="s">
        <v>1098</v>
      </c>
      <c r="N43" s="681"/>
      <c r="O43" s="681"/>
      <c r="P43" s="683"/>
      <c r="Q43" s="681" t="s">
        <v>817</v>
      </c>
      <c r="R43" s="681" t="s">
        <v>864</v>
      </c>
      <c r="S43" s="243" t="s">
        <v>1096</v>
      </c>
      <c r="T43" s="684"/>
      <c r="U43" s="681"/>
      <c r="V43" s="679" t="s">
        <v>864</v>
      </c>
      <c r="W43" s="679" t="s">
        <v>864</v>
      </c>
      <c r="X43" s="679" t="s">
        <v>864</v>
      </c>
      <c r="Y43" s="232"/>
      <c r="Z43" s="685"/>
      <c r="AA43" s="681"/>
      <c r="AB43" s="686"/>
      <c r="AC43" s="681"/>
      <c r="AD43" s="684">
        <v>1</v>
      </c>
      <c r="AE43" s="684">
        <v>1</v>
      </c>
      <c r="AF43" s="679" t="s">
        <v>864</v>
      </c>
    </row>
    <row r="44" spans="1:1019" s="254" customFormat="1" ht="13.5" customHeight="1">
      <c r="A44" s="225">
        <v>33</v>
      </c>
      <c r="B44" s="217"/>
      <c r="C44" s="222"/>
      <c r="D44" s="241"/>
      <c r="E44" s="241" t="s">
        <v>1099</v>
      </c>
      <c r="F44" s="241"/>
      <c r="G44" s="241"/>
      <c r="H44" s="681" t="s">
        <v>1100</v>
      </c>
      <c r="I44" s="682" t="s">
        <v>1101</v>
      </c>
      <c r="J44" s="681"/>
      <c r="K44" s="682" t="s">
        <v>1088</v>
      </c>
      <c r="L44" s="681"/>
      <c r="M44" s="681"/>
      <c r="N44" s="681"/>
      <c r="O44" s="681"/>
      <c r="P44" s="683"/>
      <c r="Q44" s="681" t="s">
        <v>820</v>
      </c>
      <c r="R44" s="681"/>
      <c r="S44" s="681" t="s">
        <v>863</v>
      </c>
      <c r="T44" s="684"/>
      <c r="U44" s="681" t="s">
        <v>1102</v>
      </c>
      <c r="V44" s="679" t="s">
        <v>864</v>
      </c>
      <c r="W44" s="679" t="s">
        <v>864</v>
      </c>
      <c r="X44" s="679" t="s">
        <v>864</v>
      </c>
      <c r="Y44" s="232"/>
      <c r="Z44" s="685"/>
      <c r="AA44" s="681"/>
      <c r="AB44" s="686"/>
      <c r="AC44" s="681"/>
      <c r="AD44" s="684">
        <v>1</v>
      </c>
      <c r="AE44" s="684">
        <v>1</v>
      </c>
      <c r="AF44" s="679" t="s">
        <v>864</v>
      </c>
    </row>
    <row r="45" spans="1:1019" s="224" customFormat="1" ht="13.5" customHeight="1">
      <c r="A45" s="225">
        <v>34</v>
      </c>
      <c r="B45" s="217"/>
      <c r="C45" s="217"/>
      <c r="D45" s="241"/>
      <c r="E45" s="241" t="s">
        <v>1103</v>
      </c>
      <c r="F45" s="241"/>
      <c r="G45" s="241"/>
      <c r="H45" s="681"/>
      <c r="I45" s="682" t="s">
        <v>1104</v>
      </c>
      <c r="J45" s="681"/>
      <c r="K45" s="682" t="s">
        <v>971</v>
      </c>
      <c r="L45" s="681"/>
      <c r="M45" s="681"/>
      <c r="N45" s="681"/>
      <c r="O45" s="681"/>
      <c r="P45" s="683"/>
      <c r="Q45" s="681" t="s">
        <v>817</v>
      </c>
      <c r="R45" s="681"/>
      <c r="S45" s="681" t="s">
        <v>863</v>
      </c>
      <c r="T45" s="684"/>
      <c r="U45" s="681"/>
      <c r="V45" s="679" t="s">
        <v>864</v>
      </c>
      <c r="W45" s="679" t="s">
        <v>864</v>
      </c>
      <c r="X45" s="679" t="s">
        <v>864</v>
      </c>
      <c r="Y45" s="232"/>
      <c r="Z45" s="685"/>
      <c r="AA45" s="681"/>
      <c r="AB45" s="686"/>
      <c r="AC45" s="681"/>
      <c r="AD45" s="684">
        <v>1</v>
      </c>
      <c r="AE45" s="684">
        <v>1</v>
      </c>
      <c r="AF45" s="679" t="s">
        <v>864</v>
      </c>
    </row>
    <row r="46" spans="1:1019" s="224" customFormat="1" ht="13.5" customHeight="1">
      <c r="A46" s="225">
        <v>35</v>
      </c>
      <c r="B46" s="217"/>
      <c r="C46" s="217"/>
      <c r="D46" s="241"/>
      <c r="E46" s="241" t="s">
        <v>1105</v>
      </c>
      <c r="F46" s="241"/>
      <c r="G46" s="241"/>
      <c r="H46" s="681"/>
      <c r="I46" s="682" t="s">
        <v>1106</v>
      </c>
      <c r="J46" s="681"/>
      <c r="K46" s="682" t="s">
        <v>871</v>
      </c>
      <c r="L46" s="681"/>
      <c r="M46" s="681"/>
      <c r="N46" s="681"/>
      <c r="O46" s="681"/>
      <c r="P46" s="683"/>
      <c r="Q46" s="681" t="s">
        <v>817</v>
      </c>
      <c r="R46" s="681"/>
      <c r="S46" s="681" t="s">
        <v>863</v>
      </c>
      <c r="T46" s="684"/>
      <c r="U46" s="681"/>
      <c r="V46" s="679" t="s">
        <v>864</v>
      </c>
      <c r="W46" s="679" t="s">
        <v>864</v>
      </c>
      <c r="X46" s="679" t="s">
        <v>864</v>
      </c>
      <c r="Y46" s="232"/>
      <c r="Z46" s="685"/>
      <c r="AA46" s="681"/>
      <c r="AB46" s="686"/>
      <c r="AC46" s="681"/>
      <c r="AD46" s="684">
        <v>1</v>
      </c>
      <c r="AE46" s="684">
        <v>1</v>
      </c>
      <c r="AF46" s="679" t="s">
        <v>864</v>
      </c>
    </row>
    <row r="47" spans="1:1019" s="224" customFormat="1" ht="13.5" customHeight="1">
      <c r="A47" s="225">
        <v>36</v>
      </c>
      <c r="B47" s="217"/>
      <c r="C47" s="217" t="s">
        <v>1107</v>
      </c>
      <c r="D47" s="221"/>
      <c r="E47" s="221"/>
      <c r="F47" s="221"/>
      <c r="G47" s="221"/>
      <c r="H47" s="681"/>
      <c r="I47" s="682"/>
      <c r="J47" s="681"/>
      <c r="K47" s="682" t="s">
        <v>1108</v>
      </c>
      <c r="L47" s="681"/>
      <c r="M47" s="681"/>
      <c r="N47" s="681"/>
      <c r="O47" s="681"/>
      <c r="P47" s="683"/>
      <c r="Q47" s="681" t="s">
        <v>817</v>
      </c>
      <c r="R47" s="681" t="s">
        <v>864</v>
      </c>
      <c r="S47" s="243" t="s">
        <v>1108</v>
      </c>
      <c r="T47" s="684"/>
      <c r="U47" s="681"/>
      <c r="V47" s="679" t="s">
        <v>864</v>
      </c>
      <c r="W47" s="679" t="s">
        <v>864</v>
      </c>
      <c r="X47" s="679" t="s">
        <v>864</v>
      </c>
      <c r="Y47" s="232"/>
      <c r="Z47" s="685"/>
      <c r="AA47" s="681"/>
      <c r="AB47" s="686"/>
      <c r="AC47" s="681"/>
      <c r="AD47" s="684"/>
      <c r="AE47" s="684">
        <v>1</v>
      </c>
      <c r="AF47" s="679" t="s">
        <v>864</v>
      </c>
    </row>
    <row r="48" spans="1:1019" s="231" customFormat="1" ht="13.5" customHeight="1">
      <c r="A48" s="225">
        <v>37</v>
      </c>
      <c r="B48" s="217"/>
      <c r="C48" s="217"/>
      <c r="D48" s="241" t="s">
        <v>388</v>
      </c>
      <c r="E48" s="217"/>
      <c r="F48" s="217"/>
      <c r="G48" s="217"/>
      <c r="H48" s="681" t="s">
        <v>1109</v>
      </c>
      <c r="I48" s="682" t="s">
        <v>1110</v>
      </c>
      <c r="J48" s="681" t="s">
        <v>1108</v>
      </c>
      <c r="K48" s="682" t="s">
        <v>871</v>
      </c>
      <c r="L48" s="681" t="s">
        <v>1111</v>
      </c>
      <c r="M48" s="681" t="s">
        <v>388</v>
      </c>
      <c r="N48" s="681"/>
      <c r="O48" s="681"/>
      <c r="P48" s="252"/>
      <c r="Q48" s="681" t="s">
        <v>817</v>
      </c>
      <c r="R48" s="681"/>
      <c r="S48" s="681" t="s">
        <v>863</v>
      </c>
      <c r="T48" s="684"/>
      <c r="U48" s="681"/>
      <c r="V48" s="679" t="s">
        <v>864</v>
      </c>
      <c r="W48" s="679" t="s">
        <v>864</v>
      </c>
      <c r="X48" s="679" t="s">
        <v>864</v>
      </c>
      <c r="Y48" s="232"/>
      <c r="Z48" s="685"/>
      <c r="AA48" s="255"/>
      <c r="AB48" s="245" t="s">
        <v>1112</v>
      </c>
      <c r="AC48" s="681"/>
      <c r="AD48" s="684">
        <v>1</v>
      </c>
      <c r="AE48" s="684">
        <v>1</v>
      </c>
      <c r="AF48" s="679" t="s">
        <v>864</v>
      </c>
      <c r="AG48" s="691"/>
      <c r="AH48" s="691"/>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c r="BZ48" s="691"/>
      <c r="CA48" s="691"/>
      <c r="CB48" s="691"/>
      <c r="CC48" s="691"/>
      <c r="CD48" s="691"/>
      <c r="CE48" s="691"/>
      <c r="CF48" s="691"/>
      <c r="CG48" s="691"/>
      <c r="CH48" s="691"/>
      <c r="CI48" s="691"/>
      <c r="CJ48" s="691"/>
      <c r="CK48" s="691"/>
      <c r="CL48" s="691"/>
      <c r="CM48" s="691"/>
      <c r="CN48" s="691"/>
      <c r="CO48" s="691"/>
      <c r="CP48" s="691"/>
      <c r="CQ48" s="691"/>
      <c r="CR48" s="691"/>
      <c r="CS48" s="691"/>
      <c r="CT48" s="691"/>
      <c r="CU48" s="691"/>
      <c r="CV48" s="691"/>
      <c r="CW48" s="691"/>
      <c r="CX48" s="691"/>
      <c r="CY48" s="691"/>
      <c r="CZ48" s="691"/>
      <c r="DA48" s="691"/>
      <c r="DB48" s="691"/>
      <c r="DC48" s="691"/>
      <c r="DD48" s="691"/>
      <c r="DE48" s="691"/>
      <c r="DF48" s="691"/>
      <c r="DG48" s="691"/>
      <c r="DH48" s="691"/>
      <c r="DI48" s="691"/>
      <c r="DJ48" s="691"/>
      <c r="DK48" s="691"/>
      <c r="DL48" s="691"/>
      <c r="DM48" s="691"/>
      <c r="DN48" s="691"/>
      <c r="DO48" s="691"/>
      <c r="DP48" s="691"/>
      <c r="DQ48" s="691"/>
      <c r="DR48" s="691"/>
      <c r="DS48" s="691"/>
      <c r="DT48" s="691"/>
      <c r="DU48" s="691"/>
      <c r="DV48" s="691"/>
      <c r="DW48" s="691"/>
      <c r="DX48" s="691"/>
      <c r="DY48" s="691"/>
      <c r="DZ48" s="691"/>
      <c r="EA48" s="691"/>
      <c r="EB48" s="691"/>
      <c r="EC48" s="691"/>
      <c r="ED48" s="691"/>
      <c r="EE48" s="691"/>
      <c r="EF48" s="691"/>
      <c r="EG48" s="691"/>
      <c r="EH48" s="691"/>
      <c r="EI48" s="691"/>
      <c r="EJ48" s="691"/>
      <c r="EK48" s="691"/>
      <c r="EL48" s="691"/>
      <c r="EM48" s="691"/>
      <c r="EN48" s="691"/>
      <c r="EO48" s="691"/>
      <c r="EP48" s="691"/>
      <c r="EQ48" s="691"/>
      <c r="ER48" s="691"/>
      <c r="ES48" s="691"/>
      <c r="ET48" s="691"/>
      <c r="EU48" s="691"/>
      <c r="EV48" s="691"/>
      <c r="EW48" s="691"/>
      <c r="EX48" s="691"/>
      <c r="EY48" s="691"/>
      <c r="EZ48" s="691"/>
      <c r="FA48" s="691"/>
      <c r="FB48" s="691"/>
      <c r="FC48" s="691"/>
      <c r="FD48" s="691"/>
      <c r="FE48" s="691"/>
      <c r="FF48" s="691"/>
      <c r="FG48" s="691"/>
      <c r="FH48" s="691"/>
      <c r="FI48" s="691"/>
      <c r="FJ48" s="691"/>
      <c r="FK48" s="691"/>
      <c r="FL48" s="691"/>
      <c r="FM48" s="691"/>
      <c r="FN48" s="691"/>
      <c r="FO48" s="691"/>
      <c r="FP48" s="691"/>
      <c r="FQ48" s="691"/>
      <c r="FR48" s="691"/>
      <c r="FS48" s="691"/>
      <c r="FT48" s="691"/>
      <c r="FU48" s="691"/>
      <c r="FV48" s="691"/>
      <c r="FW48" s="691"/>
      <c r="FX48" s="691"/>
      <c r="FY48" s="691"/>
      <c r="FZ48" s="691"/>
      <c r="GA48" s="691"/>
      <c r="GB48" s="691"/>
      <c r="GC48" s="691"/>
      <c r="GD48" s="691"/>
      <c r="GE48" s="691"/>
      <c r="GF48" s="691"/>
      <c r="GG48" s="691"/>
      <c r="GH48" s="691"/>
      <c r="GI48" s="691"/>
      <c r="GJ48" s="691"/>
      <c r="GK48" s="691"/>
      <c r="GL48" s="691"/>
      <c r="GM48" s="691"/>
      <c r="GN48" s="691"/>
      <c r="GO48" s="691"/>
      <c r="GP48" s="691"/>
      <c r="GQ48" s="691"/>
      <c r="GR48" s="691"/>
      <c r="GS48" s="691"/>
      <c r="GT48" s="691"/>
      <c r="GU48" s="691"/>
      <c r="GV48" s="691"/>
      <c r="GW48" s="691"/>
      <c r="GX48" s="691"/>
      <c r="GY48" s="691"/>
      <c r="GZ48" s="691"/>
      <c r="HA48" s="691"/>
      <c r="HB48" s="691"/>
      <c r="HC48" s="691"/>
      <c r="HD48" s="691"/>
      <c r="HE48" s="691"/>
      <c r="HF48" s="691"/>
      <c r="HG48" s="691"/>
      <c r="HH48" s="691"/>
      <c r="HI48" s="691"/>
      <c r="HJ48" s="691"/>
      <c r="HK48" s="691"/>
      <c r="HL48" s="691"/>
      <c r="HM48" s="691"/>
      <c r="HN48" s="691"/>
      <c r="HO48" s="691"/>
      <c r="HP48" s="691"/>
      <c r="HQ48" s="691"/>
      <c r="HR48" s="691"/>
      <c r="HS48" s="691"/>
      <c r="HT48" s="691"/>
      <c r="HU48" s="691"/>
      <c r="HV48" s="691"/>
      <c r="HW48" s="691"/>
      <c r="HX48" s="691"/>
      <c r="HY48" s="691"/>
      <c r="HZ48" s="691"/>
      <c r="IA48" s="691"/>
      <c r="IB48" s="691"/>
      <c r="IC48" s="691"/>
      <c r="ID48" s="691"/>
      <c r="IE48" s="691"/>
      <c r="IF48" s="691"/>
      <c r="IG48" s="691"/>
      <c r="IH48" s="691"/>
      <c r="II48" s="691"/>
      <c r="IJ48" s="691"/>
      <c r="IK48" s="691"/>
      <c r="IL48" s="691"/>
      <c r="IM48" s="691"/>
      <c r="IN48" s="691"/>
      <c r="IO48" s="691"/>
      <c r="IP48" s="691"/>
      <c r="IQ48" s="691"/>
      <c r="IR48" s="691"/>
      <c r="IS48" s="691"/>
      <c r="IT48" s="691"/>
      <c r="IU48" s="691"/>
      <c r="IV48" s="691"/>
      <c r="IW48" s="691"/>
      <c r="IX48" s="691"/>
      <c r="IY48" s="691"/>
      <c r="IZ48" s="691"/>
      <c r="JA48" s="691"/>
      <c r="JB48" s="691"/>
      <c r="JC48" s="691"/>
      <c r="JD48" s="691"/>
      <c r="JE48" s="691"/>
      <c r="JF48" s="691"/>
      <c r="JG48" s="691"/>
      <c r="JH48" s="691"/>
      <c r="JI48" s="691"/>
      <c r="JJ48" s="691"/>
      <c r="JK48" s="691"/>
      <c r="JL48" s="691"/>
      <c r="JM48" s="691"/>
      <c r="JN48" s="691"/>
      <c r="JO48" s="691"/>
      <c r="JP48" s="691"/>
      <c r="JQ48" s="691"/>
      <c r="JR48" s="691"/>
      <c r="JS48" s="691"/>
      <c r="JT48" s="691"/>
      <c r="JU48" s="691"/>
      <c r="JV48" s="691"/>
      <c r="JW48" s="691"/>
      <c r="JX48" s="691"/>
      <c r="JY48" s="691"/>
      <c r="JZ48" s="691"/>
      <c r="KA48" s="691"/>
      <c r="KB48" s="691"/>
      <c r="KC48" s="691"/>
      <c r="KD48" s="691"/>
      <c r="KE48" s="691"/>
      <c r="KF48" s="691"/>
      <c r="KG48" s="691"/>
      <c r="KH48" s="691"/>
      <c r="KI48" s="691"/>
      <c r="KJ48" s="691"/>
      <c r="KK48" s="691"/>
      <c r="KL48" s="691"/>
      <c r="KM48" s="691"/>
      <c r="KN48" s="691"/>
      <c r="KO48" s="691"/>
      <c r="KP48" s="691"/>
      <c r="KQ48" s="691"/>
      <c r="KR48" s="691"/>
      <c r="KS48" s="691"/>
      <c r="KT48" s="691"/>
      <c r="KU48" s="691"/>
      <c r="KV48" s="691"/>
      <c r="KW48" s="691"/>
      <c r="KX48" s="691"/>
      <c r="KY48" s="691"/>
      <c r="KZ48" s="691"/>
      <c r="LA48" s="691"/>
      <c r="LB48" s="691"/>
      <c r="LC48" s="691"/>
      <c r="LD48" s="691"/>
      <c r="LE48" s="691"/>
      <c r="LF48" s="691"/>
      <c r="LG48" s="691"/>
      <c r="LH48" s="691"/>
      <c r="LI48" s="691"/>
      <c r="LJ48" s="691"/>
      <c r="LK48" s="691"/>
      <c r="LL48" s="691"/>
      <c r="LM48" s="691"/>
      <c r="LN48" s="691"/>
      <c r="LO48" s="691"/>
      <c r="LP48" s="691"/>
      <c r="LQ48" s="691"/>
      <c r="LR48" s="691"/>
      <c r="LS48" s="691"/>
      <c r="LT48" s="691"/>
      <c r="LU48" s="691"/>
      <c r="LV48" s="691"/>
      <c r="LW48" s="691"/>
      <c r="LX48" s="691"/>
      <c r="LY48" s="691"/>
      <c r="LZ48" s="691"/>
      <c r="MA48" s="691"/>
      <c r="MB48" s="691"/>
      <c r="MC48" s="691"/>
      <c r="MD48" s="691"/>
      <c r="ME48" s="691"/>
      <c r="MF48" s="691"/>
      <c r="MG48" s="691"/>
      <c r="MH48" s="691"/>
      <c r="MI48" s="691"/>
      <c r="MJ48" s="691"/>
      <c r="MK48" s="691"/>
      <c r="ML48" s="691"/>
      <c r="MM48" s="691"/>
      <c r="MN48" s="691"/>
      <c r="MO48" s="691"/>
      <c r="MP48" s="691"/>
      <c r="MQ48" s="691"/>
      <c r="MR48" s="691"/>
      <c r="MS48" s="691"/>
      <c r="MT48" s="691"/>
      <c r="MU48" s="691"/>
      <c r="MV48" s="691"/>
      <c r="MW48" s="691"/>
      <c r="MX48" s="691"/>
      <c r="MY48" s="691"/>
      <c r="MZ48" s="691"/>
      <c r="NA48" s="691"/>
      <c r="NB48" s="691"/>
      <c r="NC48" s="691"/>
      <c r="ND48" s="691"/>
      <c r="NE48" s="691"/>
      <c r="NF48" s="691"/>
      <c r="NG48" s="691"/>
      <c r="NH48" s="691"/>
      <c r="NI48" s="691"/>
      <c r="NJ48" s="691"/>
      <c r="NK48" s="691"/>
      <c r="NL48" s="691"/>
      <c r="NM48" s="691"/>
      <c r="NN48" s="691"/>
      <c r="NO48" s="691"/>
      <c r="NP48" s="691"/>
      <c r="NQ48" s="691"/>
      <c r="NR48" s="691"/>
      <c r="NS48" s="691"/>
      <c r="NT48" s="691"/>
      <c r="NU48" s="691"/>
      <c r="NV48" s="691"/>
      <c r="NW48" s="691"/>
      <c r="NX48" s="691"/>
      <c r="NY48" s="691"/>
      <c r="NZ48" s="691"/>
      <c r="OA48" s="691"/>
      <c r="OB48" s="691"/>
      <c r="OC48" s="691"/>
      <c r="OD48" s="691"/>
      <c r="OE48" s="691"/>
      <c r="OF48" s="691"/>
      <c r="OG48" s="691"/>
      <c r="OH48" s="691"/>
      <c r="OI48" s="691"/>
      <c r="OJ48" s="691"/>
      <c r="OK48" s="691"/>
      <c r="OL48" s="691"/>
      <c r="OM48" s="691"/>
      <c r="ON48" s="691"/>
      <c r="OO48" s="691"/>
      <c r="OP48" s="691"/>
      <c r="OQ48" s="691"/>
      <c r="OR48" s="691"/>
      <c r="OS48" s="691"/>
      <c r="OT48" s="691"/>
      <c r="OU48" s="691"/>
      <c r="OV48" s="691"/>
      <c r="OW48" s="691"/>
      <c r="OX48" s="691"/>
      <c r="OY48" s="691"/>
      <c r="OZ48" s="691"/>
      <c r="PA48" s="691"/>
      <c r="PB48" s="691"/>
      <c r="PC48" s="691"/>
      <c r="PD48" s="691"/>
      <c r="PE48" s="691"/>
      <c r="PF48" s="691"/>
      <c r="PG48" s="691"/>
      <c r="PH48" s="691"/>
      <c r="PI48" s="691"/>
      <c r="PJ48" s="691"/>
      <c r="PK48" s="691"/>
      <c r="PL48" s="691"/>
      <c r="PM48" s="691"/>
      <c r="PN48" s="691"/>
      <c r="PO48" s="691"/>
      <c r="PP48" s="691"/>
      <c r="PQ48" s="691"/>
      <c r="PR48" s="691"/>
      <c r="PS48" s="691"/>
      <c r="PT48" s="691"/>
      <c r="PU48" s="691"/>
      <c r="PV48" s="691"/>
      <c r="PW48" s="691"/>
      <c r="PX48" s="691"/>
      <c r="PY48" s="691"/>
      <c r="PZ48" s="691"/>
      <c r="QA48" s="691"/>
      <c r="QB48" s="691"/>
      <c r="QC48" s="691"/>
      <c r="QD48" s="691"/>
      <c r="QE48" s="691"/>
      <c r="QF48" s="691"/>
      <c r="QG48" s="691"/>
      <c r="QH48" s="691"/>
      <c r="QI48" s="691"/>
      <c r="QJ48" s="691"/>
      <c r="QK48" s="691"/>
      <c r="QL48" s="691"/>
      <c r="QM48" s="691"/>
      <c r="QN48" s="691"/>
      <c r="QO48" s="691"/>
      <c r="QP48" s="691"/>
      <c r="QQ48" s="691"/>
      <c r="QR48" s="691"/>
      <c r="QS48" s="691"/>
      <c r="QT48" s="691"/>
      <c r="QU48" s="691"/>
      <c r="QV48" s="691"/>
      <c r="QW48" s="691"/>
      <c r="QX48" s="691"/>
      <c r="QY48" s="691"/>
      <c r="QZ48" s="691"/>
      <c r="RA48" s="691"/>
      <c r="RB48" s="691"/>
      <c r="RC48" s="691"/>
      <c r="RD48" s="691"/>
      <c r="RE48" s="691"/>
      <c r="RF48" s="691"/>
      <c r="RG48" s="691"/>
      <c r="RH48" s="691"/>
      <c r="RI48" s="691"/>
      <c r="RJ48" s="691"/>
      <c r="RK48" s="691"/>
      <c r="RL48" s="691"/>
      <c r="RM48" s="691"/>
      <c r="RN48" s="691"/>
      <c r="RO48" s="691"/>
      <c r="RP48" s="691"/>
      <c r="RQ48" s="691"/>
      <c r="RR48" s="691"/>
      <c r="RS48" s="691"/>
      <c r="RT48" s="691"/>
      <c r="RU48" s="691"/>
      <c r="RV48" s="691"/>
      <c r="RW48" s="691"/>
      <c r="RX48" s="691"/>
      <c r="RY48" s="691"/>
      <c r="RZ48" s="691"/>
      <c r="SA48" s="691"/>
      <c r="SB48" s="691"/>
      <c r="SC48" s="691"/>
      <c r="SD48" s="691"/>
      <c r="SE48" s="691"/>
      <c r="SF48" s="691"/>
      <c r="SG48" s="691"/>
      <c r="SH48" s="691"/>
      <c r="SI48" s="691"/>
      <c r="SJ48" s="691"/>
      <c r="SK48" s="691"/>
      <c r="SL48" s="691"/>
      <c r="SM48" s="691"/>
      <c r="SN48" s="691"/>
      <c r="SO48" s="691"/>
      <c r="SP48" s="691"/>
      <c r="SQ48" s="691"/>
      <c r="SR48" s="691"/>
      <c r="SS48" s="691"/>
      <c r="ST48" s="691"/>
      <c r="SU48" s="691"/>
      <c r="SV48" s="691"/>
      <c r="SW48" s="691"/>
      <c r="SX48" s="691"/>
      <c r="SY48" s="691"/>
      <c r="SZ48" s="691"/>
      <c r="TA48" s="691"/>
      <c r="TB48" s="691"/>
      <c r="TC48" s="691"/>
      <c r="TD48" s="691"/>
      <c r="TE48" s="691"/>
      <c r="TF48" s="691"/>
      <c r="TG48" s="691"/>
      <c r="TH48" s="691"/>
      <c r="TI48" s="691"/>
      <c r="TJ48" s="691"/>
      <c r="TK48" s="691"/>
      <c r="TL48" s="691"/>
      <c r="TM48" s="691"/>
      <c r="TN48" s="691"/>
      <c r="TO48" s="691"/>
      <c r="TP48" s="691"/>
      <c r="TQ48" s="691"/>
      <c r="TR48" s="691"/>
      <c r="TS48" s="691"/>
      <c r="TT48" s="691"/>
      <c r="TU48" s="691"/>
      <c r="TV48" s="691"/>
      <c r="TW48" s="691"/>
      <c r="TX48" s="691"/>
      <c r="TY48" s="691"/>
      <c r="TZ48" s="691"/>
      <c r="UA48" s="691"/>
      <c r="UB48" s="691"/>
      <c r="UC48" s="691"/>
      <c r="UD48" s="691"/>
      <c r="UE48" s="691"/>
      <c r="UF48" s="691"/>
      <c r="UG48" s="691"/>
      <c r="UH48" s="691"/>
      <c r="UI48" s="691"/>
      <c r="UJ48" s="691"/>
      <c r="UK48" s="691"/>
      <c r="UL48" s="691"/>
      <c r="UM48" s="691"/>
      <c r="UN48" s="691"/>
      <c r="UO48" s="691"/>
      <c r="UP48" s="691"/>
      <c r="UQ48" s="691"/>
      <c r="UR48" s="691"/>
      <c r="US48" s="691"/>
      <c r="UT48" s="691"/>
      <c r="UU48" s="691"/>
      <c r="UV48" s="691"/>
      <c r="UW48" s="691"/>
      <c r="UX48" s="691"/>
      <c r="UY48" s="691"/>
      <c r="UZ48" s="691"/>
      <c r="VA48" s="691"/>
      <c r="VB48" s="691"/>
      <c r="VC48" s="691"/>
      <c r="VD48" s="691"/>
      <c r="VE48" s="691"/>
      <c r="VF48" s="691"/>
      <c r="VG48" s="691"/>
      <c r="VH48" s="691"/>
      <c r="VI48" s="691"/>
      <c r="VJ48" s="691"/>
      <c r="VK48" s="691"/>
      <c r="VL48" s="691"/>
      <c r="VM48" s="691"/>
      <c r="VN48" s="691"/>
      <c r="VO48" s="691"/>
      <c r="VP48" s="691"/>
      <c r="VQ48" s="691"/>
      <c r="VR48" s="691"/>
      <c r="VS48" s="691"/>
      <c r="VT48" s="691"/>
      <c r="VU48" s="691"/>
      <c r="VV48" s="691"/>
      <c r="VW48" s="691"/>
      <c r="VX48" s="691"/>
      <c r="VY48" s="691"/>
      <c r="VZ48" s="691"/>
      <c r="WA48" s="691"/>
      <c r="WB48" s="691"/>
      <c r="WC48" s="691"/>
      <c r="WD48" s="691"/>
      <c r="WE48" s="691"/>
      <c r="WF48" s="691"/>
      <c r="WG48" s="691"/>
      <c r="WH48" s="691"/>
      <c r="WI48" s="691"/>
      <c r="WJ48" s="691"/>
      <c r="WK48" s="691"/>
      <c r="WL48" s="691"/>
      <c r="WM48" s="691"/>
      <c r="WN48" s="691"/>
      <c r="WO48" s="691"/>
      <c r="WP48" s="691"/>
      <c r="WQ48" s="691"/>
      <c r="WR48" s="691"/>
      <c r="WS48" s="691"/>
      <c r="WT48" s="691"/>
      <c r="WU48" s="691"/>
      <c r="WV48" s="691"/>
      <c r="WW48" s="691"/>
      <c r="WX48" s="691"/>
      <c r="WY48" s="691"/>
      <c r="WZ48" s="691"/>
      <c r="XA48" s="691"/>
      <c r="XB48" s="691"/>
      <c r="XC48" s="691"/>
      <c r="XD48" s="691"/>
      <c r="XE48" s="691"/>
      <c r="XF48" s="691"/>
      <c r="XG48" s="691"/>
      <c r="XH48" s="691"/>
      <c r="XI48" s="691"/>
      <c r="XJ48" s="691"/>
      <c r="XK48" s="691"/>
      <c r="XL48" s="691"/>
      <c r="XM48" s="691"/>
      <c r="XN48" s="691"/>
      <c r="XO48" s="691"/>
      <c r="XP48" s="691"/>
      <c r="XQ48" s="691"/>
      <c r="XR48" s="691"/>
      <c r="XS48" s="691"/>
      <c r="XT48" s="691"/>
      <c r="XU48" s="691"/>
      <c r="XV48" s="691"/>
      <c r="XW48" s="691"/>
      <c r="XX48" s="691"/>
      <c r="XY48" s="691"/>
      <c r="XZ48" s="691"/>
      <c r="YA48" s="691"/>
      <c r="YB48" s="691"/>
      <c r="YC48" s="691"/>
      <c r="YD48" s="691"/>
      <c r="YE48" s="691"/>
      <c r="YF48" s="691"/>
      <c r="YG48" s="691"/>
      <c r="YH48" s="691"/>
      <c r="YI48" s="691"/>
      <c r="YJ48" s="691"/>
      <c r="YK48" s="691"/>
      <c r="YL48" s="691"/>
      <c r="YM48" s="691"/>
      <c r="YN48" s="691"/>
      <c r="YO48" s="691"/>
      <c r="YP48" s="691"/>
      <c r="YQ48" s="691"/>
      <c r="YR48" s="691"/>
      <c r="YS48" s="691"/>
      <c r="YT48" s="691"/>
      <c r="YU48" s="691"/>
      <c r="YV48" s="691"/>
      <c r="YW48" s="691"/>
      <c r="YX48" s="691"/>
      <c r="YY48" s="691"/>
      <c r="YZ48" s="691"/>
      <c r="ZA48" s="691"/>
      <c r="ZB48" s="691"/>
      <c r="ZC48" s="691"/>
      <c r="ZD48" s="691"/>
      <c r="ZE48" s="691"/>
      <c r="ZF48" s="691"/>
      <c r="ZG48" s="691"/>
      <c r="ZH48" s="691"/>
      <c r="ZI48" s="691"/>
      <c r="ZJ48" s="691"/>
      <c r="ZK48" s="691"/>
      <c r="ZL48" s="691"/>
      <c r="ZM48" s="691"/>
      <c r="ZN48" s="691"/>
      <c r="ZO48" s="691"/>
      <c r="ZP48" s="691"/>
      <c r="ZQ48" s="691"/>
      <c r="ZR48" s="691"/>
      <c r="ZS48" s="691"/>
      <c r="ZT48" s="691"/>
      <c r="ZU48" s="691"/>
      <c r="ZV48" s="691"/>
      <c r="ZW48" s="691"/>
      <c r="ZX48" s="691"/>
      <c r="ZY48" s="691"/>
      <c r="ZZ48" s="691"/>
      <c r="AAA48" s="691"/>
      <c r="AAB48" s="691"/>
      <c r="AAC48" s="691"/>
      <c r="AAD48" s="691"/>
      <c r="AAE48" s="691"/>
      <c r="AAF48" s="691"/>
      <c r="AAG48" s="691"/>
      <c r="AAH48" s="691"/>
      <c r="AAI48" s="691"/>
      <c r="AAJ48" s="691"/>
      <c r="AAK48" s="691"/>
      <c r="AAL48" s="691"/>
      <c r="AAM48" s="691"/>
      <c r="AAN48" s="691"/>
      <c r="AAO48" s="691"/>
      <c r="AAP48" s="691"/>
      <c r="AAQ48" s="691"/>
      <c r="AAR48" s="691"/>
      <c r="AAS48" s="691"/>
      <c r="AAT48" s="691"/>
      <c r="AAU48" s="691"/>
      <c r="AAV48" s="691"/>
      <c r="AAW48" s="691"/>
      <c r="AAX48" s="691"/>
      <c r="AAY48" s="691"/>
      <c r="AAZ48" s="691"/>
      <c r="ABA48" s="691"/>
      <c r="ABB48" s="691"/>
      <c r="ABC48" s="691"/>
      <c r="ABD48" s="691"/>
      <c r="ABE48" s="691"/>
      <c r="ABF48" s="691"/>
      <c r="ABG48" s="691"/>
      <c r="ABH48" s="691"/>
      <c r="ABI48" s="691"/>
      <c r="ABJ48" s="691"/>
      <c r="ABK48" s="691"/>
      <c r="ABL48" s="691"/>
      <c r="ABM48" s="691"/>
      <c r="ABN48" s="691"/>
      <c r="ABO48" s="691"/>
      <c r="ABP48" s="691"/>
      <c r="ABQ48" s="691"/>
      <c r="ABR48" s="691"/>
      <c r="ABS48" s="691"/>
      <c r="ABT48" s="691"/>
      <c r="ABU48" s="691"/>
      <c r="ABV48" s="691"/>
      <c r="ABW48" s="691"/>
      <c r="ABX48" s="691"/>
      <c r="ABY48" s="691"/>
      <c r="ABZ48" s="691"/>
      <c r="ACA48" s="691"/>
      <c r="ACB48" s="691"/>
      <c r="ACC48" s="691"/>
      <c r="ACD48" s="691"/>
      <c r="ACE48" s="691"/>
      <c r="ACF48" s="691"/>
      <c r="ACG48" s="691"/>
      <c r="ACH48" s="691"/>
      <c r="ACI48" s="691"/>
      <c r="ACJ48" s="691"/>
      <c r="ACK48" s="691"/>
      <c r="ACL48" s="691"/>
      <c r="ACM48" s="691"/>
      <c r="ACN48" s="691"/>
      <c r="ACO48" s="691"/>
      <c r="ACP48" s="691"/>
      <c r="ACQ48" s="691"/>
      <c r="ACR48" s="691"/>
      <c r="ACS48" s="691"/>
      <c r="ACT48" s="691"/>
      <c r="ACU48" s="691"/>
      <c r="ACV48" s="691"/>
      <c r="ACW48" s="691"/>
      <c r="ACX48" s="691"/>
      <c r="ACY48" s="691"/>
      <c r="ACZ48" s="691"/>
      <c r="ADA48" s="691"/>
      <c r="ADB48" s="691"/>
      <c r="ADC48" s="691"/>
      <c r="ADD48" s="691"/>
      <c r="ADE48" s="691"/>
      <c r="ADF48" s="691"/>
      <c r="ADG48" s="691"/>
      <c r="ADH48" s="691"/>
      <c r="ADI48" s="691"/>
      <c r="ADJ48" s="691"/>
      <c r="ADK48" s="691"/>
      <c r="ADL48" s="691"/>
      <c r="ADM48" s="691"/>
      <c r="ADN48" s="691"/>
      <c r="ADO48" s="691"/>
      <c r="ADP48" s="691"/>
      <c r="ADQ48" s="691"/>
      <c r="ADR48" s="691"/>
      <c r="ADS48" s="691"/>
      <c r="ADT48" s="691"/>
      <c r="ADU48" s="691"/>
      <c r="ADV48" s="691"/>
      <c r="ADW48" s="691"/>
      <c r="ADX48" s="691"/>
      <c r="ADY48" s="691"/>
      <c r="ADZ48" s="691"/>
      <c r="AEA48" s="691"/>
      <c r="AEB48" s="691"/>
      <c r="AEC48" s="691"/>
      <c r="AED48" s="691"/>
      <c r="AEE48" s="691"/>
      <c r="AEF48" s="691"/>
      <c r="AEG48" s="691"/>
      <c r="AEH48" s="691"/>
      <c r="AEI48" s="691"/>
      <c r="AEJ48" s="691"/>
      <c r="AEK48" s="691"/>
      <c r="AEL48" s="691"/>
      <c r="AEM48" s="691"/>
      <c r="AEN48" s="691"/>
      <c r="AEO48" s="691"/>
      <c r="AEP48" s="691"/>
      <c r="AEQ48" s="691"/>
      <c r="AER48" s="691"/>
      <c r="AES48" s="691"/>
      <c r="AET48" s="691"/>
      <c r="AEU48" s="691"/>
      <c r="AEV48" s="691"/>
      <c r="AEW48" s="691"/>
      <c r="AEX48" s="691"/>
      <c r="AEY48" s="691"/>
      <c r="AEZ48" s="691"/>
      <c r="AFA48" s="691"/>
      <c r="AFB48" s="691"/>
      <c r="AFC48" s="691"/>
      <c r="AFD48" s="691"/>
      <c r="AFE48" s="691"/>
      <c r="AFF48" s="691"/>
      <c r="AFG48" s="691"/>
      <c r="AFH48" s="691"/>
      <c r="AFI48" s="691"/>
      <c r="AFJ48" s="691"/>
      <c r="AFK48" s="691"/>
      <c r="AFL48" s="691"/>
      <c r="AFM48" s="691"/>
      <c r="AFN48" s="691"/>
      <c r="AFO48" s="691"/>
      <c r="AFP48" s="691"/>
      <c r="AFQ48" s="691"/>
      <c r="AFR48" s="691"/>
      <c r="AFS48" s="691"/>
      <c r="AFT48" s="691"/>
      <c r="AFU48" s="691"/>
      <c r="AFV48" s="691"/>
      <c r="AFW48" s="691"/>
      <c r="AFX48" s="691"/>
      <c r="AFY48" s="691"/>
      <c r="AFZ48" s="691"/>
      <c r="AGA48" s="691"/>
      <c r="AGB48" s="691"/>
      <c r="AGC48" s="691"/>
      <c r="AGD48" s="691"/>
      <c r="AGE48" s="691"/>
      <c r="AGF48" s="691"/>
      <c r="AGG48" s="691"/>
      <c r="AGH48" s="691"/>
      <c r="AGI48" s="691"/>
      <c r="AGJ48" s="691"/>
      <c r="AGK48" s="691"/>
      <c r="AGL48" s="691"/>
      <c r="AGM48" s="691"/>
      <c r="AGN48" s="691"/>
      <c r="AGO48" s="691"/>
      <c r="AGP48" s="691"/>
      <c r="AGQ48" s="691"/>
      <c r="AGR48" s="691"/>
      <c r="AGS48" s="691"/>
      <c r="AGT48" s="691"/>
      <c r="AGU48" s="691"/>
      <c r="AGV48" s="691"/>
      <c r="AGW48" s="691"/>
      <c r="AGX48" s="691"/>
      <c r="AGY48" s="691"/>
      <c r="AGZ48" s="691"/>
      <c r="AHA48" s="691"/>
      <c r="AHB48" s="691"/>
      <c r="AHC48" s="691"/>
      <c r="AHD48" s="691"/>
      <c r="AHE48" s="691"/>
      <c r="AHF48" s="691"/>
      <c r="AHG48" s="691"/>
      <c r="AHH48" s="691"/>
      <c r="AHI48" s="691"/>
      <c r="AHJ48" s="691"/>
      <c r="AHK48" s="691"/>
      <c r="AHL48" s="691"/>
      <c r="AHM48" s="691"/>
      <c r="AHN48" s="691"/>
      <c r="AHO48" s="691"/>
      <c r="AHP48" s="691"/>
      <c r="AHQ48" s="691"/>
      <c r="AHR48" s="691"/>
      <c r="AHS48" s="691"/>
      <c r="AHT48" s="691"/>
      <c r="AHU48" s="691"/>
      <c r="AHV48" s="691"/>
      <c r="AHW48" s="691"/>
      <c r="AHX48" s="691"/>
      <c r="AHY48" s="691"/>
      <c r="AHZ48" s="691"/>
      <c r="AIA48" s="691"/>
      <c r="AIB48" s="691"/>
      <c r="AIC48" s="691"/>
      <c r="AID48" s="691"/>
      <c r="AIE48" s="691"/>
      <c r="AIF48" s="691"/>
      <c r="AIG48" s="691"/>
      <c r="AIH48" s="691"/>
      <c r="AII48" s="691"/>
      <c r="AIJ48" s="691"/>
      <c r="AIK48" s="691"/>
      <c r="AIL48" s="691"/>
      <c r="AIM48" s="691"/>
      <c r="AIN48" s="691"/>
      <c r="AIO48" s="691"/>
      <c r="AIP48" s="691"/>
      <c r="AIQ48" s="691"/>
      <c r="AIR48" s="691"/>
      <c r="AIS48" s="691"/>
      <c r="AIT48" s="691"/>
      <c r="AIU48" s="691"/>
      <c r="AIV48" s="691"/>
      <c r="AIW48" s="691"/>
      <c r="AIX48" s="691"/>
      <c r="AIY48" s="691"/>
      <c r="AIZ48" s="691"/>
      <c r="AJA48" s="691"/>
      <c r="AJB48" s="691"/>
      <c r="AJC48" s="691"/>
      <c r="AJD48" s="691"/>
      <c r="AJE48" s="691"/>
      <c r="AJF48" s="691"/>
      <c r="AJG48" s="691"/>
      <c r="AJH48" s="691"/>
      <c r="AJI48" s="691"/>
      <c r="AJJ48" s="691"/>
      <c r="AJK48" s="691"/>
      <c r="AJL48" s="691"/>
      <c r="AJM48" s="691"/>
      <c r="AJN48" s="691"/>
      <c r="AJO48" s="691"/>
      <c r="AJP48" s="691"/>
      <c r="AJQ48" s="691"/>
      <c r="AJR48" s="691"/>
      <c r="AJS48" s="691"/>
      <c r="AJT48" s="691"/>
      <c r="AJU48" s="691"/>
      <c r="AJV48" s="691"/>
      <c r="AJW48" s="691"/>
      <c r="AJX48" s="691"/>
      <c r="AJY48" s="691"/>
      <c r="AJZ48" s="691"/>
      <c r="AKA48" s="691"/>
      <c r="AKB48" s="691"/>
      <c r="AKC48" s="691"/>
      <c r="AKD48" s="691"/>
      <c r="AKE48" s="691"/>
      <c r="AKF48" s="691"/>
      <c r="AKG48" s="691"/>
      <c r="AKH48" s="691"/>
      <c r="AKI48" s="691"/>
      <c r="AKJ48" s="691"/>
      <c r="AKK48" s="691"/>
      <c r="AKL48" s="691"/>
      <c r="AKM48" s="691"/>
      <c r="AKN48" s="691"/>
      <c r="AKO48" s="691"/>
      <c r="AKP48" s="691"/>
      <c r="AKQ48" s="691"/>
      <c r="AKR48" s="691"/>
      <c r="AKS48" s="691"/>
      <c r="AKT48" s="691"/>
      <c r="AKU48" s="691"/>
      <c r="AKV48" s="691"/>
      <c r="AKW48" s="691"/>
      <c r="AKX48" s="691"/>
      <c r="AKY48" s="691"/>
      <c r="AKZ48" s="691"/>
      <c r="ALA48" s="691"/>
      <c r="ALB48" s="691"/>
      <c r="ALC48" s="691"/>
      <c r="ALD48" s="691"/>
      <c r="ALE48" s="691"/>
      <c r="ALF48" s="691"/>
      <c r="ALG48" s="691"/>
      <c r="ALH48" s="691"/>
      <c r="ALI48" s="691"/>
      <c r="ALJ48" s="691"/>
      <c r="ALK48" s="691"/>
      <c r="ALL48" s="691"/>
      <c r="ALM48" s="691"/>
      <c r="ALN48" s="691"/>
      <c r="ALO48" s="691"/>
      <c r="ALP48" s="691"/>
      <c r="ALQ48" s="691"/>
      <c r="ALR48" s="691"/>
      <c r="ALS48" s="691"/>
      <c r="ALT48" s="691"/>
      <c r="ALU48" s="691"/>
      <c r="ALV48" s="691"/>
      <c r="ALW48" s="691"/>
      <c r="ALX48" s="691"/>
      <c r="ALY48" s="691"/>
      <c r="ALZ48" s="691"/>
      <c r="AMA48" s="691"/>
      <c r="AMB48" s="691"/>
      <c r="AMC48" s="691"/>
      <c r="AMD48" s="691"/>
      <c r="AME48" s="691"/>
    </row>
    <row r="49" spans="1:32" s="224" customFormat="1" ht="13.5" customHeight="1">
      <c r="A49" s="225">
        <v>38</v>
      </c>
      <c r="B49" s="217"/>
      <c r="C49" s="217"/>
      <c r="D49" s="241" t="s">
        <v>392</v>
      </c>
      <c r="E49" s="217"/>
      <c r="F49" s="217"/>
      <c r="G49" s="217"/>
      <c r="H49" s="681" t="s">
        <v>1113</v>
      </c>
      <c r="I49" s="682">
        <v>59350</v>
      </c>
      <c r="J49" s="681" t="s">
        <v>1114</v>
      </c>
      <c r="K49" s="682" t="s">
        <v>1115</v>
      </c>
      <c r="L49" s="681" t="s">
        <v>1116</v>
      </c>
      <c r="M49" s="681" t="s">
        <v>392</v>
      </c>
      <c r="N49" s="681"/>
      <c r="O49" s="681"/>
      <c r="P49" s="252"/>
      <c r="Q49" s="681" t="s">
        <v>817</v>
      </c>
      <c r="R49" s="681"/>
      <c r="S49" s="681" t="s">
        <v>863</v>
      </c>
      <c r="T49" s="684"/>
      <c r="U49" s="681" t="s">
        <v>1117</v>
      </c>
      <c r="V49" s="679" t="s">
        <v>864</v>
      </c>
      <c r="W49" s="679" t="s">
        <v>864</v>
      </c>
      <c r="X49" s="679" t="s">
        <v>864</v>
      </c>
      <c r="Y49" s="232"/>
      <c r="Z49" s="685"/>
      <c r="AA49" s="681"/>
      <c r="AB49" s="686"/>
      <c r="AC49" s="681"/>
      <c r="AD49" s="684">
        <v>1</v>
      </c>
      <c r="AE49" s="684">
        <v>1</v>
      </c>
      <c r="AF49" s="679" t="s">
        <v>864</v>
      </c>
    </row>
    <row r="50" spans="1:32" s="224" customFormat="1" ht="13.5" customHeight="1">
      <c r="A50" s="225">
        <v>39</v>
      </c>
      <c r="B50" s="217"/>
      <c r="C50" s="217"/>
      <c r="D50" s="241" t="s">
        <v>1118</v>
      </c>
      <c r="E50" s="241"/>
      <c r="F50" s="241"/>
      <c r="G50" s="241"/>
      <c r="H50" s="263" t="s">
        <v>1119</v>
      </c>
      <c r="I50" s="682" t="s">
        <v>1120</v>
      </c>
      <c r="J50" s="681"/>
      <c r="K50" s="682" t="s">
        <v>1121</v>
      </c>
      <c r="L50" s="681"/>
      <c r="M50" s="681"/>
      <c r="N50" s="681"/>
      <c r="O50" s="681"/>
      <c r="P50" s="683"/>
      <c r="Q50" s="681" t="s">
        <v>817</v>
      </c>
      <c r="R50" s="681"/>
      <c r="S50" s="687" t="s">
        <v>863</v>
      </c>
      <c r="T50" s="282"/>
      <c r="U50" s="681"/>
      <c r="V50" s="679" t="s">
        <v>864</v>
      </c>
      <c r="W50" s="679" t="s">
        <v>864</v>
      </c>
      <c r="X50" s="679" t="s">
        <v>864</v>
      </c>
      <c r="Y50" s="232"/>
      <c r="Z50" s="685"/>
      <c r="AA50" s="681"/>
      <c r="AB50" s="686"/>
      <c r="AC50" s="681"/>
      <c r="AD50" s="684"/>
      <c r="AE50" s="684">
        <v>1</v>
      </c>
      <c r="AF50" s="679" t="s">
        <v>864</v>
      </c>
    </row>
    <row r="51" spans="1:32" s="256" customFormat="1" ht="12.75" customHeight="1">
      <c r="A51" s="225">
        <v>40</v>
      </c>
      <c r="B51" s="217"/>
      <c r="C51" s="217" t="s">
        <v>1122</v>
      </c>
      <c r="D51" s="221"/>
      <c r="E51" s="221"/>
      <c r="F51" s="221"/>
      <c r="G51" s="221"/>
      <c r="H51" s="681" t="s">
        <v>1123</v>
      </c>
      <c r="I51" s="682"/>
      <c r="J51" s="681"/>
      <c r="K51" s="682" t="s">
        <v>1124</v>
      </c>
      <c r="L51" s="681"/>
      <c r="M51" s="681"/>
      <c r="N51" s="681"/>
      <c r="O51" s="681"/>
      <c r="P51" s="683"/>
      <c r="Q51" s="681" t="s">
        <v>817</v>
      </c>
      <c r="R51" s="681" t="s">
        <v>864</v>
      </c>
      <c r="S51" s="243" t="s">
        <v>1124</v>
      </c>
      <c r="T51" s="684"/>
      <c r="U51" s="681"/>
      <c r="V51" s="679" t="s">
        <v>864</v>
      </c>
      <c r="W51" s="679" t="s">
        <v>864</v>
      </c>
      <c r="X51" s="679" t="s">
        <v>864</v>
      </c>
      <c r="Y51" s="232"/>
      <c r="Z51" s="685"/>
      <c r="AA51" s="681"/>
      <c r="AB51" s="686"/>
      <c r="AC51" s="681"/>
      <c r="AD51" s="684">
        <v>1</v>
      </c>
      <c r="AE51" s="684">
        <v>1</v>
      </c>
      <c r="AF51" s="679" t="s">
        <v>864</v>
      </c>
    </row>
    <row r="52" spans="1:32" s="256" customFormat="1" ht="12.75" customHeight="1">
      <c r="A52" s="225">
        <v>41</v>
      </c>
      <c r="B52" s="217"/>
      <c r="C52" s="217"/>
      <c r="D52" s="680" t="s">
        <v>415</v>
      </c>
      <c r="E52" s="221"/>
      <c r="F52" s="221"/>
      <c r="G52" s="221"/>
      <c r="H52" s="681" t="s">
        <v>1125</v>
      </c>
      <c r="I52" s="682" t="s">
        <v>1126</v>
      </c>
      <c r="J52" s="681"/>
      <c r="K52" s="682" t="s">
        <v>1127</v>
      </c>
      <c r="L52" s="681" t="s">
        <v>1128</v>
      </c>
      <c r="M52" s="681" t="s">
        <v>415</v>
      </c>
      <c r="N52" s="681"/>
      <c r="O52" s="681"/>
      <c r="P52" s="683"/>
      <c r="Q52" s="681" t="s">
        <v>817</v>
      </c>
      <c r="R52" s="681"/>
      <c r="S52" s="687" t="s">
        <v>863</v>
      </c>
      <c r="T52" s="282"/>
      <c r="U52" s="681"/>
      <c r="V52" s="679" t="s">
        <v>864</v>
      </c>
      <c r="W52" s="679" t="s">
        <v>864</v>
      </c>
      <c r="X52" s="679" t="s">
        <v>864</v>
      </c>
      <c r="Y52" s="232"/>
      <c r="Z52" s="685"/>
      <c r="AA52" s="681"/>
      <c r="AB52" s="686"/>
      <c r="AC52" s="681"/>
      <c r="AD52" s="684">
        <v>1</v>
      </c>
      <c r="AE52" s="684">
        <v>1</v>
      </c>
      <c r="AF52" s="679" t="s">
        <v>864</v>
      </c>
    </row>
    <row r="53" spans="1:32" s="256" customFormat="1" ht="12.75" customHeight="1">
      <c r="A53" s="225">
        <v>42</v>
      </c>
      <c r="B53" s="217"/>
      <c r="C53" s="217"/>
      <c r="D53" s="680" t="s">
        <v>1129</v>
      </c>
      <c r="E53" s="221"/>
      <c r="F53" s="221"/>
      <c r="G53" s="221"/>
      <c r="H53" s="681" t="s">
        <v>1130</v>
      </c>
      <c r="I53" s="682" t="s">
        <v>1131</v>
      </c>
      <c r="J53" s="681"/>
      <c r="K53" s="682" t="s">
        <v>1132</v>
      </c>
      <c r="L53" s="681" t="s">
        <v>1133</v>
      </c>
      <c r="M53" s="681" t="s">
        <v>424</v>
      </c>
      <c r="N53" s="681"/>
      <c r="O53" s="681"/>
      <c r="P53" s="683"/>
      <c r="Q53" s="681" t="s">
        <v>817</v>
      </c>
      <c r="R53" s="681"/>
      <c r="S53" s="687" t="s">
        <v>863</v>
      </c>
      <c r="T53" s="282"/>
      <c r="U53" s="681"/>
      <c r="V53" s="679" t="s">
        <v>864</v>
      </c>
      <c r="W53" s="679" t="s">
        <v>864</v>
      </c>
      <c r="X53" s="679" t="s">
        <v>864</v>
      </c>
      <c r="Y53" s="232"/>
      <c r="Z53" s="685"/>
      <c r="AA53" s="681"/>
      <c r="AB53" s="686"/>
      <c r="AC53" s="681"/>
      <c r="AD53" s="684">
        <v>1</v>
      </c>
      <c r="AE53" s="684">
        <v>1</v>
      </c>
      <c r="AF53" s="679" t="s">
        <v>864</v>
      </c>
    </row>
    <row r="54" spans="1:32" s="244" customFormat="1" ht="12.75" customHeight="1">
      <c r="A54" s="225">
        <v>43</v>
      </c>
      <c r="B54" s="217"/>
      <c r="C54" s="222"/>
      <c r="D54" s="680" t="s">
        <v>429</v>
      </c>
      <c r="E54" s="221"/>
      <c r="F54" s="221"/>
      <c r="G54" s="221"/>
      <c r="H54" s="681" t="s">
        <v>1134</v>
      </c>
      <c r="I54" s="682" t="s">
        <v>1135</v>
      </c>
      <c r="J54" s="681"/>
      <c r="K54" s="682" t="s">
        <v>1136</v>
      </c>
      <c r="L54" s="681"/>
      <c r="M54" s="681"/>
      <c r="N54" s="681"/>
      <c r="O54" s="681"/>
      <c r="P54" s="683"/>
      <c r="Q54" s="681" t="s">
        <v>817</v>
      </c>
      <c r="R54" s="681"/>
      <c r="S54" s="687" t="s">
        <v>863</v>
      </c>
      <c r="T54" s="282"/>
      <c r="U54" s="681"/>
      <c r="V54" s="679" t="s">
        <v>864</v>
      </c>
      <c r="W54" s="679" t="s">
        <v>864</v>
      </c>
      <c r="X54" s="679" t="s">
        <v>864</v>
      </c>
      <c r="Y54" s="232"/>
      <c r="Z54" s="685"/>
      <c r="AA54" s="681"/>
      <c r="AB54" s="686"/>
      <c r="AC54" s="681"/>
      <c r="AD54" s="684">
        <v>1</v>
      </c>
      <c r="AE54" s="684">
        <v>1</v>
      </c>
      <c r="AF54" s="679" t="s">
        <v>864</v>
      </c>
    </row>
    <row r="55" spans="1:32" s="244" customFormat="1" ht="12.75" customHeight="1">
      <c r="A55" s="225">
        <v>44</v>
      </c>
      <c r="B55" s="217"/>
      <c r="C55" s="222"/>
      <c r="D55" s="680" t="s">
        <v>426</v>
      </c>
      <c r="E55" s="221"/>
      <c r="F55" s="221"/>
      <c r="G55" s="221"/>
      <c r="H55" s="681" t="s">
        <v>1137</v>
      </c>
      <c r="I55" s="682" t="s">
        <v>1138</v>
      </c>
      <c r="J55" s="681"/>
      <c r="K55" s="682" t="s">
        <v>1139</v>
      </c>
      <c r="L55" s="681" t="s">
        <v>1140</v>
      </c>
      <c r="M55" s="681" t="s">
        <v>426</v>
      </c>
      <c r="N55" s="681"/>
      <c r="O55" s="681"/>
      <c r="P55" s="683"/>
      <c r="Q55" s="681" t="s">
        <v>823</v>
      </c>
      <c r="R55" s="681"/>
      <c r="S55" s="687" t="s">
        <v>863</v>
      </c>
      <c r="T55" s="282"/>
      <c r="U55" s="681"/>
      <c r="V55" s="679" t="s">
        <v>864</v>
      </c>
      <c r="W55" s="679" t="s">
        <v>864</v>
      </c>
      <c r="X55" s="679" t="s">
        <v>864</v>
      </c>
      <c r="Y55" s="232"/>
      <c r="Z55" s="685"/>
      <c r="AA55" s="681"/>
      <c r="AB55" s="686"/>
      <c r="AC55" s="681"/>
      <c r="AD55" s="684">
        <v>1</v>
      </c>
      <c r="AE55" s="684">
        <v>1</v>
      </c>
      <c r="AF55" s="679" t="s">
        <v>864</v>
      </c>
    </row>
    <row r="56" spans="1:32" s="244" customFormat="1" ht="12.75" customHeight="1">
      <c r="A56" s="225">
        <v>45</v>
      </c>
      <c r="B56" s="217"/>
      <c r="C56" s="222"/>
      <c r="D56" s="680" t="s">
        <v>1141</v>
      </c>
      <c r="E56" s="221"/>
      <c r="F56" s="221"/>
      <c r="G56" s="221"/>
      <c r="H56" s="681" t="s">
        <v>1142</v>
      </c>
      <c r="I56" s="682" t="s">
        <v>1143</v>
      </c>
      <c r="J56" s="681"/>
      <c r="K56" s="682" t="s">
        <v>1144</v>
      </c>
      <c r="L56" s="681"/>
      <c r="M56" s="681"/>
      <c r="N56" s="681"/>
      <c r="O56" s="681"/>
      <c r="P56" s="683"/>
      <c r="Q56" s="681" t="s">
        <v>817</v>
      </c>
      <c r="R56" s="681"/>
      <c r="S56" s="687" t="s">
        <v>863</v>
      </c>
      <c r="T56" s="282"/>
      <c r="U56" s="681"/>
      <c r="V56" s="679" t="s">
        <v>864</v>
      </c>
      <c r="W56" s="679" t="s">
        <v>864</v>
      </c>
      <c r="X56" s="679" t="s">
        <v>864</v>
      </c>
      <c r="Y56" s="232"/>
      <c r="Z56" s="685"/>
      <c r="AA56" s="681"/>
      <c r="AB56" s="686"/>
      <c r="AC56" s="681"/>
      <c r="AD56" s="684">
        <v>1</v>
      </c>
      <c r="AE56" s="684">
        <v>1</v>
      </c>
      <c r="AF56" s="679" t="s">
        <v>864</v>
      </c>
    </row>
    <row r="57" spans="1:32" s="257" customFormat="1" ht="12.75" customHeight="1">
      <c r="A57" s="225">
        <v>46</v>
      </c>
      <c r="B57" s="217"/>
      <c r="C57" s="222"/>
      <c r="D57" s="680" t="s">
        <v>1145</v>
      </c>
      <c r="E57" s="221"/>
      <c r="F57" s="221"/>
      <c r="G57" s="221"/>
      <c r="H57" s="681" t="s">
        <v>410</v>
      </c>
      <c r="I57" s="682" t="s">
        <v>1146</v>
      </c>
      <c r="J57" s="681"/>
      <c r="K57" s="682" t="s">
        <v>1147</v>
      </c>
      <c r="L57" s="681"/>
      <c r="M57" s="681"/>
      <c r="N57" s="681"/>
      <c r="O57" s="681"/>
      <c r="P57" s="683"/>
      <c r="Q57" s="681" t="s">
        <v>817</v>
      </c>
      <c r="R57" s="681"/>
      <c r="S57" s="687" t="s">
        <v>863</v>
      </c>
      <c r="T57" s="282"/>
      <c r="U57" s="681"/>
      <c r="V57" s="679" t="s">
        <v>864</v>
      </c>
      <c r="W57" s="679" t="s">
        <v>864</v>
      </c>
      <c r="X57" s="679" t="s">
        <v>864</v>
      </c>
      <c r="Y57" s="232"/>
      <c r="Z57" s="685"/>
      <c r="AA57" s="681"/>
      <c r="AB57" s="686"/>
      <c r="AC57" s="681"/>
      <c r="AD57" s="684">
        <v>1</v>
      </c>
      <c r="AE57" s="684">
        <v>1</v>
      </c>
      <c r="AF57" s="679" t="s">
        <v>864</v>
      </c>
    </row>
    <row r="58" spans="1:32" s="258" customFormat="1" ht="12.75" customHeight="1">
      <c r="A58" s="225">
        <v>47</v>
      </c>
      <c r="B58" s="217"/>
      <c r="C58" s="218"/>
      <c r="D58" s="680" t="s">
        <v>1148</v>
      </c>
      <c r="E58" s="221"/>
      <c r="F58" s="221"/>
      <c r="G58" s="221"/>
      <c r="H58" s="681"/>
      <c r="I58" s="682" t="s">
        <v>1149</v>
      </c>
      <c r="J58" s="681"/>
      <c r="K58" s="682" t="s">
        <v>1150</v>
      </c>
      <c r="L58" s="681"/>
      <c r="M58" s="681"/>
      <c r="N58" s="681"/>
      <c r="O58" s="681"/>
      <c r="P58" s="683"/>
      <c r="Q58" s="681" t="s">
        <v>817</v>
      </c>
      <c r="R58" s="681"/>
      <c r="S58" s="687" t="s">
        <v>863</v>
      </c>
      <c r="T58" s="282"/>
      <c r="U58" s="681"/>
      <c r="V58" s="679" t="s">
        <v>864</v>
      </c>
      <c r="W58" s="679" t="s">
        <v>864</v>
      </c>
      <c r="X58" s="679" t="s">
        <v>864</v>
      </c>
      <c r="Y58" s="232"/>
      <c r="Z58" s="685"/>
      <c r="AA58" s="681"/>
      <c r="AB58" s="686"/>
      <c r="AC58" s="681"/>
      <c r="AD58" s="684">
        <v>1</v>
      </c>
      <c r="AE58" s="684">
        <v>1</v>
      </c>
      <c r="AF58" s="679" t="s">
        <v>864</v>
      </c>
    </row>
    <row r="59" spans="1:32" s="256" customFormat="1" ht="12.95" customHeight="1">
      <c r="A59" s="225">
        <v>48</v>
      </c>
      <c r="B59" s="217"/>
      <c r="C59" s="218"/>
      <c r="D59" s="680" t="s">
        <v>178</v>
      </c>
      <c r="E59" s="221"/>
      <c r="F59" s="221"/>
      <c r="G59" s="221"/>
      <c r="H59" s="681" t="s">
        <v>1151</v>
      </c>
      <c r="I59" s="682" t="s">
        <v>1152</v>
      </c>
      <c r="J59" s="681"/>
      <c r="K59" s="682" t="s">
        <v>1153</v>
      </c>
      <c r="L59" s="681"/>
      <c r="M59" s="681"/>
      <c r="N59" s="681"/>
      <c r="O59" s="681"/>
      <c r="P59" s="683"/>
      <c r="Q59" s="681" t="s">
        <v>817</v>
      </c>
      <c r="R59" s="681"/>
      <c r="S59" s="687" t="s">
        <v>863</v>
      </c>
      <c r="T59" s="282"/>
      <c r="U59" s="681"/>
      <c r="V59" s="679" t="s">
        <v>864</v>
      </c>
      <c r="W59" s="679" t="s">
        <v>864</v>
      </c>
      <c r="X59" s="679" t="s">
        <v>864</v>
      </c>
      <c r="Y59" s="232"/>
      <c r="Z59" s="685"/>
      <c r="AA59" s="681"/>
      <c r="AB59" s="686"/>
      <c r="AC59" s="681"/>
      <c r="AD59" s="684">
        <v>1</v>
      </c>
      <c r="AE59" s="684">
        <v>1</v>
      </c>
      <c r="AF59" s="679" t="s">
        <v>864</v>
      </c>
    </row>
    <row r="60" spans="1:32" s="256" customFormat="1" ht="12.95" customHeight="1">
      <c r="A60" s="225">
        <v>49</v>
      </c>
      <c r="B60" s="217"/>
      <c r="C60" s="218"/>
      <c r="D60" s="241" t="s">
        <v>1154</v>
      </c>
      <c r="E60" s="241"/>
      <c r="F60" s="241"/>
      <c r="G60" s="241"/>
      <c r="H60" s="681" t="s">
        <v>1155</v>
      </c>
      <c r="I60" s="682">
        <v>33123452323</v>
      </c>
      <c r="J60" s="681"/>
      <c r="K60" s="682" t="s">
        <v>1156</v>
      </c>
      <c r="L60" s="681"/>
      <c r="M60" s="681"/>
      <c r="N60" s="681"/>
      <c r="O60" s="681"/>
      <c r="P60" s="683"/>
      <c r="Q60" s="681" t="s">
        <v>817</v>
      </c>
      <c r="R60" s="681"/>
      <c r="S60" s="681" t="s">
        <v>1093</v>
      </c>
      <c r="T60" s="684"/>
      <c r="U60" s="681"/>
      <c r="V60" s="679" t="s">
        <v>864</v>
      </c>
      <c r="W60" s="679" t="s">
        <v>864</v>
      </c>
      <c r="X60" s="679" t="s">
        <v>864</v>
      </c>
      <c r="Y60" s="232"/>
      <c r="Z60" s="685"/>
      <c r="AA60" s="681" t="s">
        <v>1157</v>
      </c>
      <c r="AB60" s="686"/>
      <c r="AC60" s="681"/>
      <c r="AD60" s="684"/>
      <c r="AE60" s="684">
        <v>1</v>
      </c>
      <c r="AF60" s="679" t="s">
        <v>864</v>
      </c>
    </row>
    <row r="61" spans="1:32" s="224" customFormat="1" ht="13.5" customHeight="1">
      <c r="A61" s="225">
        <v>50</v>
      </c>
      <c r="B61" s="217"/>
      <c r="C61" s="217" t="s">
        <v>1158</v>
      </c>
      <c r="D61" s="217"/>
      <c r="E61" s="217"/>
      <c r="F61" s="217"/>
      <c r="G61" s="217"/>
      <c r="H61" s="681"/>
      <c r="I61" s="682"/>
      <c r="J61" s="681" t="s">
        <v>1159</v>
      </c>
      <c r="K61" s="682" t="s">
        <v>1160</v>
      </c>
      <c r="L61" s="681"/>
      <c r="M61" s="681"/>
      <c r="N61" s="681"/>
      <c r="O61" s="681"/>
      <c r="P61" s="252"/>
      <c r="Q61" s="681" t="s">
        <v>817</v>
      </c>
      <c r="R61" s="681" t="s">
        <v>864</v>
      </c>
      <c r="S61" s="243" t="s">
        <v>1160</v>
      </c>
      <c r="T61" s="684"/>
      <c r="U61" s="681"/>
      <c r="V61" s="679" t="s">
        <v>864</v>
      </c>
      <c r="W61" s="679" t="s">
        <v>864</v>
      </c>
      <c r="X61" s="679" t="s">
        <v>864</v>
      </c>
      <c r="Y61" s="232"/>
      <c r="Z61" s="685"/>
      <c r="AA61" s="681"/>
      <c r="AB61" s="686"/>
      <c r="AC61" s="681"/>
      <c r="AD61" s="684">
        <v>1</v>
      </c>
      <c r="AE61" s="684"/>
      <c r="AF61" s="679" t="s">
        <v>864</v>
      </c>
    </row>
    <row r="62" spans="1:32" s="224" customFormat="1" ht="13.5" customHeight="1">
      <c r="A62" s="225">
        <v>51</v>
      </c>
      <c r="B62" s="217"/>
      <c r="C62" s="217"/>
      <c r="D62" s="241" t="s">
        <v>1161</v>
      </c>
      <c r="E62" s="241"/>
      <c r="F62" s="241"/>
      <c r="G62" s="241"/>
      <c r="H62" s="681" t="s">
        <v>1162</v>
      </c>
      <c r="I62" s="682" t="s">
        <v>930</v>
      </c>
      <c r="J62" s="681"/>
      <c r="K62" s="682" t="s">
        <v>1163</v>
      </c>
      <c r="L62" s="681"/>
      <c r="M62" s="681"/>
      <c r="N62" s="681"/>
      <c r="O62" s="681"/>
      <c r="P62" s="683"/>
      <c r="Q62" s="681" t="s">
        <v>820</v>
      </c>
      <c r="R62" s="681"/>
      <c r="S62" s="681" t="s">
        <v>879</v>
      </c>
      <c r="T62" s="684"/>
      <c r="U62" s="681"/>
      <c r="V62" s="679" t="s">
        <v>864</v>
      </c>
      <c r="W62" s="679" t="s">
        <v>864</v>
      </c>
      <c r="X62" s="679" t="s">
        <v>864</v>
      </c>
      <c r="Y62" s="232"/>
      <c r="Z62" s="685"/>
      <c r="AA62" s="681" t="s">
        <v>1164</v>
      </c>
      <c r="AB62" s="686"/>
      <c r="AC62" s="681"/>
      <c r="AD62" s="684"/>
      <c r="AE62" s="684">
        <v>1</v>
      </c>
      <c r="AF62" s="679" t="s">
        <v>864</v>
      </c>
    </row>
    <row r="63" spans="1:32" s="224" customFormat="1" ht="13.5" customHeight="1">
      <c r="A63" s="225">
        <v>52</v>
      </c>
      <c r="B63" s="217"/>
      <c r="C63" s="217"/>
      <c r="D63" s="217" t="s">
        <v>1165</v>
      </c>
      <c r="E63" s="217"/>
      <c r="F63" s="217"/>
      <c r="G63" s="217"/>
      <c r="H63" s="681" t="s">
        <v>1166</v>
      </c>
      <c r="I63" s="682"/>
      <c r="J63" s="681" t="s">
        <v>1167</v>
      </c>
      <c r="K63" s="682" t="s">
        <v>1167</v>
      </c>
      <c r="L63" s="681"/>
      <c r="M63" s="681"/>
      <c r="N63" s="681"/>
      <c r="O63" s="681"/>
      <c r="P63" s="252"/>
      <c r="Q63" s="681" t="s">
        <v>817</v>
      </c>
      <c r="R63" s="681" t="s">
        <v>864</v>
      </c>
      <c r="S63" s="243" t="s">
        <v>1167</v>
      </c>
      <c r="T63" s="684"/>
      <c r="U63" s="681"/>
      <c r="V63" s="679" t="s">
        <v>864</v>
      </c>
      <c r="W63" s="679" t="s">
        <v>864</v>
      </c>
      <c r="X63" s="679" t="s">
        <v>864</v>
      </c>
      <c r="Y63" s="232"/>
      <c r="Z63" s="685"/>
      <c r="AA63" s="681"/>
      <c r="AB63" s="686"/>
      <c r="AC63" s="681"/>
      <c r="AD63" s="684">
        <v>1</v>
      </c>
      <c r="AE63" s="684">
        <v>1</v>
      </c>
      <c r="AF63" s="679" t="s">
        <v>864</v>
      </c>
    </row>
    <row r="64" spans="1:32" s="224" customFormat="1" ht="13.5" customHeight="1">
      <c r="A64" s="225">
        <v>53</v>
      </c>
      <c r="B64" s="217"/>
      <c r="C64" s="217"/>
      <c r="D64" s="217"/>
      <c r="E64" s="217" t="s">
        <v>1168</v>
      </c>
      <c r="F64" s="217"/>
      <c r="G64" s="217"/>
      <c r="H64" s="681" t="s">
        <v>1169</v>
      </c>
      <c r="I64" s="682"/>
      <c r="J64" s="681" t="s">
        <v>1170</v>
      </c>
      <c r="K64" s="682" t="s">
        <v>1170</v>
      </c>
      <c r="L64" s="681"/>
      <c r="M64" s="681"/>
      <c r="N64" s="681"/>
      <c r="O64" s="681"/>
      <c r="P64" s="252"/>
      <c r="Q64" s="681" t="s">
        <v>820</v>
      </c>
      <c r="R64" s="681" t="s">
        <v>864</v>
      </c>
      <c r="S64" s="243" t="s">
        <v>1170</v>
      </c>
      <c r="T64" s="684"/>
      <c r="U64" s="681"/>
      <c r="V64" s="679" t="s">
        <v>864</v>
      </c>
      <c r="W64" s="679" t="s">
        <v>864</v>
      </c>
      <c r="X64" s="679" t="s">
        <v>864</v>
      </c>
      <c r="Y64" s="232"/>
      <c r="Z64" s="685"/>
      <c r="AA64" s="681"/>
      <c r="AB64" s="686"/>
      <c r="AC64" s="681"/>
      <c r="AD64" s="684">
        <v>1</v>
      </c>
      <c r="AE64" s="684">
        <v>1</v>
      </c>
      <c r="AF64" s="679" t="s">
        <v>864</v>
      </c>
    </row>
    <row r="65" spans="1:1019" s="224" customFormat="1" ht="13.5" customHeight="1">
      <c r="A65" s="225">
        <v>54</v>
      </c>
      <c r="B65" s="217"/>
      <c r="C65" s="217"/>
      <c r="D65" s="217"/>
      <c r="E65" s="217"/>
      <c r="F65" s="217" t="s">
        <v>1171</v>
      </c>
      <c r="G65" s="217"/>
      <c r="H65" s="681" t="s">
        <v>1172</v>
      </c>
      <c r="I65" s="682" t="s">
        <v>1173</v>
      </c>
      <c r="J65" s="681" t="s">
        <v>1174</v>
      </c>
      <c r="K65" s="682" t="s">
        <v>1174</v>
      </c>
      <c r="L65" s="681"/>
      <c r="M65" s="681"/>
      <c r="N65" s="681"/>
      <c r="O65" s="681"/>
      <c r="P65" s="252"/>
      <c r="Q65" s="681" t="s">
        <v>820</v>
      </c>
      <c r="R65" s="681"/>
      <c r="S65" s="681" t="s">
        <v>1093</v>
      </c>
      <c r="T65" s="684"/>
      <c r="U65" s="681"/>
      <c r="V65" s="679" t="s">
        <v>864</v>
      </c>
      <c r="W65" s="679" t="s">
        <v>864</v>
      </c>
      <c r="X65" s="679" t="s">
        <v>864</v>
      </c>
      <c r="Y65" s="232"/>
      <c r="Z65" s="681" t="s">
        <v>1175</v>
      </c>
      <c r="AA65" s="681"/>
      <c r="AB65" s="245" t="s">
        <v>1176</v>
      </c>
      <c r="AC65" s="681"/>
      <c r="AD65" s="684">
        <v>1</v>
      </c>
      <c r="AE65" s="684">
        <v>1</v>
      </c>
      <c r="AF65" s="679" t="s">
        <v>864</v>
      </c>
    </row>
    <row r="66" spans="1:1019" s="256" customFormat="1" ht="13.5" customHeight="1">
      <c r="A66" s="225">
        <v>55</v>
      </c>
      <c r="B66" s="217"/>
      <c r="C66" s="217"/>
      <c r="D66" s="217"/>
      <c r="E66" s="217"/>
      <c r="F66" s="217" t="s">
        <v>1177</v>
      </c>
      <c r="G66" s="217"/>
      <c r="H66" s="681" t="s">
        <v>1178</v>
      </c>
      <c r="I66" s="682" t="s">
        <v>1179</v>
      </c>
      <c r="J66" s="681" t="s">
        <v>1180</v>
      </c>
      <c r="K66" s="682" t="s">
        <v>1180</v>
      </c>
      <c r="L66" s="681"/>
      <c r="M66" s="681"/>
      <c r="N66" s="681"/>
      <c r="O66" s="681"/>
      <c r="P66" s="252"/>
      <c r="Q66" s="681" t="s">
        <v>820</v>
      </c>
      <c r="R66" s="681"/>
      <c r="S66" s="681" t="s">
        <v>1093</v>
      </c>
      <c r="T66" s="684"/>
      <c r="U66" s="681"/>
      <c r="V66" s="679" t="s">
        <v>864</v>
      </c>
      <c r="W66" s="679" t="s">
        <v>864</v>
      </c>
      <c r="X66" s="679" t="s">
        <v>864</v>
      </c>
      <c r="Y66" s="232"/>
      <c r="Z66" s="681" t="s">
        <v>1175</v>
      </c>
      <c r="AA66" s="681"/>
      <c r="AB66" s="245" t="s">
        <v>1176</v>
      </c>
      <c r="AC66" s="681"/>
      <c r="AD66" s="684">
        <v>1</v>
      </c>
      <c r="AE66" s="684">
        <v>1</v>
      </c>
      <c r="AF66" s="679" t="s">
        <v>864</v>
      </c>
    </row>
    <row r="67" spans="1:1019" s="244" customFormat="1" ht="13.5" customHeight="1">
      <c r="A67" s="225">
        <v>56</v>
      </c>
      <c r="B67" s="217"/>
      <c r="C67" s="222"/>
      <c r="D67" s="222"/>
      <c r="E67" s="222"/>
      <c r="F67" s="222" t="s">
        <v>1181</v>
      </c>
      <c r="G67" s="221"/>
      <c r="H67" s="681" t="s">
        <v>1182</v>
      </c>
      <c r="I67" s="682">
        <v>120</v>
      </c>
      <c r="J67" s="681"/>
      <c r="K67" s="681" t="s">
        <v>1183</v>
      </c>
      <c r="L67" s="681"/>
      <c r="M67" s="681"/>
      <c r="N67" s="681"/>
      <c r="O67" s="681"/>
      <c r="P67" s="683"/>
      <c r="Q67" s="681" t="s">
        <v>817</v>
      </c>
      <c r="R67" s="681"/>
      <c r="S67" s="681" t="s">
        <v>1093</v>
      </c>
      <c r="T67" s="684"/>
      <c r="U67" s="681"/>
      <c r="V67" s="679" t="s">
        <v>864</v>
      </c>
      <c r="W67" s="679" t="s">
        <v>864</v>
      </c>
      <c r="X67" s="679" t="s">
        <v>864</v>
      </c>
      <c r="Y67" s="232"/>
      <c r="Z67" s="681" t="s">
        <v>1184</v>
      </c>
      <c r="AA67" s="681"/>
      <c r="AB67" s="686"/>
      <c r="AC67" s="681"/>
      <c r="AD67" s="684">
        <v>1</v>
      </c>
      <c r="AE67" s="684">
        <v>1</v>
      </c>
      <c r="AF67" s="679" t="s">
        <v>864</v>
      </c>
    </row>
    <row r="68" spans="1:1019" s="256" customFormat="1" ht="13.5" customHeight="1">
      <c r="A68" s="225">
        <v>57</v>
      </c>
      <c r="B68" s="217"/>
      <c r="C68" s="217"/>
      <c r="D68" s="241"/>
      <c r="E68" s="241"/>
      <c r="F68" s="241" t="s">
        <v>1185</v>
      </c>
      <c r="G68" s="221"/>
      <c r="H68" s="681" t="s">
        <v>1186</v>
      </c>
      <c r="I68" s="682">
        <v>96</v>
      </c>
      <c r="J68" s="681"/>
      <c r="K68" s="681" t="s">
        <v>1187</v>
      </c>
      <c r="L68" s="681"/>
      <c r="M68" s="681"/>
      <c r="N68" s="681"/>
      <c r="O68" s="681"/>
      <c r="P68" s="683"/>
      <c r="Q68" s="681" t="s">
        <v>817</v>
      </c>
      <c r="R68" s="681"/>
      <c r="S68" s="681" t="s">
        <v>1093</v>
      </c>
      <c r="T68" s="684"/>
      <c r="U68" s="681"/>
      <c r="V68" s="679" t="s">
        <v>864</v>
      </c>
      <c r="W68" s="679" t="s">
        <v>864</v>
      </c>
      <c r="X68" s="679" t="s">
        <v>864</v>
      </c>
      <c r="Y68" s="232"/>
      <c r="Z68" s="681" t="s">
        <v>1188</v>
      </c>
      <c r="AA68" s="681"/>
      <c r="AB68" s="686"/>
      <c r="AC68" s="681"/>
      <c r="AD68" s="684">
        <v>1</v>
      </c>
      <c r="AE68" s="684">
        <v>1</v>
      </c>
      <c r="AF68" s="679" t="s">
        <v>864</v>
      </c>
    </row>
    <row r="69" spans="1:1019" s="256" customFormat="1" ht="13.5" customHeight="1">
      <c r="A69" s="225">
        <v>58</v>
      </c>
      <c r="B69" s="217"/>
      <c r="C69" s="217"/>
      <c r="D69" s="241"/>
      <c r="E69" s="241"/>
      <c r="F69" s="241" t="s">
        <v>1189</v>
      </c>
      <c r="G69" s="221"/>
      <c r="H69" s="681" t="s">
        <v>1190</v>
      </c>
      <c r="I69" s="682">
        <v>34</v>
      </c>
      <c r="J69" s="681"/>
      <c r="K69" s="681" t="s">
        <v>1191</v>
      </c>
      <c r="L69" s="681"/>
      <c r="M69" s="681"/>
      <c r="N69" s="681"/>
      <c r="O69" s="681"/>
      <c r="P69" s="683"/>
      <c r="Q69" s="681" t="s">
        <v>817</v>
      </c>
      <c r="R69" s="681"/>
      <c r="S69" s="681" t="s">
        <v>1093</v>
      </c>
      <c r="T69" s="684"/>
      <c r="U69" s="681"/>
      <c r="V69" s="679" t="s">
        <v>864</v>
      </c>
      <c r="W69" s="679" t="s">
        <v>864</v>
      </c>
      <c r="X69" s="679" t="s">
        <v>864</v>
      </c>
      <c r="Y69" s="232"/>
      <c r="Z69" s="681" t="s">
        <v>1192</v>
      </c>
      <c r="AA69" s="681"/>
      <c r="AB69" s="686"/>
      <c r="AC69" s="681"/>
      <c r="AD69" s="684">
        <v>1</v>
      </c>
      <c r="AE69" s="684">
        <v>1</v>
      </c>
      <c r="AF69" s="679" t="s">
        <v>864</v>
      </c>
    </row>
    <row r="70" spans="1:1019" s="244" customFormat="1" ht="13.5" customHeight="1">
      <c r="A70" s="225">
        <v>59</v>
      </c>
      <c r="B70" s="217"/>
      <c r="C70" s="222"/>
      <c r="D70" s="241"/>
      <c r="E70" s="241"/>
      <c r="F70" s="241" t="s">
        <v>1193</v>
      </c>
      <c r="G70" s="241"/>
      <c r="H70" s="681" t="s">
        <v>1194</v>
      </c>
      <c r="I70" s="682" t="s">
        <v>1195</v>
      </c>
      <c r="J70" s="681"/>
      <c r="K70" s="682" t="s">
        <v>1196</v>
      </c>
      <c r="L70" s="681"/>
      <c r="M70" s="681"/>
      <c r="N70" s="681"/>
      <c r="O70" s="681"/>
      <c r="P70" s="683"/>
      <c r="Q70" s="681" t="s">
        <v>820</v>
      </c>
      <c r="R70" s="681"/>
      <c r="S70" s="681" t="s">
        <v>863</v>
      </c>
      <c r="T70" s="684" t="s">
        <v>864</v>
      </c>
      <c r="U70" s="681" t="s">
        <v>1197</v>
      </c>
      <c r="V70" s="679" t="s">
        <v>864</v>
      </c>
      <c r="W70" s="679" t="s">
        <v>864</v>
      </c>
      <c r="X70" s="679" t="s">
        <v>864</v>
      </c>
      <c r="Y70" s="232"/>
      <c r="Z70" s="685"/>
      <c r="AA70" s="681"/>
      <c r="AB70" s="686"/>
      <c r="AC70" s="681"/>
      <c r="AD70" s="684"/>
      <c r="AE70" s="684">
        <v>1</v>
      </c>
      <c r="AF70" s="679" t="s">
        <v>864</v>
      </c>
    </row>
    <row r="71" spans="1:1019" s="256" customFormat="1" ht="13.5" customHeight="1">
      <c r="A71" s="225">
        <v>60</v>
      </c>
      <c r="B71" s="217"/>
      <c r="C71" s="217"/>
      <c r="D71" s="217"/>
      <c r="E71" s="217" t="s">
        <v>1198</v>
      </c>
      <c r="F71" s="217"/>
      <c r="G71" s="217"/>
      <c r="H71" s="681" t="s">
        <v>1199</v>
      </c>
      <c r="I71" s="682" t="s">
        <v>1200</v>
      </c>
      <c r="J71" s="681" t="s">
        <v>1201</v>
      </c>
      <c r="K71" s="682" t="s">
        <v>1202</v>
      </c>
      <c r="L71" s="681"/>
      <c r="M71" s="681"/>
      <c r="N71" s="681"/>
      <c r="O71" s="681"/>
      <c r="P71" s="683">
        <v>1</v>
      </c>
      <c r="Q71" s="681" t="s">
        <v>817</v>
      </c>
      <c r="R71" s="681"/>
      <c r="S71" s="681" t="s">
        <v>863</v>
      </c>
      <c r="T71" s="684"/>
      <c r="U71" s="681"/>
      <c r="V71" s="679" t="s">
        <v>864</v>
      </c>
      <c r="W71" s="679" t="s">
        <v>864</v>
      </c>
      <c r="X71" s="679" t="s">
        <v>864</v>
      </c>
      <c r="Y71" s="232"/>
      <c r="Z71" s="685"/>
      <c r="AA71" s="681"/>
      <c r="AB71" s="686"/>
      <c r="AC71" s="681"/>
      <c r="AD71" s="684">
        <v>1</v>
      </c>
      <c r="AE71" s="684">
        <v>1</v>
      </c>
      <c r="AF71" s="679" t="s">
        <v>864</v>
      </c>
    </row>
    <row r="72" spans="1:1019" s="256" customFormat="1" ht="12.95" customHeight="1">
      <c r="A72" s="225">
        <v>61</v>
      </c>
      <c r="B72" s="217"/>
      <c r="C72" s="217"/>
      <c r="D72" s="217" t="s">
        <v>1203</v>
      </c>
      <c r="E72" s="217"/>
      <c r="F72" s="217"/>
      <c r="G72" s="217"/>
      <c r="H72" s="681" t="s">
        <v>1204</v>
      </c>
      <c r="I72" s="682"/>
      <c r="J72" s="681" t="s">
        <v>1205</v>
      </c>
      <c r="K72" s="682" t="s">
        <v>1205</v>
      </c>
      <c r="L72" s="681"/>
      <c r="M72" s="681"/>
      <c r="N72" s="681"/>
      <c r="O72" s="681"/>
      <c r="P72" s="252"/>
      <c r="Q72" s="681" t="s">
        <v>817</v>
      </c>
      <c r="R72" s="681"/>
      <c r="S72" s="681" t="s">
        <v>863</v>
      </c>
      <c r="T72" s="684"/>
      <c r="U72" s="681"/>
      <c r="V72" s="679" t="s">
        <v>864</v>
      </c>
      <c r="W72" s="679" t="s">
        <v>864</v>
      </c>
      <c r="X72" s="679" t="s">
        <v>864</v>
      </c>
      <c r="Y72" s="232"/>
      <c r="Z72" s="685"/>
      <c r="AA72" s="681"/>
      <c r="AB72" s="686"/>
      <c r="AC72" s="681"/>
      <c r="AD72" s="684">
        <v>1</v>
      </c>
      <c r="AE72" s="684"/>
      <c r="AF72" s="679" t="s">
        <v>864</v>
      </c>
    </row>
    <row r="73" spans="1:1019" s="224" customFormat="1" ht="13.5" customHeight="1">
      <c r="A73" s="225">
        <v>62</v>
      </c>
      <c r="B73" s="217"/>
      <c r="C73" s="217" t="s">
        <v>1206</v>
      </c>
      <c r="D73" s="217"/>
      <c r="E73" s="217"/>
      <c r="F73" s="217"/>
      <c r="G73" s="217"/>
      <c r="H73" s="681" t="s">
        <v>1207</v>
      </c>
      <c r="I73" s="682"/>
      <c r="J73" s="681" t="s">
        <v>942</v>
      </c>
      <c r="K73" s="682" t="s">
        <v>1208</v>
      </c>
      <c r="L73" s="681"/>
      <c r="M73" s="681"/>
      <c r="N73" s="681"/>
      <c r="O73" s="681"/>
      <c r="P73" s="252"/>
      <c r="Q73" s="681" t="s">
        <v>823</v>
      </c>
      <c r="R73" s="681" t="s">
        <v>864</v>
      </c>
      <c r="S73" s="243" t="s">
        <v>1208</v>
      </c>
      <c r="T73" s="684"/>
      <c r="U73" s="681"/>
      <c r="V73" s="679" t="s">
        <v>864</v>
      </c>
      <c r="W73" s="679" t="s">
        <v>864</v>
      </c>
      <c r="X73" s="679" t="s">
        <v>864</v>
      </c>
      <c r="Y73" s="232"/>
      <c r="Z73" s="685"/>
      <c r="AA73" s="681"/>
      <c r="AB73" s="686"/>
      <c r="AC73" s="681"/>
      <c r="AD73" s="684">
        <v>1</v>
      </c>
      <c r="AE73" s="684">
        <v>1</v>
      </c>
      <c r="AF73" s="679" t="s">
        <v>864</v>
      </c>
    </row>
    <row r="74" spans="1:1019" s="224" customFormat="1" ht="13.5" customHeight="1">
      <c r="A74" s="225">
        <v>63</v>
      </c>
      <c r="B74" s="217"/>
      <c r="C74" s="217"/>
      <c r="D74" s="217" t="s">
        <v>1209</v>
      </c>
      <c r="E74" s="217"/>
      <c r="F74" s="217"/>
      <c r="G74" s="217"/>
      <c r="H74" s="681" t="s">
        <v>1210</v>
      </c>
      <c r="I74" s="682" t="s">
        <v>1211</v>
      </c>
      <c r="J74" s="681" t="s">
        <v>908</v>
      </c>
      <c r="K74" s="682" t="s">
        <v>939</v>
      </c>
      <c r="L74" s="681"/>
      <c r="M74" s="681"/>
      <c r="N74" s="681"/>
      <c r="O74" s="681"/>
      <c r="P74" s="252"/>
      <c r="Q74" s="681" t="s">
        <v>820</v>
      </c>
      <c r="R74" s="681"/>
      <c r="S74" s="681" t="s">
        <v>863</v>
      </c>
      <c r="T74" s="684" t="s">
        <v>864</v>
      </c>
      <c r="U74" s="681" t="s">
        <v>1212</v>
      </c>
      <c r="V74" s="679" t="s">
        <v>864</v>
      </c>
      <c r="W74" s="679" t="s">
        <v>864</v>
      </c>
      <c r="X74" s="679" t="s">
        <v>864</v>
      </c>
      <c r="Y74" s="232"/>
      <c r="Z74" s="685"/>
      <c r="AA74" s="681"/>
      <c r="AB74" s="686"/>
      <c r="AC74" s="681"/>
      <c r="AD74" s="684">
        <v>1</v>
      </c>
      <c r="AE74" s="684">
        <v>1</v>
      </c>
      <c r="AF74" s="679" t="s">
        <v>864</v>
      </c>
    </row>
    <row r="75" spans="1:1019" s="224" customFormat="1" ht="13.5" customHeight="1">
      <c r="A75" s="225">
        <v>64</v>
      </c>
      <c r="B75" s="217"/>
      <c r="C75" s="217"/>
      <c r="D75" s="217" t="s">
        <v>1213</v>
      </c>
      <c r="E75" s="217"/>
      <c r="F75" s="217"/>
      <c r="G75" s="217"/>
      <c r="H75" s="681" t="s">
        <v>1214</v>
      </c>
      <c r="I75" s="682" t="s">
        <v>1215</v>
      </c>
      <c r="J75" s="681" t="s">
        <v>971</v>
      </c>
      <c r="K75" s="682" t="s">
        <v>971</v>
      </c>
      <c r="L75" s="681"/>
      <c r="M75" s="681"/>
      <c r="N75" s="681"/>
      <c r="O75" s="681"/>
      <c r="P75" s="252"/>
      <c r="Q75" s="681" t="s">
        <v>820</v>
      </c>
      <c r="R75" s="681"/>
      <c r="S75" s="681" t="s">
        <v>863</v>
      </c>
      <c r="T75" s="684" t="s">
        <v>864</v>
      </c>
      <c r="U75" s="681" t="s">
        <v>1216</v>
      </c>
      <c r="V75" s="679" t="s">
        <v>864</v>
      </c>
      <c r="W75" s="679" t="s">
        <v>864</v>
      </c>
      <c r="X75" s="679" t="s">
        <v>864</v>
      </c>
      <c r="Y75" s="232"/>
      <c r="Z75" s="685"/>
      <c r="AA75" s="681"/>
      <c r="AB75" s="686"/>
      <c r="AC75" s="681"/>
      <c r="AD75" s="684">
        <v>1</v>
      </c>
      <c r="AE75" s="684">
        <v>1</v>
      </c>
      <c r="AF75" s="679" t="s">
        <v>864</v>
      </c>
    </row>
    <row r="76" spans="1:1019" s="231" customFormat="1" ht="12.95" customHeight="1">
      <c r="A76" s="225">
        <v>65</v>
      </c>
      <c r="B76" s="217"/>
      <c r="C76" s="217"/>
      <c r="D76" s="217" t="s">
        <v>1078</v>
      </c>
      <c r="E76" s="217"/>
      <c r="F76" s="217"/>
      <c r="G76" s="217"/>
      <c r="H76" s="681" t="s">
        <v>1217</v>
      </c>
      <c r="I76" s="682" t="s">
        <v>1218</v>
      </c>
      <c r="J76" s="681" t="s">
        <v>1219</v>
      </c>
      <c r="K76" s="682" t="s">
        <v>1220</v>
      </c>
      <c r="L76" s="681"/>
      <c r="M76" s="681"/>
      <c r="N76" s="681"/>
      <c r="O76" s="681"/>
      <c r="P76" s="252"/>
      <c r="Q76" s="681" t="s">
        <v>820</v>
      </c>
      <c r="R76" s="681"/>
      <c r="S76" s="687" t="s">
        <v>863</v>
      </c>
      <c r="T76" s="282"/>
      <c r="U76" s="681"/>
      <c r="V76" s="679" t="s">
        <v>864</v>
      </c>
      <c r="W76" s="679" t="s">
        <v>864</v>
      </c>
      <c r="X76" s="679" t="s">
        <v>864</v>
      </c>
      <c r="Y76" s="232"/>
      <c r="Z76" s="685"/>
      <c r="AA76" s="681"/>
      <c r="AB76" s="686"/>
      <c r="AC76" s="681"/>
      <c r="AD76" s="684">
        <v>1</v>
      </c>
      <c r="AE76" s="684">
        <v>1</v>
      </c>
      <c r="AF76" s="679" t="s">
        <v>864</v>
      </c>
      <c r="AG76" s="691"/>
      <c r="AH76" s="691"/>
      <c r="AI76" s="691"/>
      <c r="AJ76" s="691"/>
      <c r="AK76" s="691"/>
      <c r="AL76" s="691"/>
      <c r="AM76" s="691"/>
      <c r="AN76" s="691"/>
      <c r="AO76" s="691"/>
      <c r="AP76" s="691"/>
      <c r="AQ76" s="691"/>
      <c r="AR76" s="691"/>
      <c r="AS76" s="691"/>
      <c r="AT76" s="691"/>
      <c r="AU76" s="691"/>
      <c r="AV76" s="691"/>
      <c r="AW76" s="691"/>
      <c r="AX76" s="691"/>
      <c r="AY76" s="691"/>
      <c r="AZ76" s="691"/>
      <c r="BA76" s="691"/>
      <c r="BB76" s="691"/>
      <c r="BC76" s="691"/>
      <c r="BD76" s="691"/>
      <c r="BE76" s="691"/>
      <c r="BF76" s="691"/>
      <c r="BG76" s="691"/>
      <c r="BH76" s="691"/>
      <c r="BI76" s="691"/>
      <c r="BJ76" s="691"/>
      <c r="BK76" s="691"/>
      <c r="BL76" s="691"/>
      <c r="BM76" s="691"/>
      <c r="BN76" s="691"/>
      <c r="BO76" s="691"/>
      <c r="BP76" s="691"/>
      <c r="BQ76" s="691"/>
      <c r="BR76" s="691"/>
      <c r="BS76" s="691"/>
      <c r="BT76" s="691"/>
      <c r="BU76" s="691"/>
      <c r="BV76" s="691"/>
      <c r="BW76" s="691"/>
      <c r="BX76" s="691"/>
      <c r="BY76" s="691"/>
      <c r="BZ76" s="691"/>
      <c r="CA76" s="691"/>
      <c r="CB76" s="691"/>
      <c r="CC76" s="691"/>
      <c r="CD76" s="691"/>
      <c r="CE76" s="691"/>
      <c r="CF76" s="691"/>
      <c r="CG76" s="691"/>
      <c r="CH76" s="691"/>
      <c r="CI76" s="691"/>
      <c r="CJ76" s="691"/>
      <c r="CK76" s="691"/>
      <c r="CL76" s="691"/>
      <c r="CM76" s="691"/>
      <c r="CN76" s="691"/>
      <c r="CO76" s="691"/>
      <c r="CP76" s="691"/>
      <c r="CQ76" s="691"/>
      <c r="CR76" s="691"/>
      <c r="CS76" s="691"/>
      <c r="CT76" s="691"/>
      <c r="CU76" s="691"/>
      <c r="CV76" s="691"/>
      <c r="CW76" s="691"/>
      <c r="CX76" s="691"/>
      <c r="CY76" s="691"/>
      <c r="CZ76" s="691"/>
      <c r="DA76" s="691"/>
      <c r="DB76" s="691"/>
      <c r="DC76" s="691"/>
      <c r="DD76" s="691"/>
      <c r="DE76" s="691"/>
      <c r="DF76" s="691"/>
      <c r="DG76" s="691"/>
      <c r="DH76" s="691"/>
      <c r="DI76" s="691"/>
      <c r="DJ76" s="691"/>
      <c r="DK76" s="691"/>
      <c r="DL76" s="691"/>
      <c r="DM76" s="691"/>
      <c r="DN76" s="691"/>
      <c r="DO76" s="691"/>
      <c r="DP76" s="691"/>
      <c r="DQ76" s="691"/>
      <c r="DR76" s="691"/>
      <c r="DS76" s="691"/>
      <c r="DT76" s="691"/>
      <c r="DU76" s="691"/>
      <c r="DV76" s="691"/>
      <c r="DW76" s="691"/>
      <c r="DX76" s="691"/>
      <c r="DY76" s="691"/>
      <c r="DZ76" s="691"/>
      <c r="EA76" s="691"/>
      <c r="EB76" s="691"/>
      <c r="EC76" s="691"/>
      <c r="ED76" s="691"/>
      <c r="EE76" s="691"/>
      <c r="EF76" s="691"/>
      <c r="EG76" s="691"/>
      <c r="EH76" s="691"/>
      <c r="EI76" s="691"/>
      <c r="EJ76" s="691"/>
      <c r="EK76" s="691"/>
      <c r="EL76" s="691"/>
      <c r="EM76" s="691"/>
      <c r="EN76" s="691"/>
      <c r="EO76" s="691"/>
      <c r="EP76" s="691"/>
      <c r="EQ76" s="691"/>
      <c r="ER76" s="691"/>
      <c r="ES76" s="691"/>
      <c r="ET76" s="691"/>
      <c r="EU76" s="691"/>
      <c r="EV76" s="691"/>
      <c r="EW76" s="691"/>
      <c r="EX76" s="691"/>
      <c r="EY76" s="691"/>
      <c r="EZ76" s="691"/>
      <c r="FA76" s="691"/>
      <c r="FB76" s="691"/>
      <c r="FC76" s="691"/>
      <c r="FD76" s="691"/>
      <c r="FE76" s="691"/>
      <c r="FF76" s="691"/>
      <c r="FG76" s="691"/>
      <c r="FH76" s="691"/>
      <c r="FI76" s="691"/>
      <c r="FJ76" s="691"/>
      <c r="FK76" s="691"/>
      <c r="FL76" s="691"/>
      <c r="FM76" s="691"/>
      <c r="FN76" s="691"/>
      <c r="FO76" s="691"/>
      <c r="FP76" s="691"/>
      <c r="FQ76" s="691"/>
      <c r="FR76" s="691"/>
      <c r="FS76" s="691"/>
      <c r="FT76" s="691"/>
      <c r="FU76" s="691"/>
      <c r="FV76" s="691"/>
      <c r="FW76" s="691"/>
      <c r="FX76" s="691"/>
      <c r="FY76" s="691"/>
      <c r="FZ76" s="691"/>
      <c r="GA76" s="691"/>
      <c r="GB76" s="691"/>
      <c r="GC76" s="691"/>
      <c r="GD76" s="691"/>
      <c r="GE76" s="691"/>
      <c r="GF76" s="691"/>
      <c r="GG76" s="691"/>
      <c r="GH76" s="691"/>
      <c r="GI76" s="691"/>
      <c r="GJ76" s="691"/>
      <c r="GK76" s="691"/>
      <c r="GL76" s="691"/>
      <c r="GM76" s="691"/>
      <c r="GN76" s="691"/>
      <c r="GO76" s="691"/>
      <c r="GP76" s="691"/>
      <c r="GQ76" s="691"/>
      <c r="GR76" s="691"/>
      <c r="GS76" s="691"/>
      <c r="GT76" s="691"/>
      <c r="GU76" s="691"/>
      <c r="GV76" s="691"/>
      <c r="GW76" s="691"/>
      <c r="GX76" s="691"/>
      <c r="GY76" s="691"/>
      <c r="GZ76" s="691"/>
      <c r="HA76" s="691"/>
      <c r="HB76" s="691"/>
      <c r="HC76" s="691"/>
      <c r="HD76" s="691"/>
      <c r="HE76" s="691"/>
      <c r="HF76" s="691"/>
      <c r="HG76" s="691"/>
      <c r="HH76" s="691"/>
      <c r="HI76" s="691"/>
      <c r="HJ76" s="691"/>
      <c r="HK76" s="691"/>
      <c r="HL76" s="691"/>
      <c r="HM76" s="691"/>
      <c r="HN76" s="691"/>
      <c r="HO76" s="691"/>
      <c r="HP76" s="691"/>
      <c r="HQ76" s="691"/>
      <c r="HR76" s="691"/>
      <c r="HS76" s="691"/>
      <c r="HT76" s="691"/>
      <c r="HU76" s="691"/>
      <c r="HV76" s="691"/>
      <c r="HW76" s="691"/>
      <c r="HX76" s="691"/>
      <c r="HY76" s="691"/>
      <c r="HZ76" s="691"/>
      <c r="IA76" s="691"/>
      <c r="IB76" s="691"/>
      <c r="IC76" s="691"/>
      <c r="ID76" s="691"/>
      <c r="IE76" s="691"/>
      <c r="IF76" s="691"/>
      <c r="IG76" s="691"/>
      <c r="IH76" s="691"/>
      <c r="II76" s="691"/>
      <c r="IJ76" s="691"/>
      <c r="IK76" s="691"/>
      <c r="IL76" s="691"/>
      <c r="IM76" s="691"/>
      <c r="IN76" s="691"/>
      <c r="IO76" s="691"/>
      <c r="IP76" s="691"/>
      <c r="IQ76" s="691"/>
      <c r="IR76" s="691"/>
      <c r="IS76" s="691"/>
      <c r="IT76" s="691"/>
      <c r="IU76" s="691"/>
      <c r="IV76" s="691"/>
      <c r="IW76" s="691"/>
      <c r="IX76" s="691"/>
      <c r="IY76" s="691"/>
      <c r="IZ76" s="691"/>
      <c r="JA76" s="691"/>
      <c r="JB76" s="691"/>
      <c r="JC76" s="691"/>
      <c r="JD76" s="691"/>
      <c r="JE76" s="691"/>
      <c r="JF76" s="691"/>
      <c r="JG76" s="691"/>
      <c r="JH76" s="691"/>
      <c r="JI76" s="691"/>
      <c r="JJ76" s="691"/>
      <c r="JK76" s="691"/>
      <c r="JL76" s="691"/>
      <c r="JM76" s="691"/>
      <c r="JN76" s="691"/>
      <c r="JO76" s="691"/>
      <c r="JP76" s="691"/>
      <c r="JQ76" s="691"/>
      <c r="JR76" s="691"/>
      <c r="JS76" s="691"/>
      <c r="JT76" s="691"/>
      <c r="JU76" s="691"/>
      <c r="JV76" s="691"/>
      <c r="JW76" s="691"/>
      <c r="JX76" s="691"/>
      <c r="JY76" s="691"/>
      <c r="JZ76" s="691"/>
      <c r="KA76" s="691"/>
      <c r="KB76" s="691"/>
      <c r="KC76" s="691"/>
      <c r="KD76" s="691"/>
      <c r="KE76" s="691"/>
      <c r="KF76" s="691"/>
      <c r="KG76" s="691"/>
      <c r="KH76" s="691"/>
      <c r="KI76" s="691"/>
      <c r="KJ76" s="691"/>
      <c r="KK76" s="691"/>
      <c r="KL76" s="691"/>
      <c r="KM76" s="691"/>
      <c r="KN76" s="691"/>
      <c r="KO76" s="691"/>
      <c r="KP76" s="691"/>
      <c r="KQ76" s="691"/>
      <c r="KR76" s="691"/>
      <c r="KS76" s="691"/>
      <c r="KT76" s="691"/>
      <c r="KU76" s="691"/>
      <c r="KV76" s="691"/>
      <c r="KW76" s="691"/>
      <c r="KX76" s="691"/>
      <c r="KY76" s="691"/>
      <c r="KZ76" s="691"/>
      <c r="LA76" s="691"/>
      <c r="LB76" s="691"/>
      <c r="LC76" s="691"/>
      <c r="LD76" s="691"/>
      <c r="LE76" s="691"/>
      <c r="LF76" s="691"/>
      <c r="LG76" s="691"/>
      <c r="LH76" s="691"/>
      <c r="LI76" s="691"/>
      <c r="LJ76" s="691"/>
      <c r="LK76" s="691"/>
      <c r="LL76" s="691"/>
      <c r="LM76" s="691"/>
      <c r="LN76" s="691"/>
      <c r="LO76" s="691"/>
      <c r="LP76" s="691"/>
      <c r="LQ76" s="691"/>
      <c r="LR76" s="691"/>
      <c r="LS76" s="691"/>
      <c r="LT76" s="691"/>
      <c r="LU76" s="691"/>
      <c r="LV76" s="691"/>
      <c r="LW76" s="691"/>
      <c r="LX76" s="691"/>
      <c r="LY76" s="691"/>
      <c r="LZ76" s="691"/>
      <c r="MA76" s="691"/>
      <c r="MB76" s="691"/>
      <c r="MC76" s="691"/>
      <c r="MD76" s="691"/>
      <c r="ME76" s="691"/>
      <c r="MF76" s="691"/>
      <c r="MG76" s="691"/>
      <c r="MH76" s="691"/>
      <c r="MI76" s="691"/>
      <c r="MJ76" s="691"/>
      <c r="MK76" s="691"/>
      <c r="ML76" s="691"/>
      <c r="MM76" s="691"/>
      <c r="MN76" s="691"/>
      <c r="MO76" s="691"/>
      <c r="MP76" s="691"/>
      <c r="MQ76" s="691"/>
      <c r="MR76" s="691"/>
      <c r="MS76" s="691"/>
      <c r="MT76" s="691"/>
      <c r="MU76" s="691"/>
      <c r="MV76" s="691"/>
      <c r="MW76" s="691"/>
      <c r="MX76" s="691"/>
      <c r="MY76" s="691"/>
      <c r="MZ76" s="691"/>
      <c r="NA76" s="691"/>
      <c r="NB76" s="691"/>
      <c r="NC76" s="691"/>
      <c r="ND76" s="691"/>
      <c r="NE76" s="691"/>
      <c r="NF76" s="691"/>
      <c r="NG76" s="691"/>
      <c r="NH76" s="691"/>
      <c r="NI76" s="691"/>
      <c r="NJ76" s="691"/>
      <c r="NK76" s="691"/>
      <c r="NL76" s="691"/>
      <c r="NM76" s="691"/>
      <c r="NN76" s="691"/>
      <c r="NO76" s="691"/>
      <c r="NP76" s="691"/>
      <c r="NQ76" s="691"/>
      <c r="NR76" s="691"/>
      <c r="NS76" s="691"/>
      <c r="NT76" s="691"/>
      <c r="NU76" s="691"/>
      <c r="NV76" s="691"/>
      <c r="NW76" s="691"/>
      <c r="NX76" s="691"/>
      <c r="NY76" s="691"/>
      <c r="NZ76" s="691"/>
      <c r="OA76" s="691"/>
      <c r="OB76" s="691"/>
      <c r="OC76" s="691"/>
      <c r="OD76" s="691"/>
      <c r="OE76" s="691"/>
      <c r="OF76" s="691"/>
      <c r="OG76" s="691"/>
      <c r="OH76" s="691"/>
      <c r="OI76" s="691"/>
      <c r="OJ76" s="691"/>
      <c r="OK76" s="691"/>
      <c r="OL76" s="691"/>
      <c r="OM76" s="691"/>
      <c r="ON76" s="691"/>
      <c r="OO76" s="691"/>
      <c r="OP76" s="691"/>
      <c r="OQ76" s="691"/>
      <c r="OR76" s="691"/>
      <c r="OS76" s="691"/>
      <c r="OT76" s="691"/>
      <c r="OU76" s="691"/>
      <c r="OV76" s="691"/>
      <c r="OW76" s="691"/>
      <c r="OX76" s="691"/>
      <c r="OY76" s="691"/>
      <c r="OZ76" s="691"/>
      <c r="PA76" s="691"/>
      <c r="PB76" s="691"/>
      <c r="PC76" s="691"/>
      <c r="PD76" s="691"/>
      <c r="PE76" s="691"/>
      <c r="PF76" s="691"/>
      <c r="PG76" s="691"/>
      <c r="PH76" s="691"/>
      <c r="PI76" s="691"/>
      <c r="PJ76" s="691"/>
      <c r="PK76" s="691"/>
      <c r="PL76" s="691"/>
      <c r="PM76" s="691"/>
      <c r="PN76" s="691"/>
      <c r="PO76" s="691"/>
      <c r="PP76" s="691"/>
      <c r="PQ76" s="691"/>
      <c r="PR76" s="691"/>
      <c r="PS76" s="691"/>
      <c r="PT76" s="691"/>
      <c r="PU76" s="691"/>
      <c r="PV76" s="691"/>
      <c r="PW76" s="691"/>
      <c r="PX76" s="691"/>
      <c r="PY76" s="691"/>
      <c r="PZ76" s="691"/>
      <c r="QA76" s="691"/>
      <c r="QB76" s="691"/>
      <c r="QC76" s="691"/>
      <c r="QD76" s="691"/>
      <c r="QE76" s="691"/>
      <c r="QF76" s="691"/>
      <c r="QG76" s="691"/>
      <c r="QH76" s="691"/>
      <c r="QI76" s="691"/>
      <c r="QJ76" s="691"/>
      <c r="QK76" s="691"/>
      <c r="QL76" s="691"/>
      <c r="QM76" s="691"/>
      <c r="QN76" s="691"/>
      <c r="QO76" s="691"/>
      <c r="QP76" s="691"/>
      <c r="QQ76" s="691"/>
      <c r="QR76" s="691"/>
      <c r="QS76" s="691"/>
      <c r="QT76" s="691"/>
      <c r="QU76" s="691"/>
      <c r="QV76" s="691"/>
      <c r="QW76" s="691"/>
      <c r="QX76" s="691"/>
      <c r="QY76" s="691"/>
      <c r="QZ76" s="691"/>
      <c r="RA76" s="691"/>
      <c r="RB76" s="691"/>
      <c r="RC76" s="691"/>
      <c r="RD76" s="691"/>
      <c r="RE76" s="691"/>
      <c r="RF76" s="691"/>
      <c r="RG76" s="691"/>
      <c r="RH76" s="691"/>
      <c r="RI76" s="691"/>
      <c r="RJ76" s="691"/>
      <c r="RK76" s="691"/>
      <c r="RL76" s="691"/>
      <c r="RM76" s="691"/>
      <c r="RN76" s="691"/>
      <c r="RO76" s="691"/>
      <c r="RP76" s="691"/>
      <c r="RQ76" s="691"/>
      <c r="RR76" s="691"/>
      <c r="RS76" s="691"/>
      <c r="RT76" s="691"/>
      <c r="RU76" s="691"/>
      <c r="RV76" s="691"/>
      <c r="RW76" s="691"/>
      <c r="RX76" s="691"/>
      <c r="RY76" s="691"/>
      <c r="RZ76" s="691"/>
      <c r="SA76" s="691"/>
      <c r="SB76" s="691"/>
      <c r="SC76" s="691"/>
      <c r="SD76" s="691"/>
      <c r="SE76" s="691"/>
      <c r="SF76" s="691"/>
      <c r="SG76" s="691"/>
      <c r="SH76" s="691"/>
      <c r="SI76" s="691"/>
      <c r="SJ76" s="691"/>
      <c r="SK76" s="691"/>
      <c r="SL76" s="691"/>
      <c r="SM76" s="691"/>
      <c r="SN76" s="691"/>
      <c r="SO76" s="691"/>
      <c r="SP76" s="691"/>
      <c r="SQ76" s="691"/>
      <c r="SR76" s="691"/>
      <c r="SS76" s="691"/>
      <c r="ST76" s="691"/>
      <c r="SU76" s="691"/>
      <c r="SV76" s="691"/>
      <c r="SW76" s="691"/>
      <c r="SX76" s="691"/>
      <c r="SY76" s="691"/>
      <c r="SZ76" s="691"/>
      <c r="TA76" s="691"/>
      <c r="TB76" s="691"/>
      <c r="TC76" s="691"/>
      <c r="TD76" s="691"/>
      <c r="TE76" s="691"/>
      <c r="TF76" s="691"/>
      <c r="TG76" s="691"/>
      <c r="TH76" s="691"/>
      <c r="TI76" s="691"/>
      <c r="TJ76" s="691"/>
      <c r="TK76" s="691"/>
      <c r="TL76" s="691"/>
      <c r="TM76" s="691"/>
      <c r="TN76" s="691"/>
      <c r="TO76" s="691"/>
      <c r="TP76" s="691"/>
      <c r="TQ76" s="691"/>
      <c r="TR76" s="691"/>
      <c r="TS76" s="691"/>
      <c r="TT76" s="691"/>
      <c r="TU76" s="691"/>
      <c r="TV76" s="691"/>
      <c r="TW76" s="691"/>
      <c r="TX76" s="691"/>
      <c r="TY76" s="691"/>
      <c r="TZ76" s="691"/>
      <c r="UA76" s="691"/>
      <c r="UB76" s="691"/>
      <c r="UC76" s="691"/>
      <c r="UD76" s="691"/>
      <c r="UE76" s="691"/>
      <c r="UF76" s="691"/>
      <c r="UG76" s="691"/>
      <c r="UH76" s="691"/>
      <c r="UI76" s="691"/>
      <c r="UJ76" s="691"/>
      <c r="UK76" s="691"/>
      <c r="UL76" s="691"/>
      <c r="UM76" s="691"/>
      <c r="UN76" s="691"/>
      <c r="UO76" s="691"/>
      <c r="UP76" s="691"/>
      <c r="UQ76" s="691"/>
      <c r="UR76" s="691"/>
      <c r="US76" s="691"/>
      <c r="UT76" s="691"/>
      <c r="UU76" s="691"/>
      <c r="UV76" s="691"/>
      <c r="UW76" s="691"/>
      <c r="UX76" s="691"/>
      <c r="UY76" s="691"/>
      <c r="UZ76" s="691"/>
      <c r="VA76" s="691"/>
      <c r="VB76" s="691"/>
      <c r="VC76" s="691"/>
      <c r="VD76" s="691"/>
      <c r="VE76" s="691"/>
      <c r="VF76" s="691"/>
      <c r="VG76" s="691"/>
      <c r="VH76" s="691"/>
      <c r="VI76" s="691"/>
      <c r="VJ76" s="691"/>
      <c r="VK76" s="691"/>
      <c r="VL76" s="691"/>
      <c r="VM76" s="691"/>
      <c r="VN76" s="691"/>
      <c r="VO76" s="691"/>
      <c r="VP76" s="691"/>
      <c r="VQ76" s="691"/>
      <c r="VR76" s="691"/>
      <c r="VS76" s="691"/>
      <c r="VT76" s="691"/>
      <c r="VU76" s="691"/>
      <c r="VV76" s="691"/>
      <c r="VW76" s="691"/>
      <c r="VX76" s="691"/>
      <c r="VY76" s="691"/>
      <c r="VZ76" s="691"/>
      <c r="WA76" s="691"/>
      <c r="WB76" s="691"/>
      <c r="WC76" s="691"/>
      <c r="WD76" s="691"/>
      <c r="WE76" s="691"/>
      <c r="WF76" s="691"/>
      <c r="WG76" s="691"/>
      <c r="WH76" s="691"/>
      <c r="WI76" s="691"/>
      <c r="WJ76" s="691"/>
      <c r="WK76" s="691"/>
      <c r="WL76" s="691"/>
      <c r="WM76" s="691"/>
      <c r="WN76" s="691"/>
      <c r="WO76" s="691"/>
      <c r="WP76" s="691"/>
      <c r="WQ76" s="691"/>
      <c r="WR76" s="691"/>
      <c r="WS76" s="691"/>
      <c r="WT76" s="691"/>
      <c r="WU76" s="691"/>
      <c r="WV76" s="691"/>
      <c r="WW76" s="691"/>
      <c r="WX76" s="691"/>
      <c r="WY76" s="691"/>
      <c r="WZ76" s="691"/>
      <c r="XA76" s="691"/>
      <c r="XB76" s="691"/>
      <c r="XC76" s="691"/>
      <c r="XD76" s="691"/>
      <c r="XE76" s="691"/>
      <c r="XF76" s="691"/>
      <c r="XG76" s="691"/>
      <c r="XH76" s="691"/>
      <c r="XI76" s="691"/>
      <c r="XJ76" s="691"/>
      <c r="XK76" s="691"/>
      <c r="XL76" s="691"/>
      <c r="XM76" s="691"/>
      <c r="XN76" s="691"/>
      <c r="XO76" s="691"/>
      <c r="XP76" s="691"/>
      <c r="XQ76" s="691"/>
      <c r="XR76" s="691"/>
      <c r="XS76" s="691"/>
      <c r="XT76" s="691"/>
      <c r="XU76" s="691"/>
      <c r="XV76" s="691"/>
      <c r="XW76" s="691"/>
      <c r="XX76" s="691"/>
      <c r="XY76" s="691"/>
      <c r="XZ76" s="691"/>
      <c r="YA76" s="691"/>
      <c r="YB76" s="691"/>
      <c r="YC76" s="691"/>
      <c r="YD76" s="691"/>
      <c r="YE76" s="691"/>
      <c r="YF76" s="691"/>
      <c r="YG76" s="691"/>
      <c r="YH76" s="691"/>
      <c r="YI76" s="691"/>
      <c r="YJ76" s="691"/>
      <c r="YK76" s="691"/>
      <c r="YL76" s="691"/>
      <c r="YM76" s="691"/>
      <c r="YN76" s="691"/>
      <c r="YO76" s="691"/>
      <c r="YP76" s="691"/>
      <c r="YQ76" s="691"/>
      <c r="YR76" s="691"/>
      <c r="YS76" s="691"/>
      <c r="YT76" s="691"/>
      <c r="YU76" s="691"/>
      <c r="YV76" s="691"/>
      <c r="YW76" s="691"/>
      <c r="YX76" s="691"/>
      <c r="YY76" s="691"/>
      <c r="YZ76" s="691"/>
      <c r="ZA76" s="691"/>
      <c r="ZB76" s="691"/>
      <c r="ZC76" s="691"/>
      <c r="ZD76" s="691"/>
      <c r="ZE76" s="691"/>
      <c r="ZF76" s="691"/>
      <c r="ZG76" s="691"/>
      <c r="ZH76" s="691"/>
      <c r="ZI76" s="691"/>
      <c r="ZJ76" s="691"/>
      <c r="ZK76" s="691"/>
      <c r="ZL76" s="691"/>
      <c r="ZM76" s="691"/>
      <c r="ZN76" s="691"/>
      <c r="ZO76" s="691"/>
      <c r="ZP76" s="691"/>
      <c r="ZQ76" s="691"/>
      <c r="ZR76" s="691"/>
      <c r="ZS76" s="691"/>
      <c r="ZT76" s="691"/>
      <c r="ZU76" s="691"/>
      <c r="ZV76" s="691"/>
      <c r="ZW76" s="691"/>
      <c r="ZX76" s="691"/>
      <c r="ZY76" s="691"/>
      <c r="ZZ76" s="691"/>
      <c r="AAA76" s="691"/>
      <c r="AAB76" s="691"/>
      <c r="AAC76" s="691"/>
      <c r="AAD76" s="691"/>
      <c r="AAE76" s="691"/>
      <c r="AAF76" s="691"/>
      <c r="AAG76" s="691"/>
      <c r="AAH76" s="691"/>
      <c r="AAI76" s="691"/>
      <c r="AAJ76" s="691"/>
      <c r="AAK76" s="691"/>
      <c r="AAL76" s="691"/>
      <c r="AAM76" s="691"/>
      <c r="AAN76" s="691"/>
      <c r="AAO76" s="691"/>
      <c r="AAP76" s="691"/>
      <c r="AAQ76" s="691"/>
      <c r="AAR76" s="691"/>
      <c r="AAS76" s="691"/>
      <c r="AAT76" s="691"/>
      <c r="AAU76" s="691"/>
      <c r="AAV76" s="691"/>
      <c r="AAW76" s="691"/>
      <c r="AAX76" s="691"/>
      <c r="AAY76" s="691"/>
      <c r="AAZ76" s="691"/>
      <c r="ABA76" s="691"/>
      <c r="ABB76" s="691"/>
      <c r="ABC76" s="691"/>
      <c r="ABD76" s="691"/>
      <c r="ABE76" s="691"/>
      <c r="ABF76" s="691"/>
      <c r="ABG76" s="691"/>
      <c r="ABH76" s="691"/>
      <c r="ABI76" s="691"/>
      <c r="ABJ76" s="691"/>
      <c r="ABK76" s="691"/>
      <c r="ABL76" s="691"/>
      <c r="ABM76" s="691"/>
      <c r="ABN76" s="691"/>
      <c r="ABO76" s="691"/>
      <c r="ABP76" s="691"/>
      <c r="ABQ76" s="691"/>
      <c r="ABR76" s="691"/>
      <c r="ABS76" s="691"/>
      <c r="ABT76" s="691"/>
      <c r="ABU76" s="691"/>
      <c r="ABV76" s="691"/>
      <c r="ABW76" s="691"/>
      <c r="ABX76" s="691"/>
      <c r="ABY76" s="691"/>
      <c r="ABZ76" s="691"/>
      <c r="ACA76" s="691"/>
      <c r="ACB76" s="691"/>
      <c r="ACC76" s="691"/>
      <c r="ACD76" s="691"/>
      <c r="ACE76" s="691"/>
      <c r="ACF76" s="691"/>
      <c r="ACG76" s="691"/>
      <c r="ACH76" s="691"/>
      <c r="ACI76" s="691"/>
      <c r="ACJ76" s="691"/>
      <c r="ACK76" s="691"/>
      <c r="ACL76" s="691"/>
      <c r="ACM76" s="691"/>
      <c r="ACN76" s="691"/>
      <c r="ACO76" s="691"/>
      <c r="ACP76" s="691"/>
      <c r="ACQ76" s="691"/>
      <c r="ACR76" s="691"/>
      <c r="ACS76" s="691"/>
      <c r="ACT76" s="691"/>
      <c r="ACU76" s="691"/>
      <c r="ACV76" s="691"/>
      <c r="ACW76" s="691"/>
      <c r="ACX76" s="691"/>
      <c r="ACY76" s="691"/>
      <c r="ACZ76" s="691"/>
      <c r="ADA76" s="691"/>
      <c r="ADB76" s="691"/>
      <c r="ADC76" s="691"/>
      <c r="ADD76" s="691"/>
      <c r="ADE76" s="691"/>
      <c r="ADF76" s="691"/>
      <c r="ADG76" s="691"/>
      <c r="ADH76" s="691"/>
      <c r="ADI76" s="691"/>
      <c r="ADJ76" s="691"/>
      <c r="ADK76" s="691"/>
      <c r="ADL76" s="691"/>
      <c r="ADM76" s="691"/>
      <c r="ADN76" s="691"/>
      <c r="ADO76" s="691"/>
      <c r="ADP76" s="691"/>
      <c r="ADQ76" s="691"/>
      <c r="ADR76" s="691"/>
      <c r="ADS76" s="691"/>
      <c r="ADT76" s="691"/>
      <c r="ADU76" s="691"/>
      <c r="ADV76" s="691"/>
      <c r="ADW76" s="691"/>
      <c r="ADX76" s="691"/>
      <c r="ADY76" s="691"/>
      <c r="ADZ76" s="691"/>
      <c r="AEA76" s="691"/>
      <c r="AEB76" s="691"/>
      <c r="AEC76" s="691"/>
      <c r="AED76" s="691"/>
      <c r="AEE76" s="691"/>
      <c r="AEF76" s="691"/>
      <c r="AEG76" s="691"/>
      <c r="AEH76" s="691"/>
      <c r="AEI76" s="691"/>
      <c r="AEJ76" s="691"/>
      <c r="AEK76" s="691"/>
      <c r="AEL76" s="691"/>
      <c r="AEM76" s="691"/>
      <c r="AEN76" s="691"/>
      <c r="AEO76" s="691"/>
      <c r="AEP76" s="691"/>
      <c r="AEQ76" s="691"/>
      <c r="AER76" s="691"/>
      <c r="AES76" s="691"/>
      <c r="AET76" s="691"/>
      <c r="AEU76" s="691"/>
      <c r="AEV76" s="691"/>
      <c r="AEW76" s="691"/>
      <c r="AEX76" s="691"/>
      <c r="AEY76" s="691"/>
      <c r="AEZ76" s="691"/>
      <c r="AFA76" s="691"/>
      <c r="AFB76" s="691"/>
      <c r="AFC76" s="691"/>
      <c r="AFD76" s="691"/>
      <c r="AFE76" s="691"/>
      <c r="AFF76" s="691"/>
      <c r="AFG76" s="691"/>
      <c r="AFH76" s="691"/>
      <c r="AFI76" s="691"/>
      <c r="AFJ76" s="691"/>
      <c r="AFK76" s="691"/>
      <c r="AFL76" s="691"/>
      <c r="AFM76" s="691"/>
      <c r="AFN76" s="691"/>
      <c r="AFO76" s="691"/>
      <c r="AFP76" s="691"/>
      <c r="AFQ76" s="691"/>
      <c r="AFR76" s="691"/>
      <c r="AFS76" s="691"/>
      <c r="AFT76" s="691"/>
      <c r="AFU76" s="691"/>
      <c r="AFV76" s="691"/>
      <c r="AFW76" s="691"/>
      <c r="AFX76" s="691"/>
      <c r="AFY76" s="691"/>
      <c r="AFZ76" s="691"/>
      <c r="AGA76" s="691"/>
      <c r="AGB76" s="691"/>
      <c r="AGC76" s="691"/>
      <c r="AGD76" s="691"/>
      <c r="AGE76" s="691"/>
      <c r="AGF76" s="691"/>
      <c r="AGG76" s="691"/>
      <c r="AGH76" s="691"/>
      <c r="AGI76" s="691"/>
      <c r="AGJ76" s="691"/>
      <c r="AGK76" s="691"/>
      <c r="AGL76" s="691"/>
      <c r="AGM76" s="691"/>
      <c r="AGN76" s="691"/>
      <c r="AGO76" s="691"/>
      <c r="AGP76" s="691"/>
      <c r="AGQ76" s="691"/>
      <c r="AGR76" s="691"/>
      <c r="AGS76" s="691"/>
      <c r="AGT76" s="691"/>
      <c r="AGU76" s="691"/>
      <c r="AGV76" s="691"/>
      <c r="AGW76" s="691"/>
      <c r="AGX76" s="691"/>
      <c r="AGY76" s="691"/>
      <c r="AGZ76" s="691"/>
      <c r="AHA76" s="691"/>
      <c r="AHB76" s="691"/>
      <c r="AHC76" s="691"/>
      <c r="AHD76" s="691"/>
      <c r="AHE76" s="691"/>
      <c r="AHF76" s="691"/>
      <c r="AHG76" s="691"/>
      <c r="AHH76" s="691"/>
      <c r="AHI76" s="691"/>
      <c r="AHJ76" s="691"/>
      <c r="AHK76" s="691"/>
      <c r="AHL76" s="691"/>
      <c r="AHM76" s="691"/>
      <c r="AHN76" s="691"/>
      <c r="AHO76" s="691"/>
      <c r="AHP76" s="691"/>
      <c r="AHQ76" s="691"/>
      <c r="AHR76" s="691"/>
      <c r="AHS76" s="691"/>
      <c r="AHT76" s="691"/>
      <c r="AHU76" s="691"/>
      <c r="AHV76" s="691"/>
      <c r="AHW76" s="691"/>
      <c r="AHX76" s="691"/>
      <c r="AHY76" s="691"/>
      <c r="AHZ76" s="691"/>
      <c r="AIA76" s="691"/>
      <c r="AIB76" s="691"/>
      <c r="AIC76" s="691"/>
      <c r="AID76" s="691"/>
      <c r="AIE76" s="691"/>
      <c r="AIF76" s="691"/>
      <c r="AIG76" s="691"/>
      <c r="AIH76" s="691"/>
      <c r="AII76" s="691"/>
      <c r="AIJ76" s="691"/>
      <c r="AIK76" s="691"/>
      <c r="AIL76" s="691"/>
      <c r="AIM76" s="691"/>
      <c r="AIN76" s="691"/>
      <c r="AIO76" s="691"/>
      <c r="AIP76" s="691"/>
      <c r="AIQ76" s="691"/>
      <c r="AIR76" s="691"/>
      <c r="AIS76" s="691"/>
      <c r="AIT76" s="691"/>
      <c r="AIU76" s="691"/>
      <c r="AIV76" s="691"/>
      <c r="AIW76" s="691"/>
      <c r="AIX76" s="691"/>
      <c r="AIY76" s="691"/>
      <c r="AIZ76" s="691"/>
      <c r="AJA76" s="691"/>
      <c r="AJB76" s="691"/>
      <c r="AJC76" s="691"/>
      <c r="AJD76" s="691"/>
      <c r="AJE76" s="691"/>
      <c r="AJF76" s="691"/>
      <c r="AJG76" s="691"/>
      <c r="AJH76" s="691"/>
      <c r="AJI76" s="691"/>
      <c r="AJJ76" s="691"/>
      <c r="AJK76" s="691"/>
      <c r="AJL76" s="691"/>
      <c r="AJM76" s="691"/>
      <c r="AJN76" s="691"/>
      <c r="AJO76" s="691"/>
      <c r="AJP76" s="691"/>
      <c r="AJQ76" s="691"/>
      <c r="AJR76" s="691"/>
      <c r="AJS76" s="691"/>
      <c r="AJT76" s="691"/>
      <c r="AJU76" s="691"/>
      <c r="AJV76" s="691"/>
      <c r="AJW76" s="691"/>
      <c r="AJX76" s="691"/>
      <c r="AJY76" s="691"/>
      <c r="AJZ76" s="691"/>
      <c r="AKA76" s="691"/>
      <c r="AKB76" s="691"/>
      <c r="AKC76" s="691"/>
      <c r="AKD76" s="691"/>
      <c r="AKE76" s="691"/>
      <c r="AKF76" s="691"/>
      <c r="AKG76" s="691"/>
      <c r="AKH76" s="691"/>
      <c r="AKI76" s="691"/>
      <c r="AKJ76" s="691"/>
      <c r="AKK76" s="691"/>
      <c r="AKL76" s="691"/>
      <c r="AKM76" s="691"/>
      <c r="AKN76" s="691"/>
      <c r="AKO76" s="691"/>
      <c r="AKP76" s="691"/>
      <c r="AKQ76" s="691"/>
      <c r="AKR76" s="691"/>
      <c r="AKS76" s="691"/>
      <c r="AKT76" s="691"/>
      <c r="AKU76" s="691"/>
      <c r="AKV76" s="691"/>
      <c r="AKW76" s="691"/>
      <c r="AKX76" s="691"/>
      <c r="AKY76" s="691"/>
      <c r="AKZ76" s="691"/>
      <c r="ALA76" s="691"/>
      <c r="ALB76" s="691"/>
      <c r="ALC76" s="691"/>
      <c r="ALD76" s="691"/>
      <c r="ALE76" s="691"/>
      <c r="ALF76" s="691"/>
      <c r="ALG76" s="691"/>
      <c r="ALH76" s="691"/>
      <c r="ALI76" s="691"/>
      <c r="ALJ76" s="691"/>
      <c r="ALK76" s="691"/>
      <c r="ALL76" s="691"/>
      <c r="ALM76" s="691"/>
      <c r="ALN76" s="691"/>
      <c r="ALO76" s="691"/>
      <c r="ALP76" s="691"/>
      <c r="ALQ76" s="691"/>
      <c r="ALR76" s="691"/>
      <c r="ALS76" s="691"/>
      <c r="ALT76" s="691"/>
      <c r="ALU76" s="691"/>
      <c r="ALV76" s="691"/>
      <c r="ALW76" s="691"/>
      <c r="ALX76" s="691"/>
      <c r="ALY76" s="691"/>
      <c r="ALZ76" s="691"/>
      <c r="AMA76" s="691"/>
      <c r="AMB76" s="691"/>
      <c r="AMC76" s="691"/>
      <c r="AMD76" s="691"/>
      <c r="AME76" s="691"/>
    </row>
    <row r="77" spans="1:1019" s="224" customFormat="1" ht="13.5" customHeight="1">
      <c r="A77" s="225">
        <v>66</v>
      </c>
      <c r="B77" s="217"/>
      <c r="C77" s="217" t="s">
        <v>264</v>
      </c>
      <c r="D77" s="217"/>
      <c r="E77" s="217"/>
      <c r="F77" s="217"/>
      <c r="G77" s="217"/>
      <c r="H77" s="681"/>
      <c r="I77" s="682" t="s">
        <v>1221</v>
      </c>
      <c r="J77" s="681" t="s">
        <v>1222</v>
      </c>
      <c r="K77" s="682"/>
      <c r="L77" s="681"/>
      <c r="M77" s="681"/>
      <c r="N77" s="681"/>
      <c r="O77" s="681"/>
      <c r="P77" s="252"/>
      <c r="Q77" s="681" t="s">
        <v>820</v>
      </c>
      <c r="R77" s="681"/>
      <c r="S77" s="687" t="s">
        <v>863</v>
      </c>
      <c r="T77" s="282" t="s">
        <v>864</v>
      </c>
      <c r="U77" s="681" t="s">
        <v>1223</v>
      </c>
      <c r="V77" s="679" t="s">
        <v>864</v>
      </c>
      <c r="W77" s="679" t="s">
        <v>864</v>
      </c>
      <c r="X77" s="690"/>
      <c r="Y77" s="232"/>
      <c r="Z77" s="685"/>
      <c r="AA77" s="681" t="s">
        <v>1224</v>
      </c>
      <c r="AB77" s="245" t="s">
        <v>1225</v>
      </c>
      <c r="AC77" s="681"/>
      <c r="AD77" s="684"/>
      <c r="AE77" s="684">
        <v>1</v>
      </c>
      <c r="AF77" s="690"/>
    </row>
    <row r="78" spans="1:1019" s="224" customFormat="1" ht="13.5" customHeight="1">
      <c r="A78" s="225">
        <v>67</v>
      </c>
      <c r="B78" s="217"/>
      <c r="C78" s="217" t="s">
        <v>1627</v>
      </c>
      <c r="D78" s="217"/>
      <c r="E78" s="217"/>
      <c r="F78" s="217"/>
      <c r="G78" s="217"/>
      <c r="H78" s="681" t="s">
        <v>1226</v>
      </c>
      <c r="I78" s="682" t="s">
        <v>1227</v>
      </c>
      <c r="J78" s="681" t="s">
        <v>1228</v>
      </c>
      <c r="K78" s="682" t="s">
        <v>939</v>
      </c>
      <c r="L78" s="681" t="s">
        <v>1229</v>
      </c>
      <c r="M78" s="681" t="s">
        <v>1230</v>
      </c>
      <c r="N78" s="681"/>
      <c r="O78" s="681"/>
      <c r="P78" s="252"/>
      <c r="Q78" s="681" t="s">
        <v>817</v>
      </c>
      <c r="R78" s="681"/>
      <c r="S78" s="681" t="s">
        <v>863</v>
      </c>
      <c r="T78" s="684"/>
      <c r="U78" s="681"/>
      <c r="V78" s="679" t="s">
        <v>864</v>
      </c>
      <c r="W78" s="679" t="s">
        <v>864</v>
      </c>
      <c r="X78" s="679"/>
      <c r="Y78" s="232"/>
      <c r="Z78" s="685"/>
      <c r="AA78" s="681"/>
      <c r="AB78" s="686"/>
      <c r="AC78" s="681"/>
      <c r="AD78" s="684">
        <v>1</v>
      </c>
      <c r="AE78" s="684">
        <v>1</v>
      </c>
      <c r="AF78" s="679"/>
    </row>
    <row r="79" spans="1:1019" s="224" customFormat="1" ht="13.5" customHeight="1">
      <c r="A79" s="225">
        <v>68</v>
      </c>
      <c r="B79" s="217" t="s">
        <v>1231</v>
      </c>
      <c r="C79" s="242"/>
      <c r="D79" s="241"/>
      <c r="E79" s="241"/>
      <c r="F79" s="241"/>
      <c r="G79" s="241"/>
      <c r="H79" s="681" t="s">
        <v>1232</v>
      </c>
      <c r="I79" s="682"/>
      <c r="J79" s="681" t="s">
        <v>1233</v>
      </c>
      <c r="K79" s="682" t="s">
        <v>1234</v>
      </c>
      <c r="L79" s="681"/>
      <c r="M79" s="681"/>
      <c r="N79" s="681"/>
      <c r="O79" s="681"/>
      <c r="P79" s="683"/>
      <c r="Q79" s="681" t="s">
        <v>817</v>
      </c>
      <c r="R79" s="681" t="s">
        <v>864</v>
      </c>
      <c r="S79" s="243" t="s">
        <v>1235</v>
      </c>
      <c r="T79" s="283"/>
      <c r="U79" s="681"/>
      <c r="V79" s="679" t="s">
        <v>864</v>
      </c>
      <c r="W79" s="679" t="s">
        <v>864</v>
      </c>
      <c r="X79" s="679" t="s">
        <v>864</v>
      </c>
      <c r="Y79" s="232"/>
      <c r="Z79" s="685"/>
      <c r="AA79" s="681"/>
      <c r="AB79" s="686"/>
      <c r="AC79" s="681"/>
      <c r="AD79" s="684">
        <v>1</v>
      </c>
      <c r="AE79" s="684">
        <v>1</v>
      </c>
      <c r="AF79" s="679" t="s">
        <v>864</v>
      </c>
    </row>
    <row r="80" spans="1:1019" s="231" customFormat="1" ht="13.5" customHeight="1">
      <c r="A80" s="225">
        <v>69</v>
      </c>
      <c r="B80" s="217"/>
      <c r="C80" s="680" t="s">
        <v>1236</v>
      </c>
      <c r="D80" s="680"/>
      <c r="E80" s="680"/>
      <c r="F80" s="680"/>
      <c r="G80" s="680"/>
      <c r="H80" s="681" t="s">
        <v>1237</v>
      </c>
      <c r="I80" s="682" t="s">
        <v>1238</v>
      </c>
      <c r="J80" s="681" t="s">
        <v>1239</v>
      </c>
      <c r="K80" s="682" t="s">
        <v>1219</v>
      </c>
      <c r="L80" s="681"/>
      <c r="M80" s="681"/>
      <c r="N80" s="681"/>
      <c r="O80" s="681"/>
      <c r="P80" s="683">
        <v>1</v>
      </c>
      <c r="Q80" s="681" t="s">
        <v>820</v>
      </c>
      <c r="R80" s="681"/>
      <c r="S80" s="681" t="s">
        <v>863</v>
      </c>
      <c r="T80" s="684"/>
      <c r="U80" s="681"/>
      <c r="V80" s="679" t="s">
        <v>864</v>
      </c>
      <c r="W80" s="679" t="s">
        <v>864</v>
      </c>
      <c r="X80" s="679" t="s">
        <v>864</v>
      </c>
      <c r="Y80" s="232"/>
      <c r="Z80" s="685"/>
      <c r="AA80" s="681"/>
      <c r="AB80" s="686"/>
      <c r="AC80" s="681"/>
      <c r="AD80" s="684">
        <v>1</v>
      </c>
      <c r="AE80" s="684">
        <v>1</v>
      </c>
      <c r="AF80" s="679" t="s">
        <v>864</v>
      </c>
      <c r="AG80" s="691"/>
      <c r="AH80" s="691"/>
      <c r="AI80" s="691"/>
      <c r="AJ80" s="691"/>
      <c r="AK80" s="691"/>
      <c r="AL80" s="691"/>
      <c r="AM80" s="691"/>
      <c r="AN80" s="691"/>
      <c r="AO80" s="691"/>
      <c r="AP80" s="691"/>
      <c r="AQ80" s="691"/>
      <c r="AR80" s="691"/>
      <c r="AS80" s="691"/>
      <c r="AT80" s="691"/>
      <c r="AU80" s="691"/>
      <c r="AV80" s="691"/>
      <c r="AW80" s="691"/>
      <c r="AX80" s="691"/>
      <c r="AY80" s="691"/>
      <c r="AZ80" s="691"/>
      <c r="BA80" s="691"/>
      <c r="BB80" s="691"/>
      <c r="BC80" s="691"/>
      <c r="BD80" s="691"/>
      <c r="BE80" s="691"/>
      <c r="BF80" s="691"/>
      <c r="BG80" s="691"/>
      <c r="BH80" s="691"/>
      <c r="BI80" s="691"/>
      <c r="BJ80" s="691"/>
      <c r="BK80" s="691"/>
      <c r="BL80" s="691"/>
      <c r="BM80" s="691"/>
      <c r="BN80" s="691"/>
      <c r="BO80" s="691"/>
      <c r="BP80" s="691"/>
      <c r="BQ80" s="691"/>
      <c r="BR80" s="691"/>
      <c r="BS80" s="691"/>
      <c r="BT80" s="691"/>
      <c r="BU80" s="691"/>
      <c r="BV80" s="691"/>
      <c r="BW80" s="691"/>
      <c r="BX80" s="691"/>
      <c r="BY80" s="691"/>
      <c r="BZ80" s="691"/>
      <c r="CA80" s="691"/>
      <c r="CB80" s="691"/>
      <c r="CC80" s="691"/>
      <c r="CD80" s="691"/>
      <c r="CE80" s="691"/>
      <c r="CF80" s="691"/>
      <c r="CG80" s="691"/>
      <c r="CH80" s="691"/>
      <c r="CI80" s="691"/>
      <c r="CJ80" s="691"/>
      <c r="CK80" s="691"/>
      <c r="CL80" s="691"/>
      <c r="CM80" s="691"/>
      <c r="CN80" s="691"/>
      <c r="CO80" s="691"/>
      <c r="CP80" s="691"/>
      <c r="CQ80" s="691"/>
      <c r="CR80" s="691"/>
      <c r="CS80" s="691"/>
      <c r="CT80" s="691"/>
      <c r="CU80" s="691"/>
      <c r="CV80" s="691"/>
      <c r="CW80" s="691"/>
      <c r="CX80" s="691"/>
      <c r="CY80" s="691"/>
      <c r="CZ80" s="691"/>
      <c r="DA80" s="691"/>
      <c r="DB80" s="691"/>
      <c r="DC80" s="691"/>
      <c r="DD80" s="691"/>
      <c r="DE80" s="691"/>
      <c r="DF80" s="691"/>
      <c r="DG80" s="691"/>
      <c r="DH80" s="691"/>
      <c r="DI80" s="691"/>
      <c r="DJ80" s="691"/>
      <c r="DK80" s="691"/>
      <c r="DL80" s="691"/>
      <c r="DM80" s="691"/>
      <c r="DN80" s="691"/>
      <c r="DO80" s="691"/>
      <c r="DP80" s="691"/>
      <c r="DQ80" s="691"/>
      <c r="DR80" s="691"/>
      <c r="DS80" s="691"/>
      <c r="DT80" s="691"/>
      <c r="DU80" s="691"/>
      <c r="DV80" s="691"/>
      <c r="DW80" s="691"/>
      <c r="DX80" s="691"/>
      <c r="DY80" s="691"/>
      <c r="DZ80" s="691"/>
      <c r="EA80" s="691"/>
      <c r="EB80" s="691"/>
      <c r="EC80" s="691"/>
      <c r="ED80" s="691"/>
      <c r="EE80" s="691"/>
      <c r="EF80" s="691"/>
      <c r="EG80" s="691"/>
      <c r="EH80" s="691"/>
      <c r="EI80" s="691"/>
      <c r="EJ80" s="691"/>
      <c r="EK80" s="691"/>
      <c r="EL80" s="691"/>
      <c r="EM80" s="691"/>
      <c r="EN80" s="691"/>
      <c r="EO80" s="691"/>
      <c r="EP80" s="691"/>
      <c r="EQ80" s="691"/>
      <c r="ER80" s="691"/>
      <c r="ES80" s="691"/>
      <c r="ET80" s="691"/>
      <c r="EU80" s="691"/>
      <c r="EV80" s="691"/>
      <c r="EW80" s="691"/>
      <c r="EX80" s="691"/>
      <c r="EY80" s="691"/>
      <c r="EZ80" s="691"/>
      <c r="FA80" s="691"/>
      <c r="FB80" s="691"/>
      <c r="FC80" s="691"/>
      <c r="FD80" s="691"/>
      <c r="FE80" s="691"/>
      <c r="FF80" s="691"/>
      <c r="FG80" s="691"/>
      <c r="FH80" s="691"/>
      <c r="FI80" s="691"/>
      <c r="FJ80" s="691"/>
      <c r="FK80" s="691"/>
      <c r="FL80" s="691"/>
      <c r="FM80" s="691"/>
      <c r="FN80" s="691"/>
      <c r="FO80" s="691"/>
      <c r="FP80" s="691"/>
      <c r="FQ80" s="691"/>
      <c r="FR80" s="691"/>
      <c r="FS80" s="691"/>
      <c r="FT80" s="691"/>
      <c r="FU80" s="691"/>
      <c r="FV80" s="691"/>
      <c r="FW80" s="691"/>
      <c r="FX80" s="691"/>
      <c r="FY80" s="691"/>
      <c r="FZ80" s="691"/>
      <c r="GA80" s="691"/>
      <c r="GB80" s="691"/>
      <c r="GC80" s="691"/>
      <c r="GD80" s="691"/>
      <c r="GE80" s="691"/>
      <c r="GF80" s="691"/>
      <c r="GG80" s="691"/>
      <c r="GH80" s="691"/>
      <c r="GI80" s="691"/>
      <c r="GJ80" s="691"/>
      <c r="GK80" s="691"/>
      <c r="GL80" s="691"/>
      <c r="GM80" s="691"/>
      <c r="GN80" s="691"/>
      <c r="GO80" s="691"/>
      <c r="GP80" s="691"/>
      <c r="GQ80" s="691"/>
      <c r="GR80" s="691"/>
      <c r="GS80" s="691"/>
      <c r="GT80" s="691"/>
      <c r="GU80" s="691"/>
      <c r="GV80" s="691"/>
      <c r="GW80" s="691"/>
      <c r="GX80" s="691"/>
      <c r="GY80" s="691"/>
      <c r="GZ80" s="691"/>
      <c r="HA80" s="691"/>
      <c r="HB80" s="691"/>
      <c r="HC80" s="691"/>
      <c r="HD80" s="691"/>
      <c r="HE80" s="691"/>
      <c r="HF80" s="691"/>
      <c r="HG80" s="691"/>
      <c r="HH80" s="691"/>
      <c r="HI80" s="691"/>
      <c r="HJ80" s="691"/>
      <c r="HK80" s="691"/>
      <c r="HL80" s="691"/>
      <c r="HM80" s="691"/>
      <c r="HN80" s="691"/>
      <c r="HO80" s="691"/>
      <c r="HP80" s="691"/>
      <c r="HQ80" s="691"/>
      <c r="HR80" s="691"/>
      <c r="HS80" s="691"/>
      <c r="HT80" s="691"/>
      <c r="HU80" s="691"/>
      <c r="HV80" s="691"/>
      <c r="HW80" s="691"/>
      <c r="HX80" s="691"/>
      <c r="HY80" s="691"/>
      <c r="HZ80" s="691"/>
      <c r="IA80" s="691"/>
      <c r="IB80" s="691"/>
      <c r="IC80" s="691"/>
      <c r="ID80" s="691"/>
      <c r="IE80" s="691"/>
      <c r="IF80" s="691"/>
      <c r="IG80" s="691"/>
      <c r="IH80" s="691"/>
      <c r="II80" s="691"/>
      <c r="IJ80" s="691"/>
      <c r="IK80" s="691"/>
      <c r="IL80" s="691"/>
      <c r="IM80" s="691"/>
      <c r="IN80" s="691"/>
      <c r="IO80" s="691"/>
      <c r="IP80" s="691"/>
      <c r="IQ80" s="691"/>
      <c r="IR80" s="691"/>
      <c r="IS80" s="691"/>
      <c r="IT80" s="691"/>
      <c r="IU80" s="691"/>
      <c r="IV80" s="691"/>
      <c r="IW80" s="691"/>
      <c r="IX80" s="691"/>
      <c r="IY80" s="691"/>
      <c r="IZ80" s="691"/>
      <c r="JA80" s="691"/>
      <c r="JB80" s="691"/>
      <c r="JC80" s="691"/>
      <c r="JD80" s="691"/>
      <c r="JE80" s="691"/>
      <c r="JF80" s="691"/>
      <c r="JG80" s="691"/>
      <c r="JH80" s="691"/>
      <c r="JI80" s="691"/>
      <c r="JJ80" s="691"/>
      <c r="JK80" s="691"/>
      <c r="JL80" s="691"/>
      <c r="JM80" s="691"/>
      <c r="JN80" s="691"/>
      <c r="JO80" s="691"/>
      <c r="JP80" s="691"/>
      <c r="JQ80" s="691"/>
      <c r="JR80" s="691"/>
      <c r="JS80" s="691"/>
      <c r="JT80" s="691"/>
      <c r="JU80" s="691"/>
      <c r="JV80" s="691"/>
      <c r="JW80" s="691"/>
      <c r="JX80" s="691"/>
      <c r="JY80" s="691"/>
      <c r="JZ80" s="691"/>
      <c r="KA80" s="691"/>
      <c r="KB80" s="691"/>
      <c r="KC80" s="691"/>
      <c r="KD80" s="691"/>
      <c r="KE80" s="691"/>
      <c r="KF80" s="691"/>
      <c r="KG80" s="691"/>
      <c r="KH80" s="691"/>
      <c r="KI80" s="691"/>
      <c r="KJ80" s="691"/>
      <c r="KK80" s="691"/>
      <c r="KL80" s="691"/>
      <c r="KM80" s="691"/>
      <c r="KN80" s="691"/>
      <c r="KO80" s="691"/>
      <c r="KP80" s="691"/>
      <c r="KQ80" s="691"/>
      <c r="KR80" s="691"/>
      <c r="KS80" s="691"/>
      <c r="KT80" s="691"/>
      <c r="KU80" s="691"/>
      <c r="KV80" s="691"/>
      <c r="KW80" s="691"/>
      <c r="KX80" s="691"/>
      <c r="KY80" s="691"/>
      <c r="KZ80" s="691"/>
      <c r="LA80" s="691"/>
      <c r="LB80" s="691"/>
      <c r="LC80" s="691"/>
      <c r="LD80" s="691"/>
      <c r="LE80" s="691"/>
      <c r="LF80" s="691"/>
      <c r="LG80" s="691"/>
      <c r="LH80" s="691"/>
      <c r="LI80" s="691"/>
      <c r="LJ80" s="691"/>
      <c r="LK80" s="691"/>
      <c r="LL80" s="691"/>
      <c r="LM80" s="691"/>
      <c r="LN80" s="691"/>
      <c r="LO80" s="691"/>
      <c r="LP80" s="691"/>
      <c r="LQ80" s="691"/>
      <c r="LR80" s="691"/>
      <c r="LS80" s="691"/>
      <c r="LT80" s="691"/>
      <c r="LU80" s="691"/>
      <c r="LV80" s="691"/>
      <c r="LW80" s="691"/>
      <c r="LX80" s="691"/>
      <c r="LY80" s="691"/>
      <c r="LZ80" s="691"/>
      <c r="MA80" s="691"/>
      <c r="MB80" s="691"/>
      <c r="MC80" s="691"/>
      <c r="MD80" s="691"/>
      <c r="ME80" s="691"/>
      <c r="MF80" s="691"/>
      <c r="MG80" s="691"/>
      <c r="MH80" s="691"/>
      <c r="MI80" s="691"/>
      <c r="MJ80" s="691"/>
      <c r="MK80" s="691"/>
      <c r="ML80" s="691"/>
      <c r="MM80" s="691"/>
      <c r="MN80" s="691"/>
      <c r="MO80" s="691"/>
      <c r="MP80" s="691"/>
      <c r="MQ80" s="691"/>
      <c r="MR80" s="691"/>
      <c r="MS80" s="691"/>
      <c r="MT80" s="691"/>
      <c r="MU80" s="691"/>
      <c r="MV80" s="691"/>
      <c r="MW80" s="691"/>
      <c r="MX80" s="691"/>
      <c r="MY80" s="691"/>
      <c r="MZ80" s="691"/>
      <c r="NA80" s="691"/>
      <c r="NB80" s="691"/>
      <c r="NC80" s="691"/>
      <c r="ND80" s="691"/>
      <c r="NE80" s="691"/>
      <c r="NF80" s="691"/>
      <c r="NG80" s="691"/>
      <c r="NH80" s="691"/>
      <c r="NI80" s="691"/>
      <c r="NJ80" s="691"/>
      <c r="NK80" s="691"/>
      <c r="NL80" s="691"/>
      <c r="NM80" s="691"/>
      <c r="NN80" s="691"/>
      <c r="NO80" s="691"/>
      <c r="NP80" s="691"/>
      <c r="NQ80" s="691"/>
      <c r="NR80" s="691"/>
      <c r="NS80" s="691"/>
      <c r="NT80" s="691"/>
      <c r="NU80" s="691"/>
      <c r="NV80" s="691"/>
      <c r="NW80" s="691"/>
      <c r="NX80" s="691"/>
      <c r="NY80" s="691"/>
      <c r="NZ80" s="691"/>
      <c r="OA80" s="691"/>
      <c r="OB80" s="691"/>
      <c r="OC80" s="691"/>
      <c r="OD80" s="691"/>
      <c r="OE80" s="691"/>
      <c r="OF80" s="691"/>
      <c r="OG80" s="691"/>
      <c r="OH80" s="691"/>
      <c r="OI80" s="691"/>
      <c r="OJ80" s="691"/>
      <c r="OK80" s="691"/>
      <c r="OL80" s="691"/>
      <c r="OM80" s="691"/>
      <c r="ON80" s="691"/>
      <c r="OO80" s="691"/>
      <c r="OP80" s="691"/>
      <c r="OQ80" s="691"/>
      <c r="OR80" s="691"/>
      <c r="OS80" s="691"/>
      <c r="OT80" s="691"/>
      <c r="OU80" s="691"/>
      <c r="OV80" s="691"/>
      <c r="OW80" s="691"/>
      <c r="OX80" s="691"/>
      <c r="OY80" s="691"/>
      <c r="OZ80" s="691"/>
      <c r="PA80" s="691"/>
      <c r="PB80" s="691"/>
      <c r="PC80" s="691"/>
      <c r="PD80" s="691"/>
      <c r="PE80" s="691"/>
      <c r="PF80" s="691"/>
      <c r="PG80" s="691"/>
      <c r="PH80" s="691"/>
      <c r="PI80" s="691"/>
      <c r="PJ80" s="691"/>
      <c r="PK80" s="691"/>
      <c r="PL80" s="691"/>
      <c r="PM80" s="691"/>
      <c r="PN80" s="691"/>
      <c r="PO80" s="691"/>
      <c r="PP80" s="691"/>
      <c r="PQ80" s="691"/>
      <c r="PR80" s="691"/>
      <c r="PS80" s="691"/>
      <c r="PT80" s="691"/>
      <c r="PU80" s="691"/>
      <c r="PV80" s="691"/>
      <c r="PW80" s="691"/>
      <c r="PX80" s="691"/>
      <c r="PY80" s="691"/>
      <c r="PZ80" s="691"/>
      <c r="QA80" s="691"/>
      <c r="QB80" s="691"/>
      <c r="QC80" s="691"/>
      <c r="QD80" s="691"/>
      <c r="QE80" s="691"/>
      <c r="QF80" s="691"/>
      <c r="QG80" s="691"/>
      <c r="QH80" s="691"/>
      <c r="QI80" s="691"/>
      <c r="QJ80" s="691"/>
      <c r="QK80" s="691"/>
      <c r="QL80" s="691"/>
      <c r="QM80" s="691"/>
      <c r="QN80" s="691"/>
      <c r="QO80" s="691"/>
      <c r="QP80" s="691"/>
      <c r="QQ80" s="691"/>
      <c r="QR80" s="691"/>
      <c r="QS80" s="691"/>
      <c r="QT80" s="691"/>
      <c r="QU80" s="691"/>
      <c r="QV80" s="691"/>
      <c r="QW80" s="691"/>
      <c r="QX80" s="691"/>
      <c r="QY80" s="691"/>
      <c r="QZ80" s="691"/>
      <c r="RA80" s="691"/>
      <c r="RB80" s="691"/>
      <c r="RC80" s="691"/>
      <c r="RD80" s="691"/>
      <c r="RE80" s="691"/>
      <c r="RF80" s="691"/>
      <c r="RG80" s="691"/>
      <c r="RH80" s="691"/>
      <c r="RI80" s="691"/>
      <c r="RJ80" s="691"/>
      <c r="RK80" s="691"/>
      <c r="RL80" s="691"/>
      <c r="RM80" s="691"/>
      <c r="RN80" s="691"/>
      <c r="RO80" s="691"/>
      <c r="RP80" s="691"/>
      <c r="RQ80" s="691"/>
      <c r="RR80" s="691"/>
      <c r="RS80" s="691"/>
      <c r="RT80" s="691"/>
      <c r="RU80" s="691"/>
      <c r="RV80" s="691"/>
      <c r="RW80" s="691"/>
      <c r="RX80" s="691"/>
      <c r="RY80" s="691"/>
      <c r="RZ80" s="691"/>
      <c r="SA80" s="691"/>
      <c r="SB80" s="691"/>
      <c r="SC80" s="691"/>
      <c r="SD80" s="691"/>
      <c r="SE80" s="691"/>
      <c r="SF80" s="691"/>
      <c r="SG80" s="691"/>
      <c r="SH80" s="691"/>
      <c r="SI80" s="691"/>
      <c r="SJ80" s="691"/>
      <c r="SK80" s="691"/>
      <c r="SL80" s="691"/>
      <c r="SM80" s="691"/>
      <c r="SN80" s="691"/>
      <c r="SO80" s="691"/>
      <c r="SP80" s="691"/>
      <c r="SQ80" s="691"/>
      <c r="SR80" s="691"/>
      <c r="SS80" s="691"/>
      <c r="ST80" s="691"/>
      <c r="SU80" s="691"/>
      <c r="SV80" s="691"/>
      <c r="SW80" s="691"/>
      <c r="SX80" s="691"/>
      <c r="SY80" s="691"/>
      <c r="SZ80" s="691"/>
      <c r="TA80" s="691"/>
      <c r="TB80" s="691"/>
      <c r="TC80" s="691"/>
      <c r="TD80" s="691"/>
      <c r="TE80" s="691"/>
      <c r="TF80" s="691"/>
      <c r="TG80" s="691"/>
      <c r="TH80" s="691"/>
      <c r="TI80" s="691"/>
      <c r="TJ80" s="691"/>
      <c r="TK80" s="691"/>
      <c r="TL80" s="691"/>
      <c r="TM80" s="691"/>
      <c r="TN80" s="691"/>
      <c r="TO80" s="691"/>
      <c r="TP80" s="691"/>
      <c r="TQ80" s="691"/>
      <c r="TR80" s="691"/>
      <c r="TS80" s="691"/>
      <c r="TT80" s="691"/>
      <c r="TU80" s="691"/>
      <c r="TV80" s="691"/>
      <c r="TW80" s="691"/>
      <c r="TX80" s="691"/>
      <c r="TY80" s="691"/>
      <c r="TZ80" s="691"/>
      <c r="UA80" s="691"/>
      <c r="UB80" s="691"/>
      <c r="UC80" s="691"/>
      <c r="UD80" s="691"/>
      <c r="UE80" s="691"/>
      <c r="UF80" s="691"/>
      <c r="UG80" s="691"/>
      <c r="UH80" s="691"/>
      <c r="UI80" s="691"/>
      <c r="UJ80" s="691"/>
      <c r="UK80" s="691"/>
      <c r="UL80" s="691"/>
      <c r="UM80" s="691"/>
      <c r="UN80" s="691"/>
      <c r="UO80" s="691"/>
      <c r="UP80" s="691"/>
      <c r="UQ80" s="691"/>
      <c r="UR80" s="691"/>
      <c r="US80" s="691"/>
      <c r="UT80" s="691"/>
      <c r="UU80" s="691"/>
      <c r="UV80" s="691"/>
      <c r="UW80" s="691"/>
      <c r="UX80" s="691"/>
      <c r="UY80" s="691"/>
      <c r="UZ80" s="691"/>
      <c r="VA80" s="691"/>
      <c r="VB80" s="691"/>
      <c r="VC80" s="691"/>
      <c r="VD80" s="691"/>
      <c r="VE80" s="691"/>
      <c r="VF80" s="691"/>
      <c r="VG80" s="691"/>
      <c r="VH80" s="691"/>
      <c r="VI80" s="691"/>
      <c r="VJ80" s="691"/>
      <c r="VK80" s="691"/>
      <c r="VL80" s="691"/>
      <c r="VM80" s="691"/>
      <c r="VN80" s="691"/>
      <c r="VO80" s="691"/>
      <c r="VP80" s="691"/>
      <c r="VQ80" s="691"/>
      <c r="VR80" s="691"/>
      <c r="VS80" s="691"/>
      <c r="VT80" s="691"/>
      <c r="VU80" s="691"/>
      <c r="VV80" s="691"/>
      <c r="VW80" s="691"/>
      <c r="VX80" s="691"/>
      <c r="VY80" s="691"/>
      <c r="VZ80" s="691"/>
      <c r="WA80" s="691"/>
      <c r="WB80" s="691"/>
      <c r="WC80" s="691"/>
      <c r="WD80" s="691"/>
      <c r="WE80" s="691"/>
      <c r="WF80" s="691"/>
      <c r="WG80" s="691"/>
      <c r="WH80" s="691"/>
      <c r="WI80" s="691"/>
      <c r="WJ80" s="691"/>
      <c r="WK80" s="691"/>
      <c r="WL80" s="691"/>
      <c r="WM80" s="691"/>
      <c r="WN80" s="691"/>
      <c r="WO80" s="691"/>
      <c r="WP80" s="691"/>
      <c r="WQ80" s="691"/>
      <c r="WR80" s="691"/>
      <c r="WS80" s="691"/>
      <c r="WT80" s="691"/>
      <c r="WU80" s="691"/>
      <c r="WV80" s="691"/>
      <c r="WW80" s="691"/>
      <c r="WX80" s="691"/>
      <c r="WY80" s="691"/>
      <c r="WZ80" s="691"/>
      <c r="XA80" s="691"/>
      <c r="XB80" s="691"/>
      <c r="XC80" s="691"/>
      <c r="XD80" s="691"/>
      <c r="XE80" s="691"/>
      <c r="XF80" s="691"/>
      <c r="XG80" s="691"/>
      <c r="XH80" s="691"/>
      <c r="XI80" s="691"/>
      <c r="XJ80" s="691"/>
      <c r="XK80" s="691"/>
      <c r="XL80" s="691"/>
      <c r="XM80" s="691"/>
      <c r="XN80" s="691"/>
      <c r="XO80" s="691"/>
      <c r="XP80" s="691"/>
      <c r="XQ80" s="691"/>
      <c r="XR80" s="691"/>
      <c r="XS80" s="691"/>
      <c r="XT80" s="691"/>
      <c r="XU80" s="691"/>
      <c r="XV80" s="691"/>
      <c r="XW80" s="691"/>
      <c r="XX80" s="691"/>
      <c r="XY80" s="691"/>
      <c r="XZ80" s="691"/>
      <c r="YA80" s="691"/>
      <c r="YB80" s="691"/>
      <c r="YC80" s="691"/>
      <c r="YD80" s="691"/>
      <c r="YE80" s="691"/>
      <c r="YF80" s="691"/>
      <c r="YG80" s="691"/>
      <c r="YH80" s="691"/>
      <c r="YI80" s="691"/>
      <c r="YJ80" s="691"/>
      <c r="YK80" s="691"/>
      <c r="YL80" s="691"/>
      <c r="YM80" s="691"/>
      <c r="YN80" s="691"/>
      <c r="YO80" s="691"/>
      <c r="YP80" s="691"/>
      <c r="YQ80" s="691"/>
      <c r="YR80" s="691"/>
      <c r="YS80" s="691"/>
      <c r="YT80" s="691"/>
      <c r="YU80" s="691"/>
      <c r="YV80" s="691"/>
      <c r="YW80" s="691"/>
      <c r="YX80" s="691"/>
      <c r="YY80" s="691"/>
      <c r="YZ80" s="691"/>
      <c r="ZA80" s="691"/>
      <c r="ZB80" s="691"/>
      <c r="ZC80" s="691"/>
      <c r="ZD80" s="691"/>
      <c r="ZE80" s="691"/>
      <c r="ZF80" s="691"/>
      <c r="ZG80" s="691"/>
      <c r="ZH80" s="691"/>
      <c r="ZI80" s="691"/>
      <c r="ZJ80" s="691"/>
      <c r="ZK80" s="691"/>
      <c r="ZL80" s="691"/>
      <c r="ZM80" s="691"/>
      <c r="ZN80" s="691"/>
      <c r="ZO80" s="691"/>
      <c r="ZP80" s="691"/>
      <c r="ZQ80" s="691"/>
      <c r="ZR80" s="691"/>
      <c r="ZS80" s="691"/>
      <c r="ZT80" s="691"/>
      <c r="ZU80" s="691"/>
      <c r="ZV80" s="691"/>
      <c r="ZW80" s="691"/>
      <c r="ZX80" s="691"/>
      <c r="ZY80" s="691"/>
      <c r="ZZ80" s="691"/>
      <c r="AAA80" s="691"/>
      <c r="AAB80" s="691"/>
      <c r="AAC80" s="691"/>
      <c r="AAD80" s="691"/>
      <c r="AAE80" s="691"/>
      <c r="AAF80" s="691"/>
      <c r="AAG80" s="691"/>
      <c r="AAH80" s="691"/>
      <c r="AAI80" s="691"/>
      <c r="AAJ80" s="691"/>
      <c r="AAK80" s="691"/>
      <c r="AAL80" s="691"/>
      <c r="AAM80" s="691"/>
      <c r="AAN80" s="691"/>
      <c r="AAO80" s="691"/>
      <c r="AAP80" s="691"/>
      <c r="AAQ80" s="691"/>
      <c r="AAR80" s="691"/>
      <c r="AAS80" s="691"/>
      <c r="AAT80" s="691"/>
      <c r="AAU80" s="691"/>
      <c r="AAV80" s="691"/>
      <c r="AAW80" s="691"/>
      <c r="AAX80" s="691"/>
      <c r="AAY80" s="691"/>
      <c r="AAZ80" s="691"/>
      <c r="ABA80" s="691"/>
      <c r="ABB80" s="691"/>
      <c r="ABC80" s="691"/>
      <c r="ABD80" s="691"/>
      <c r="ABE80" s="691"/>
      <c r="ABF80" s="691"/>
      <c r="ABG80" s="691"/>
      <c r="ABH80" s="691"/>
      <c r="ABI80" s="691"/>
      <c r="ABJ80" s="691"/>
      <c r="ABK80" s="691"/>
      <c r="ABL80" s="691"/>
      <c r="ABM80" s="691"/>
      <c r="ABN80" s="691"/>
      <c r="ABO80" s="691"/>
      <c r="ABP80" s="691"/>
      <c r="ABQ80" s="691"/>
      <c r="ABR80" s="691"/>
      <c r="ABS80" s="691"/>
      <c r="ABT80" s="691"/>
      <c r="ABU80" s="691"/>
      <c r="ABV80" s="691"/>
      <c r="ABW80" s="691"/>
      <c r="ABX80" s="691"/>
      <c r="ABY80" s="691"/>
      <c r="ABZ80" s="691"/>
      <c r="ACA80" s="691"/>
      <c r="ACB80" s="691"/>
      <c r="ACC80" s="691"/>
      <c r="ACD80" s="691"/>
      <c r="ACE80" s="691"/>
      <c r="ACF80" s="691"/>
      <c r="ACG80" s="691"/>
      <c r="ACH80" s="691"/>
      <c r="ACI80" s="691"/>
      <c r="ACJ80" s="691"/>
      <c r="ACK80" s="691"/>
      <c r="ACL80" s="691"/>
      <c r="ACM80" s="691"/>
      <c r="ACN80" s="691"/>
      <c r="ACO80" s="691"/>
      <c r="ACP80" s="691"/>
      <c r="ACQ80" s="691"/>
      <c r="ACR80" s="691"/>
      <c r="ACS80" s="691"/>
      <c r="ACT80" s="691"/>
      <c r="ACU80" s="691"/>
      <c r="ACV80" s="691"/>
      <c r="ACW80" s="691"/>
      <c r="ACX80" s="691"/>
      <c r="ACY80" s="691"/>
      <c r="ACZ80" s="691"/>
      <c r="ADA80" s="691"/>
      <c r="ADB80" s="691"/>
      <c r="ADC80" s="691"/>
      <c r="ADD80" s="691"/>
      <c r="ADE80" s="691"/>
      <c r="ADF80" s="691"/>
      <c r="ADG80" s="691"/>
      <c r="ADH80" s="691"/>
      <c r="ADI80" s="691"/>
      <c r="ADJ80" s="691"/>
      <c r="ADK80" s="691"/>
      <c r="ADL80" s="691"/>
      <c r="ADM80" s="691"/>
      <c r="ADN80" s="691"/>
      <c r="ADO80" s="691"/>
      <c r="ADP80" s="691"/>
      <c r="ADQ80" s="691"/>
      <c r="ADR80" s="691"/>
      <c r="ADS80" s="691"/>
      <c r="ADT80" s="691"/>
      <c r="ADU80" s="691"/>
      <c r="ADV80" s="691"/>
      <c r="ADW80" s="691"/>
      <c r="ADX80" s="691"/>
      <c r="ADY80" s="691"/>
      <c r="ADZ80" s="691"/>
      <c r="AEA80" s="691"/>
      <c r="AEB80" s="691"/>
      <c r="AEC80" s="691"/>
      <c r="AED80" s="691"/>
      <c r="AEE80" s="691"/>
      <c r="AEF80" s="691"/>
      <c r="AEG80" s="691"/>
      <c r="AEH80" s="691"/>
      <c r="AEI80" s="691"/>
      <c r="AEJ80" s="691"/>
      <c r="AEK80" s="691"/>
      <c r="AEL80" s="691"/>
      <c r="AEM80" s="691"/>
      <c r="AEN80" s="691"/>
      <c r="AEO80" s="691"/>
      <c r="AEP80" s="691"/>
      <c r="AEQ80" s="691"/>
      <c r="AER80" s="691"/>
      <c r="AES80" s="691"/>
      <c r="AET80" s="691"/>
      <c r="AEU80" s="691"/>
      <c r="AEV80" s="691"/>
      <c r="AEW80" s="691"/>
      <c r="AEX80" s="691"/>
      <c r="AEY80" s="691"/>
      <c r="AEZ80" s="691"/>
      <c r="AFA80" s="691"/>
      <c r="AFB80" s="691"/>
      <c r="AFC80" s="691"/>
      <c r="AFD80" s="691"/>
      <c r="AFE80" s="691"/>
      <c r="AFF80" s="691"/>
      <c r="AFG80" s="691"/>
      <c r="AFH80" s="691"/>
      <c r="AFI80" s="691"/>
      <c r="AFJ80" s="691"/>
      <c r="AFK80" s="691"/>
      <c r="AFL80" s="691"/>
      <c r="AFM80" s="691"/>
      <c r="AFN80" s="691"/>
      <c r="AFO80" s="691"/>
      <c r="AFP80" s="691"/>
      <c r="AFQ80" s="691"/>
      <c r="AFR80" s="691"/>
      <c r="AFS80" s="691"/>
      <c r="AFT80" s="691"/>
      <c r="AFU80" s="691"/>
      <c r="AFV80" s="691"/>
      <c r="AFW80" s="691"/>
      <c r="AFX80" s="691"/>
      <c r="AFY80" s="691"/>
      <c r="AFZ80" s="691"/>
      <c r="AGA80" s="691"/>
      <c r="AGB80" s="691"/>
      <c r="AGC80" s="691"/>
      <c r="AGD80" s="691"/>
      <c r="AGE80" s="691"/>
      <c r="AGF80" s="691"/>
      <c r="AGG80" s="691"/>
      <c r="AGH80" s="691"/>
      <c r="AGI80" s="691"/>
      <c r="AGJ80" s="691"/>
      <c r="AGK80" s="691"/>
      <c r="AGL80" s="691"/>
      <c r="AGM80" s="691"/>
      <c r="AGN80" s="691"/>
      <c r="AGO80" s="691"/>
      <c r="AGP80" s="691"/>
      <c r="AGQ80" s="691"/>
      <c r="AGR80" s="691"/>
      <c r="AGS80" s="691"/>
      <c r="AGT80" s="691"/>
      <c r="AGU80" s="691"/>
      <c r="AGV80" s="691"/>
      <c r="AGW80" s="691"/>
      <c r="AGX80" s="691"/>
      <c r="AGY80" s="691"/>
      <c r="AGZ80" s="691"/>
      <c r="AHA80" s="691"/>
      <c r="AHB80" s="691"/>
      <c r="AHC80" s="691"/>
      <c r="AHD80" s="691"/>
      <c r="AHE80" s="691"/>
      <c r="AHF80" s="691"/>
      <c r="AHG80" s="691"/>
      <c r="AHH80" s="691"/>
      <c r="AHI80" s="691"/>
      <c r="AHJ80" s="691"/>
      <c r="AHK80" s="691"/>
      <c r="AHL80" s="691"/>
      <c r="AHM80" s="691"/>
      <c r="AHN80" s="691"/>
      <c r="AHO80" s="691"/>
      <c r="AHP80" s="691"/>
      <c r="AHQ80" s="691"/>
      <c r="AHR80" s="691"/>
      <c r="AHS80" s="691"/>
      <c r="AHT80" s="691"/>
      <c r="AHU80" s="691"/>
      <c r="AHV80" s="691"/>
      <c r="AHW80" s="691"/>
      <c r="AHX80" s="691"/>
      <c r="AHY80" s="691"/>
      <c r="AHZ80" s="691"/>
      <c r="AIA80" s="691"/>
      <c r="AIB80" s="691"/>
      <c r="AIC80" s="691"/>
      <c r="AID80" s="691"/>
      <c r="AIE80" s="691"/>
      <c r="AIF80" s="691"/>
      <c r="AIG80" s="691"/>
      <c r="AIH80" s="691"/>
      <c r="AII80" s="691"/>
      <c r="AIJ80" s="691"/>
      <c r="AIK80" s="691"/>
      <c r="AIL80" s="691"/>
      <c r="AIM80" s="691"/>
      <c r="AIN80" s="691"/>
      <c r="AIO80" s="691"/>
      <c r="AIP80" s="691"/>
      <c r="AIQ80" s="691"/>
      <c r="AIR80" s="691"/>
      <c r="AIS80" s="691"/>
      <c r="AIT80" s="691"/>
      <c r="AIU80" s="691"/>
      <c r="AIV80" s="691"/>
      <c r="AIW80" s="691"/>
      <c r="AIX80" s="691"/>
      <c r="AIY80" s="691"/>
      <c r="AIZ80" s="691"/>
      <c r="AJA80" s="691"/>
      <c r="AJB80" s="691"/>
      <c r="AJC80" s="691"/>
      <c r="AJD80" s="691"/>
      <c r="AJE80" s="691"/>
      <c r="AJF80" s="691"/>
      <c r="AJG80" s="691"/>
      <c r="AJH80" s="691"/>
      <c r="AJI80" s="691"/>
      <c r="AJJ80" s="691"/>
      <c r="AJK80" s="691"/>
      <c r="AJL80" s="691"/>
      <c r="AJM80" s="691"/>
      <c r="AJN80" s="691"/>
      <c r="AJO80" s="691"/>
      <c r="AJP80" s="691"/>
      <c r="AJQ80" s="691"/>
      <c r="AJR80" s="691"/>
      <c r="AJS80" s="691"/>
      <c r="AJT80" s="691"/>
      <c r="AJU80" s="691"/>
      <c r="AJV80" s="691"/>
      <c r="AJW80" s="691"/>
      <c r="AJX80" s="691"/>
      <c r="AJY80" s="691"/>
      <c r="AJZ80" s="691"/>
      <c r="AKA80" s="691"/>
      <c r="AKB80" s="691"/>
      <c r="AKC80" s="691"/>
      <c r="AKD80" s="691"/>
      <c r="AKE80" s="691"/>
      <c r="AKF80" s="691"/>
      <c r="AKG80" s="691"/>
      <c r="AKH80" s="691"/>
      <c r="AKI80" s="691"/>
      <c r="AKJ80" s="691"/>
      <c r="AKK80" s="691"/>
      <c r="AKL80" s="691"/>
      <c r="AKM80" s="691"/>
      <c r="AKN80" s="691"/>
      <c r="AKO80" s="691"/>
      <c r="AKP80" s="691"/>
      <c r="AKQ80" s="691"/>
      <c r="AKR80" s="691"/>
      <c r="AKS80" s="691"/>
      <c r="AKT80" s="691"/>
      <c r="AKU80" s="691"/>
      <c r="AKV80" s="691"/>
      <c r="AKW80" s="691"/>
      <c r="AKX80" s="691"/>
      <c r="AKY80" s="691"/>
      <c r="AKZ80" s="691"/>
      <c r="ALA80" s="691"/>
      <c r="ALB80" s="691"/>
      <c r="ALC80" s="691"/>
      <c r="ALD80" s="691"/>
      <c r="ALE80" s="691"/>
      <c r="ALF80" s="691"/>
      <c r="ALG80" s="691"/>
      <c r="ALH80" s="691"/>
      <c r="ALI80" s="691"/>
      <c r="ALJ80" s="691"/>
      <c r="ALK80" s="691"/>
      <c r="ALL80" s="691"/>
      <c r="ALM80" s="691"/>
      <c r="ALN80" s="691"/>
      <c r="ALO80" s="691"/>
      <c r="ALP80" s="691"/>
      <c r="ALQ80" s="691"/>
      <c r="ALR80" s="691"/>
      <c r="ALS80" s="691"/>
      <c r="ALT80" s="691"/>
      <c r="ALU80" s="691"/>
      <c r="ALV80" s="691"/>
      <c r="ALW80" s="691"/>
      <c r="ALX80" s="691"/>
      <c r="ALY80" s="691"/>
      <c r="ALZ80" s="691"/>
      <c r="AMA80" s="691"/>
      <c r="AMB80" s="691"/>
      <c r="AMC80" s="691"/>
      <c r="AMD80" s="691"/>
      <c r="AME80" s="691"/>
    </row>
    <row r="81" spans="1:33" s="224" customFormat="1" ht="13.5" customHeight="1">
      <c r="A81" s="225">
        <v>70</v>
      </c>
      <c r="B81" s="217"/>
      <c r="C81" s="241" t="s">
        <v>1240</v>
      </c>
      <c r="D81" s="217"/>
      <c r="E81" s="217"/>
      <c r="F81" s="217"/>
      <c r="G81" s="217"/>
      <c r="H81" s="681" t="s">
        <v>1241</v>
      </c>
      <c r="I81" s="682" t="s">
        <v>1242</v>
      </c>
      <c r="J81" s="681" t="s">
        <v>1243</v>
      </c>
      <c r="K81" s="682" t="s">
        <v>1244</v>
      </c>
      <c r="L81" s="681" t="s">
        <v>1245</v>
      </c>
      <c r="M81" s="692" t="s">
        <v>1246</v>
      </c>
      <c r="N81" s="692"/>
      <c r="O81" s="681"/>
      <c r="P81" s="683"/>
      <c r="Q81" s="681" t="s">
        <v>820</v>
      </c>
      <c r="R81" s="681"/>
      <c r="S81" s="681" t="s">
        <v>879</v>
      </c>
      <c r="T81" s="684"/>
      <c r="U81" s="681" t="s">
        <v>932</v>
      </c>
      <c r="V81" s="679" t="s">
        <v>864</v>
      </c>
      <c r="W81" s="679" t="s">
        <v>864</v>
      </c>
      <c r="X81" s="679" t="s">
        <v>864</v>
      </c>
      <c r="Y81" s="232"/>
      <c r="Z81" s="685"/>
      <c r="AA81" s="681" t="s">
        <v>1164</v>
      </c>
      <c r="AB81" s="686"/>
      <c r="AC81" s="681"/>
      <c r="AD81" s="684">
        <v>1</v>
      </c>
      <c r="AE81" s="684">
        <v>1</v>
      </c>
      <c r="AF81" s="679" t="s">
        <v>864</v>
      </c>
    </row>
    <row r="82" spans="1:33" s="244" customFormat="1" ht="13.5" customHeight="1">
      <c r="A82" s="225">
        <v>71</v>
      </c>
      <c r="B82" s="217"/>
      <c r="C82" s="241" t="s">
        <v>1247</v>
      </c>
      <c r="D82" s="217"/>
      <c r="E82" s="221"/>
      <c r="F82" s="222"/>
      <c r="G82" s="222"/>
      <c r="H82" s="681" t="s">
        <v>1248</v>
      </c>
      <c r="I82" s="682" t="s">
        <v>1249</v>
      </c>
      <c r="J82" s="681"/>
      <c r="K82" s="682" t="s">
        <v>1250</v>
      </c>
      <c r="L82" s="681"/>
      <c r="M82" s="681"/>
      <c r="N82" s="681"/>
      <c r="O82" s="681"/>
      <c r="P82" s="683">
        <v>1</v>
      </c>
      <c r="Q82" s="681" t="s">
        <v>820</v>
      </c>
      <c r="R82" s="681"/>
      <c r="S82" s="681" t="s">
        <v>863</v>
      </c>
      <c r="T82" s="684" t="s">
        <v>864</v>
      </c>
      <c r="U82" s="681" t="s">
        <v>1251</v>
      </c>
      <c r="V82" s="679" t="s">
        <v>864</v>
      </c>
      <c r="W82" s="679" t="s">
        <v>864</v>
      </c>
      <c r="X82" s="679" t="s">
        <v>864</v>
      </c>
      <c r="Y82" s="232"/>
      <c r="Z82" s="685"/>
      <c r="AA82" s="681" t="s">
        <v>993</v>
      </c>
      <c r="AB82" s="686"/>
      <c r="AC82" s="681"/>
      <c r="AD82" s="684">
        <v>1</v>
      </c>
      <c r="AE82" s="684">
        <v>1</v>
      </c>
      <c r="AF82" s="679" t="s">
        <v>864</v>
      </c>
    </row>
    <row r="83" spans="1:33" s="224" customFormat="1" ht="13.5" customHeight="1">
      <c r="A83" s="225">
        <v>72</v>
      </c>
      <c r="B83" s="217"/>
      <c r="C83" s="217" t="s">
        <v>1252</v>
      </c>
      <c r="D83" s="217"/>
      <c r="E83" s="217"/>
      <c r="F83" s="217"/>
      <c r="G83" s="217"/>
      <c r="H83" s="681" t="s">
        <v>1253</v>
      </c>
      <c r="I83" s="682" t="s">
        <v>1254</v>
      </c>
      <c r="J83" s="681" t="s">
        <v>1228</v>
      </c>
      <c r="K83" s="682" t="s">
        <v>939</v>
      </c>
      <c r="L83" s="681" t="s">
        <v>1255</v>
      </c>
      <c r="M83" s="681" t="s">
        <v>1256</v>
      </c>
      <c r="N83" s="681"/>
      <c r="O83" s="681"/>
      <c r="P83" s="683">
        <v>1</v>
      </c>
      <c r="Q83" s="681" t="s">
        <v>823</v>
      </c>
      <c r="R83" s="681"/>
      <c r="S83" s="681" t="s">
        <v>863</v>
      </c>
      <c r="T83" s="684"/>
      <c r="U83" s="681"/>
      <c r="V83" s="679" t="s">
        <v>864</v>
      </c>
      <c r="W83" s="679" t="s">
        <v>864</v>
      </c>
      <c r="X83" s="679"/>
      <c r="Y83" s="232"/>
      <c r="Z83" s="685"/>
      <c r="AA83" s="681"/>
      <c r="AB83" s="686"/>
      <c r="AC83" s="681"/>
      <c r="AD83" s="684">
        <v>1</v>
      </c>
      <c r="AE83" s="684">
        <v>1</v>
      </c>
      <c r="AF83" s="679"/>
    </row>
    <row r="84" spans="1:33" s="224" customFormat="1" ht="13.5" customHeight="1">
      <c r="A84" s="225">
        <v>73</v>
      </c>
      <c r="B84" s="217"/>
      <c r="C84" s="241" t="s">
        <v>1628</v>
      </c>
      <c r="D84" s="217"/>
      <c r="E84" s="217"/>
      <c r="F84" s="217"/>
      <c r="G84" s="217"/>
      <c r="H84" s="681" t="s">
        <v>1258</v>
      </c>
      <c r="I84" s="682"/>
      <c r="J84" s="681" t="s">
        <v>1259</v>
      </c>
      <c r="K84" s="682"/>
      <c r="L84" s="681"/>
      <c r="M84" s="681"/>
      <c r="N84" s="681"/>
      <c r="O84" s="681"/>
      <c r="P84" s="683"/>
      <c r="Q84" s="681" t="s">
        <v>820</v>
      </c>
      <c r="R84" s="681" t="s">
        <v>864</v>
      </c>
      <c r="S84" s="243" t="s">
        <v>1259</v>
      </c>
      <c r="T84" s="684"/>
      <c r="U84" s="681"/>
      <c r="V84" s="679" t="s">
        <v>864</v>
      </c>
      <c r="W84" s="679" t="s">
        <v>864</v>
      </c>
      <c r="X84" s="679" t="s">
        <v>864</v>
      </c>
      <c r="Y84" s="232"/>
      <c r="Z84" s="685"/>
      <c r="AA84" s="681"/>
      <c r="AB84" s="686"/>
      <c r="AC84" s="681"/>
      <c r="AD84" s="684"/>
      <c r="AE84" s="684">
        <v>1</v>
      </c>
      <c r="AF84" s="679" t="s">
        <v>864</v>
      </c>
    </row>
    <row r="85" spans="1:33" s="224" customFormat="1" ht="13.5" customHeight="1">
      <c r="A85" s="225">
        <v>74</v>
      </c>
      <c r="B85" s="217"/>
      <c r="C85" s="680"/>
      <c r="D85" s="680" t="s">
        <v>1260</v>
      </c>
      <c r="E85" s="219"/>
      <c r="F85" s="680"/>
      <c r="G85" s="680"/>
      <c r="H85" s="681" t="s">
        <v>1261</v>
      </c>
      <c r="I85" s="682"/>
      <c r="J85" s="681" t="s">
        <v>1262</v>
      </c>
      <c r="K85" s="682" t="s">
        <v>1263</v>
      </c>
      <c r="L85" s="681" t="s">
        <v>1264</v>
      </c>
      <c r="M85" s="681" t="s">
        <v>262</v>
      </c>
      <c r="N85" s="681"/>
      <c r="O85" s="681"/>
      <c r="P85" s="683">
        <v>1</v>
      </c>
      <c r="Q85" s="681" t="s">
        <v>820</v>
      </c>
      <c r="R85" s="681" t="s">
        <v>864</v>
      </c>
      <c r="S85" s="243" t="s">
        <v>1265</v>
      </c>
      <c r="T85" s="684"/>
      <c r="U85" s="681"/>
      <c r="V85" s="679" t="s">
        <v>864</v>
      </c>
      <c r="W85" s="679" t="s">
        <v>864</v>
      </c>
      <c r="X85" s="679" t="s">
        <v>864</v>
      </c>
      <c r="Y85" s="232"/>
      <c r="Z85" s="685"/>
      <c r="AA85" s="681"/>
      <c r="AB85" s="245" t="s">
        <v>1266</v>
      </c>
      <c r="AC85" s="681"/>
      <c r="AD85" s="684"/>
      <c r="AE85" s="684">
        <v>1</v>
      </c>
      <c r="AF85" s="679" t="s">
        <v>864</v>
      </c>
    </row>
    <row r="86" spans="1:33" s="224" customFormat="1" ht="13.5" customHeight="1">
      <c r="A86" s="225">
        <v>75</v>
      </c>
      <c r="B86" s="217"/>
      <c r="C86" s="241"/>
      <c r="D86" s="241"/>
      <c r="E86" s="241" t="s">
        <v>1321</v>
      </c>
      <c r="F86" s="241"/>
      <c r="G86" s="241"/>
      <c r="H86" s="681" t="s">
        <v>1322</v>
      </c>
      <c r="I86" s="682" t="s">
        <v>1323</v>
      </c>
      <c r="J86" s="681"/>
      <c r="K86" s="682" t="s">
        <v>1324</v>
      </c>
      <c r="L86" s="681"/>
      <c r="M86" s="681"/>
      <c r="N86" s="681"/>
      <c r="O86" s="681"/>
      <c r="P86" s="683"/>
      <c r="Q86" s="681" t="s">
        <v>820</v>
      </c>
      <c r="R86" s="681"/>
      <c r="S86" s="681" t="s">
        <v>863</v>
      </c>
      <c r="T86" s="684"/>
      <c r="U86" s="681"/>
      <c r="V86" s="679" t="s">
        <v>864</v>
      </c>
      <c r="W86" s="679" t="s">
        <v>864</v>
      </c>
      <c r="X86" s="679" t="s">
        <v>864</v>
      </c>
      <c r="Y86" s="232"/>
      <c r="Z86" s="685"/>
      <c r="AA86" s="681" t="s">
        <v>1077</v>
      </c>
      <c r="AB86" s="686"/>
      <c r="AC86" s="681"/>
      <c r="AD86" s="684">
        <v>1</v>
      </c>
      <c r="AE86" s="684"/>
      <c r="AF86" s="679" t="s">
        <v>864</v>
      </c>
    </row>
    <row r="87" spans="1:33" s="224" customFormat="1" ht="13.5" customHeight="1">
      <c r="A87" s="225">
        <v>76</v>
      </c>
      <c r="B87" s="217"/>
      <c r="C87" s="680"/>
      <c r="D87" s="241"/>
      <c r="E87" s="241" t="s">
        <v>1267</v>
      </c>
      <c r="F87" s="241"/>
      <c r="G87" s="241"/>
      <c r="H87" s="681" t="s">
        <v>1268</v>
      </c>
      <c r="I87" s="682" t="s">
        <v>1269</v>
      </c>
      <c r="J87" s="681"/>
      <c r="K87" s="682" t="s">
        <v>971</v>
      </c>
      <c r="L87" s="681"/>
      <c r="M87" s="681"/>
      <c r="N87" s="681"/>
      <c r="O87" s="681"/>
      <c r="P87" s="683"/>
      <c r="Q87" s="681" t="s">
        <v>820</v>
      </c>
      <c r="R87" s="681"/>
      <c r="S87" s="681" t="s">
        <v>863</v>
      </c>
      <c r="T87" s="684" t="s">
        <v>864</v>
      </c>
      <c r="U87" s="681" t="s">
        <v>1270</v>
      </c>
      <c r="V87" s="679" t="s">
        <v>864</v>
      </c>
      <c r="W87" s="679" t="s">
        <v>864</v>
      </c>
      <c r="X87" s="679" t="s">
        <v>864</v>
      </c>
      <c r="Y87" s="232"/>
      <c r="Z87" s="685"/>
      <c r="AA87" s="391" t="s">
        <v>1271</v>
      </c>
      <c r="AB87" s="686"/>
      <c r="AC87" s="681"/>
      <c r="AD87" s="684"/>
      <c r="AE87" s="684">
        <v>1</v>
      </c>
      <c r="AF87" s="679" t="s">
        <v>864</v>
      </c>
    </row>
    <row r="88" spans="1:33" ht="12" customHeight="1">
      <c r="A88" s="225">
        <v>77</v>
      </c>
      <c r="C88" s="224"/>
      <c r="D88" s="224"/>
      <c r="E88" s="224" t="s">
        <v>1272</v>
      </c>
      <c r="F88" s="224"/>
      <c r="G88" s="225"/>
      <c r="H88" s="225" t="s">
        <v>1273</v>
      </c>
      <c r="I88" s="273" t="s">
        <v>1274</v>
      </c>
      <c r="J88" s="225"/>
      <c r="K88" s="682" t="s">
        <v>1121</v>
      </c>
      <c r="L88" s="681"/>
      <c r="M88" s="681"/>
      <c r="N88" s="681"/>
      <c r="O88" s="681"/>
      <c r="P88" s="683"/>
      <c r="Q88" s="681" t="s">
        <v>820</v>
      </c>
      <c r="R88" s="681"/>
      <c r="S88" s="681" t="s">
        <v>863</v>
      </c>
      <c r="U88" s="681"/>
      <c r="V88" s="274" t="s">
        <v>864</v>
      </c>
      <c r="W88" s="274" t="s">
        <v>864</v>
      </c>
      <c r="X88" s="679" t="s">
        <v>864</v>
      </c>
      <c r="Y88" s="232"/>
      <c r="AE88" s="274">
        <v>1</v>
      </c>
      <c r="AF88" s="679" t="s">
        <v>864</v>
      </c>
    </row>
    <row r="89" spans="1:33" s="224" customFormat="1" ht="13.5" customHeight="1">
      <c r="A89" s="225">
        <v>78</v>
      </c>
      <c r="B89" s="217"/>
      <c r="C89" s="680"/>
      <c r="D89" s="680" t="s">
        <v>1275</v>
      </c>
      <c r="E89" s="219" t="s">
        <v>1276</v>
      </c>
      <c r="F89" s="680"/>
      <c r="G89" s="680"/>
      <c r="H89" s="681" t="s">
        <v>1629</v>
      </c>
      <c r="I89" s="682"/>
      <c r="J89" s="681"/>
      <c r="K89" s="682" t="s">
        <v>1278</v>
      </c>
      <c r="L89" s="681" t="s">
        <v>1279</v>
      </c>
      <c r="M89" s="681" t="s">
        <v>1280</v>
      </c>
      <c r="N89" s="681"/>
      <c r="O89" s="681"/>
      <c r="P89" s="683">
        <v>1</v>
      </c>
      <c r="Q89" s="681" t="s">
        <v>817</v>
      </c>
      <c r="R89" s="681" t="s">
        <v>864</v>
      </c>
      <c r="S89" s="243" t="s">
        <v>1265</v>
      </c>
      <c r="T89" s="684"/>
      <c r="U89" s="681"/>
      <c r="V89" s="679" t="s">
        <v>864</v>
      </c>
      <c r="W89" s="679" t="s">
        <v>864</v>
      </c>
      <c r="X89" s="679" t="s">
        <v>864</v>
      </c>
      <c r="Y89" s="232"/>
      <c r="Z89" s="685"/>
      <c r="AA89" s="681"/>
      <c r="AB89" s="245" t="s">
        <v>1266</v>
      </c>
      <c r="AC89" s="681"/>
      <c r="AD89" s="684"/>
      <c r="AE89" s="684">
        <v>1</v>
      </c>
      <c r="AF89" s="679" t="s">
        <v>864</v>
      </c>
    </row>
    <row r="90" spans="1:33" s="224" customFormat="1" ht="13.5" customHeight="1">
      <c r="A90" s="225">
        <v>79</v>
      </c>
      <c r="B90" s="217"/>
      <c r="C90" s="680"/>
      <c r="D90" s="680" t="s">
        <v>1281</v>
      </c>
      <c r="E90" s="680"/>
      <c r="F90" s="680"/>
      <c r="G90" s="680"/>
      <c r="H90" s="681" t="s">
        <v>1282</v>
      </c>
      <c r="I90" s="682" t="s">
        <v>1283</v>
      </c>
      <c r="J90" s="681" t="s">
        <v>1284</v>
      </c>
      <c r="K90" s="682" t="s">
        <v>1285</v>
      </c>
      <c r="L90" s="681"/>
      <c r="M90" s="681"/>
      <c r="N90" s="681"/>
      <c r="O90" s="681"/>
      <c r="P90" s="683"/>
      <c r="Q90" s="681" t="s">
        <v>817</v>
      </c>
      <c r="R90" s="681"/>
      <c r="S90" s="681" t="s">
        <v>863</v>
      </c>
      <c r="T90" s="684" t="s">
        <v>864</v>
      </c>
      <c r="U90" s="681" t="s">
        <v>1223</v>
      </c>
      <c r="V90" s="679" t="s">
        <v>864</v>
      </c>
      <c r="W90" s="679" t="s">
        <v>864</v>
      </c>
      <c r="X90" s="679" t="s">
        <v>864</v>
      </c>
      <c r="Y90" s="232"/>
      <c r="Z90" s="685"/>
      <c r="AA90" s="681"/>
      <c r="AB90" s="245" t="s">
        <v>1286</v>
      </c>
      <c r="AC90" s="681"/>
      <c r="AD90" s="684"/>
      <c r="AE90" s="684">
        <v>1</v>
      </c>
      <c r="AF90" s="679" t="s">
        <v>864</v>
      </c>
      <c r="AG90" s="246"/>
    </row>
    <row r="91" spans="1:33" s="224" customFormat="1" ht="13.5" customHeight="1">
      <c r="A91" s="225">
        <v>80</v>
      </c>
      <c r="B91" s="217"/>
      <c r="C91" s="680"/>
      <c r="D91" s="241" t="s">
        <v>1630</v>
      </c>
      <c r="E91" s="241"/>
      <c r="F91" s="241"/>
      <c r="G91" s="241"/>
      <c r="H91" s="681" t="s">
        <v>1288</v>
      </c>
      <c r="I91" s="682" t="s">
        <v>1289</v>
      </c>
      <c r="J91" s="681"/>
      <c r="K91" s="682" t="s">
        <v>971</v>
      </c>
      <c r="L91" s="681"/>
      <c r="M91" s="681"/>
      <c r="N91" s="681"/>
      <c r="O91" s="681"/>
      <c r="P91" s="683"/>
      <c r="Q91" s="681" t="s">
        <v>817</v>
      </c>
      <c r="R91" s="681"/>
      <c r="S91" s="681" t="s">
        <v>863</v>
      </c>
      <c r="T91" s="374"/>
      <c r="U91" s="681" t="s">
        <v>1631</v>
      </c>
      <c r="V91" s="375" t="s">
        <v>864</v>
      </c>
      <c r="W91" s="679" t="s">
        <v>864</v>
      </c>
      <c r="X91" s="679" t="s">
        <v>864</v>
      </c>
      <c r="Y91" s="232"/>
      <c r="Z91" s="380" t="s">
        <v>1290</v>
      </c>
      <c r="AA91" s="681" t="s">
        <v>1291</v>
      </c>
      <c r="AB91" s="245" t="s">
        <v>1292</v>
      </c>
      <c r="AC91" s="681"/>
      <c r="AD91" s="684"/>
      <c r="AE91" s="684">
        <v>1</v>
      </c>
      <c r="AF91" s="679" t="s">
        <v>864</v>
      </c>
      <c r="AG91" s="246"/>
    </row>
    <row r="92" spans="1:33" s="224" customFormat="1" ht="13.5" customHeight="1">
      <c r="A92" s="225">
        <v>81</v>
      </c>
      <c r="B92" s="217"/>
      <c r="C92" s="680"/>
      <c r="D92" s="241" t="s">
        <v>1293</v>
      </c>
      <c r="E92" s="241"/>
      <c r="F92" s="241"/>
      <c r="G92" s="241"/>
      <c r="H92" s="681" t="s">
        <v>1294</v>
      </c>
      <c r="I92" s="682" t="s">
        <v>1295</v>
      </c>
      <c r="J92" s="681"/>
      <c r="K92" s="682" t="s">
        <v>910</v>
      </c>
      <c r="L92" s="681"/>
      <c r="M92" s="681"/>
      <c r="N92" s="681"/>
      <c r="O92" s="681"/>
      <c r="P92" s="683"/>
      <c r="Q92" s="681" t="s">
        <v>817</v>
      </c>
      <c r="R92" s="681"/>
      <c r="S92" s="681" t="s">
        <v>863</v>
      </c>
      <c r="T92" s="374"/>
      <c r="U92" s="681" t="s">
        <v>1632</v>
      </c>
      <c r="V92" s="375" t="s">
        <v>864</v>
      </c>
      <c r="W92" s="679" t="s">
        <v>864</v>
      </c>
      <c r="X92" s="679" t="s">
        <v>864</v>
      </c>
      <c r="Y92" s="232"/>
      <c r="Z92" s="387" t="s">
        <v>1296</v>
      </c>
      <c r="AA92" s="681" t="s">
        <v>1291</v>
      </c>
      <c r="AB92" s="686"/>
      <c r="AC92" s="681"/>
      <c r="AD92" s="684"/>
      <c r="AE92" s="684">
        <v>1</v>
      </c>
      <c r="AF92" s="679" t="s">
        <v>864</v>
      </c>
      <c r="AG92" s="246"/>
    </row>
    <row r="93" spans="1:33" s="224" customFormat="1" ht="13.5" customHeight="1">
      <c r="A93" s="225">
        <v>82</v>
      </c>
      <c r="B93" s="217"/>
      <c r="C93" s="680"/>
      <c r="D93" s="680" t="s">
        <v>1297</v>
      </c>
      <c r="E93" s="680"/>
      <c r="F93" s="680"/>
      <c r="G93" s="680"/>
      <c r="H93" s="681" t="s">
        <v>1298</v>
      </c>
      <c r="I93" s="682" t="s">
        <v>1299</v>
      </c>
      <c r="J93" s="681" t="s">
        <v>939</v>
      </c>
      <c r="K93" s="682" t="s">
        <v>939</v>
      </c>
      <c r="L93" s="681" t="s">
        <v>1300</v>
      </c>
      <c r="M93" s="681" t="s">
        <v>1301</v>
      </c>
      <c r="N93" s="681"/>
      <c r="O93" s="681"/>
      <c r="P93" s="683">
        <v>1</v>
      </c>
      <c r="Q93" s="681" t="s">
        <v>817</v>
      </c>
      <c r="R93" s="681"/>
      <c r="S93" s="681" t="s">
        <v>863</v>
      </c>
      <c r="T93" s="684"/>
      <c r="U93" s="255"/>
      <c r="V93" s="679" t="s">
        <v>864</v>
      </c>
      <c r="W93" s="679" t="s">
        <v>864</v>
      </c>
      <c r="X93" s="679" t="s">
        <v>864</v>
      </c>
      <c r="Y93" s="232"/>
      <c r="Z93" s="685"/>
      <c r="AA93" s="681"/>
      <c r="AB93" s="686"/>
      <c r="AC93" s="681"/>
      <c r="AD93" s="684"/>
      <c r="AE93" s="684">
        <v>1</v>
      </c>
      <c r="AF93" s="679" t="s">
        <v>864</v>
      </c>
    </row>
    <row r="94" spans="1:33" s="224" customFormat="1" ht="13.5" customHeight="1">
      <c r="A94" s="225">
        <v>83</v>
      </c>
      <c r="B94" s="217"/>
      <c r="C94" s="680"/>
      <c r="D94" s="241" t="s">
        <v>1302</v>
      </c>
      <c r="E94" s="680"/>
      <c r="F94" s="241"/>
      <c r="G94" s="241"/>
      <c r="H94" s="681"/>
      <c r="I94" s="682"/>
      <c r="J94" s="681" t="s">
        <v>1303</v>
      </c>
      <c r="K94" s="682" t="s">
        <v>1304</v>
      </c>
      <c r="L94" s="681"/>
      <c r="M94" s="681"/>
      <c r="N94" s="681"/>
      <c r="O94" s="681"/>
      <c r="P94" s="683"/>
      <c r="Q94" s="681" t="s">
        <v>817</v>
      </c>
      <c r="R94" s="681" t="s">
        <v>864</v>
      </c>
      <c r="S94" s="681" t="s">
        <v>1304</v>
      </c>
      <c r="T94" s="684"/>
      <c r="U94" s="681"/>
      <c r="V94" s="679" t="s">
        <v>864</v>
      </c>
      <c r="W94" s="679" t="s">
        <v>864</v>
      </c>
      <c r="X94" s="679" t="s">
        <v>864</v>
      </c>
      <c r="Y94" s="232"/>
      <c r="Z94" s="685"/>
      <c r="AA94" s="681"/>
      <c r="AB94" s="686"/>
      <c r="AC94" s="681"/>
      <c r="AD94" s="684">
        <v>1</v>
      </c>
      <c r="AE94" s="684">
        <v>1</v>
      </c>
      <c r="AF94" s="679" t="s">
        <v>864</v>
      </c>
    </row>
    <row r="95" spans="1:33" s="224" customFormat="1" ht="13.5" customHeight="1">
      <c r="A95" s="225">
        <v>84</v>
      </c>
      <c r="B95" s="217"/>
      <c r="C95" s="680"/>
      <c r="D95" s="680"/>
      <c r="E95" s="680" t="s">
        <v>1305</v>
      </c>
      <c r="F95" s="680"/>
      <c r="G95" s="680"/>
      <c r="H95" s="681" t="s">
        <v>1306</v>
      </c>
      <c r="I95" s="682" t="s">
        <v>1307</v>
      </c>
      <c r="J95" s="681"/>
      <c r="K95" s="682" t="s">
        <v>1088</v>
      </c>
      <c r="L95" s="681" t="s">
        <v>1308</v>
      </c>
      <c r="M95" s="681" t="s">
        <v>1309</v>
      </c>
      <c r="N95" s="681"/>
      <c r="O95" s="681"/>
      <c r="P95" s="683"/>
      <c r="Q95" s="681" t="s">
        <v>820</v>
      </c>
      <c r="R95" s="681"/>
      <c r="S95" s="681" t="s">
        <v>863</v>
      </c>
      <c r="T95" s="684"/>
      <c r="U95" s="681" t="s">
        <v>1310</v>
      </c>
      <c r="V95" s="679" t="s">
        <v>864</v>
      </c>
      <c r="W95" s="679" t="s">
        <v>864</v>
      </c>
      <c r="X95" s="679" t="s">
        <v>864</v>
      </c>
      <c r="Y95" s="232"/>
      <c r="Z95" s="685"/>
      <c r="AA95" s="681"/>
      <c r="AB95" s="686"/>
      <c r="AC95" s="681"/>
      <c r="AD95" s="684">
        <v>1</v>
      </c>
      <c r="AE95" s="684">
        <v>1</v>
      </c>
      <c r="AF95" s="679" t="s">
        <v>864</v>
      </c>
    </row>
    <row r="96" spans="1:33" s="224" customFormat="1" ht="13.5" customHeight="1">
      <c r="A96" s="225">
        <v>85</v>
      </c>
      <c r="B96" s="217"/>
      <c r="C96" s="680"/>
      <c r="D96" s="241"/>
      <c r="E96" s="680" t="s">
        <v>1105</v>
      </c>
      <c r="F96" s="221"/>
      <c r="G96" s="221"/>
      <c r="H96" s="681" t="s">
        <v>1311</v>
      </c>
      <c r="I96" s="681" t="s">
        <v>1135</v>
      </c>
      <c r="J96" s="681"/>
      <c r="K96" s="682" t="s">
        <v>1312</v>
      </c>
      <c r="L96" s="681"/>
      <c r="M96" s="681"/>
      <c r="N96" s="681"/>
      <c r="O96" s="681"/>
      <c r="P96" s="683"/>
      <c r="Q96" s="681" t="s">
        <v>817</v>
      </c>
      <c r="R96" s="681"/>
      <c r="S96" s="681" t="s">
        <v>863</v>
      </c>
      <c r="T96" s="684"/>
      <c r="U96" s="681"/>
      <c r="V96" s="679" t="s">
        <v>864</v>
      </c>
      <c r="W96" s="679" t="s">
        <v>864</v>
      </c>
      <c r="X96" s="679" t="s">
        <v>864</v>
      </c>
      <c r="Y96" s="232"/>
      <c r="Z96" s="685"/>
      <c r="AA96" s="681"/>
      <c r="AB96" s="686"/>
      <c r="AC96" s="681"/>
      <c r="AD96" s="684">
        <v>1</v>
      </c>
      <c r="AE96" s="684">
        <v>1</v>
      </c>
      <c r="AF96" s="679" t="s">
        <v>864</v>
      </c>
    </row>
    <row r="97" spans="1:1019" s="244" customFormat="1" ht="14.25" customHeight="1">
      <c r="A97" s="225">
        <v>86</v>
      </c>
      <c r="B97" s="217"/>
      <c r="C97" s="221"/>
      <c r="D97" s="221"/>
      <c r="E97" s="680" t="s">
        <v>1313</v>
      </c>
      <c r="F97" s="221"/>
      <c r="G97" s="221"/>
      <c r="H97" s="681" t="s">
        <v>1314</v>
      </c>
      <c r="I97" s="682" t="s">
        <v>1315</v>
      </c>
      <c r="J97" s="681"/>
      <c r="K97" s="682" t="s">
        <v>1316</v>
      </c>
      <c r="L97" s="681"/>
      <c r="M97" s="681"/>
      <c r="N97" s="681"/>
      <c r="O97" s="681"/>
      <c r="P97" s="683"/>
      <c r="Q97" s="681" t="s">
        <v>817</v>
      </c>
      <c r="R97" s="681"/>
      <c r="S97" s="681" t="s">
        <v>863</v>
      </c>
      <c r="T97" s="684"/>
      <c r="U97" s="681"/>
      <c r="V97" s="679" t="s">
        <v>864</v>
      </c>
      <c r="W97" s="679" t="s">
        <v>864</v>
      </c>
      <c r="X97" s="679" t="s">
        <v>864</v>
      </c>
      <c r="Y97" s="232"/>
      <c r="Z97" s="685"/>
      <c r="AA97" s="681"/>
      <c r="AB97" s="686"/>
      <c r="AC97" s="681"/>
      <c r="AD97" s="684">
        <v>1</v>
      </c>
      <c r="AE97" s="684">
        <v>1</v>
      </c>
      <c r="AF97" s="679" t="s">
        <v>864</v>
      </c>
    </row>
    <row r="98" spans="1:1019" s="224" customFormat="1" ht="13.5" customHeight="1">
      <c r="A98" s="225">
        <v>91</v>
      </c>
      <c r="B98" s="217"/>
      <c r="C98" s="241" t="s">
        <v>1329</v>
      </c>
      <c r="D98" s="217" t="s">
        <v>1330</v>
      </c>
      <c r="E98" s="247"/>
      <c r="F98" s="217"/>
      <c r="G98" s="217"/>
      <c r="H98" s="681" t="s">
        <v>1331</v>
      </c>
      <c r="I98" s="682"/>
      <c r="J98" s="681" t="s">
        <v>1332</v>
      </c>
      <c r="K98" s="682" t="s">
        <v>1055</v>
      </c>
      <c r="L98" s="681" t="s">
        <v>1333</v>
      </c>
      <c r="M98" s="681" t="s">
        <v>1334</v>
      </c>
      <c r="N98" s="681"/>
      <c r="O98" s="681"/>
      <c r="P98" s="683"/>
      <c r="Q98" s="681" t="s">
        <v>820</v>
      </c>
      <c r="R98" s="681" t="s">
        <v>864</v>
      </c>
      <c r="S98" s="243" t="s">
        <v>1055</v>
      </c>
      <c r="T98" s="283"/>
      <c r="U98" s="681"/>
      <c r="V98" s="679" t="s">
        <v>864</v>
      </c>
      <c r="W98" s="679"/>
      <c r="X98" s="679"/>
      <c r="Y98" s="232"/>
      <c r="Z98" s="248"/>
      <c r="AA98" s="681"/>
      <c r="AB98" s="686"/>
      <c r="AC98" s="681"/>
      <c r="AD98" s="684">
        <v>1</v>
      </c>
      <c r="AE98" s="684">
        <v>1</v>
      </c>
      <c r="AF98" s="679"/>
    </row>
    <row r="99" spans="1:1019" s="224" customFormat="1" ht="13.5" customHeight="1">
      <c r="A99" s="225">
        <v>92</v>
      </c>
      <c r="B99" s="217"/>
      <c r="C99" s="241" t="s">
        <v>973</v>
      </c>
      <c r="D99" s="217" t="s">
        <v>1335</v>
      </c>
      <c r="E99" s="217"/>
      <c r="F99" s="217"/>
      <c r="G99" s="217"/>
      <c r="H99" s="681" t="s">
        <v>1336</v>
      </c>
      <c r="I99" s="682"/>
      <c r="J99" s="681" t="s">
        <v>975</v>
      </c>
      <c r="K99" s="682" t="s">
        <v>976</v>
      </c>
      <c r="L99" s="681"/>
      <c r="M99" s="681"/>
      <c r="N99" s="681"/>
      <c r="O99" s="681"/>
      <c r="P99" s="683"/>
      <c r="Q99" s="681" t="s">
        <v>820</v>
      </c>
      <c r="R99" s="681" t="s">
        <v>864</v>
      </c>
      <c r="S99" s="243" t="s">
        <v>976</v>
      </c>
      <c r="T99" s="684"/>
      <c r="U99" s="681"/>
      <c r="V99" s="679" t="s">
        <v>864</v>
      </c>
      <c r="W99" s="679"/>
      <c r="X99" s="679"/>
      <c r="Y99" s="232"/>
      <c r="Z99" s="685"/>
      <c r="AA99" s="681"/>
      <c r="AB99" s="686"/>
      <c r="AC99" s="681"/>
      <c r="AD99" s="684">
        <v>1</v>
      </c>
      <c r="AE99" s="684">
        <v>1</v>
      </c>
      <c r="AF99" s="679"/>
    </row>
    <row r="100" spans="1:1019" s="224" customFormat="1" ht="13.5" customHeight="1">
      <c r="A100" s="225">
        <v>93</v>
      </c>
      <c r="B100" s="217"/>
      <c r="C100" s="241" t="s">
        <v>1337</v>
      </c>
      <c r="D100" s="217"/>
      <c r="E100" s="217"/>
      <c r="F100" s="217"/>
      <c r="G100" s="217"/>
      <c r="H100" s="681" t="s">
        <v>1338</v>
      </c>
      <c r="I100" s="682"/>
      <c r="J100" s="681" t="s">
        <v>1339</v>
      </c>
      <c r="K100" s="682" t="s">
        <v>1339</v>
      </c>
      <c r="L100" s="681"/>
      <c r="M100" s="681"/>
      <c r="N100" s="681"/>
      <c r="O100" s="681"/>
      <c r="P100" s="683"/>
      <c r="Q100" s="681" t="s">
        <v>820</v>
      </c>
      <c r="R100" s="681" t="s">
        <v>864</v>
      </c>
      <c r="S100" s="243" t="s">
        <v>1339</v>
      </c>
      <c r="T100" s="684"/>
      <c r="U100" s="681"/>
      <c r="V100" s="679" t="s">
        <v>864</v>
      </c>
      <c r="W100" s="679" t="s">
        <v>864</v>
      </c>
      <c r="X100" s="690"/>
      <c r="Y100" s="232"/>
      <c r="Z100" s="685"/>
      <c r="AA100" s="681"/>
      <c r="AB100" s="686"/>
      <c r="AC100" s="681"/>
      <c r="AD100" s="684">
        <v>1</v>
      </c>
      <c r="AE100" s="684">
        <v>1</v>
      </c>
      <c r="AF100" s="690"/>
    </row>
    <row r="101" spans="1:1019" s="224" customFormat="1" ht="13.5" customHeight="1">
      <c r="A101" s="225">
        <v>94</v>
      </c>
      <c r="B101" s="217"/>
      <c r="C101" s="241"/>
      <c r="D101" s="217" t="s">
        <v>1340</v>
      </c>
      <c r="E101" s="217"/>
      <c r="F101" s="241"/>
      <c r="G101" s="241"/>
      <c r="H101" s="681" t="s">
        <v>1341</v>
      </c>
      <c r="I101" s="682" t="s">
        <v>1342</v>
      </c>
      <c r="J101" s="681" t="s">
        <v>1343</v>
      </c>
      <c r="K101" s="682"/>
      <c r="L101" s="681"/>
      <c r="M101" s="681"/>
      <c r="N101" s="681"/>
      <c r="O101" s="681"/>
      <c r="P101" s="683"/>
      <c r="Q101" s="681" t="s">
        <v>820</v>
      </c>
      <c r="R101" s="681"/>
      <c r="S101" s="681" t="s">
        <v>863</v>
      </c>
      <c r="T101" s="684"/>
      <c r="U101" s="681"/>
      <c r="V101" s="679" t="s">
        <v>864</v>
      </c>
      <c r="W101" s="679" t="s">
        <v>864</v>
      </c>
      <c r="X101" s="690"/>
      <c r="Y101" s="232"/>
      <c r="Z101" s="685"/>
      <c r="AA101" s="681" t="s">
        <v>1077</v>
      </c>
      <c r="AB101" s="686"/>
      <c r="AC101" s="681"/>
      <c r="AD101" s="684"/>
      <c r="AE101" s="684">
        <v>1</v>
      </c>
      <c r="AF101" s="690"/>
    </row>
    <row r="102" spans="1:1019" s="224" customFormat="1" ht="13.5" customHeight="1">
      <c r="A102" s="225">
        <v>95</v>
      </c>
      <c r="B102" s="217"/>
      <c r="C102" s="241"/>
      <c r="D102" s="217" t="s">
        <v>1344</v>
      </c>
      <c r="E102" s="217"/>
      <c r="F102" s="241"/>
      <c r="G102" s="241"/>
      <c r="H102" s="681" t="s">
        <v>1345</v>
      </c>
      <c r="I102" s="682" t="s">
        <v>1346</v>
      </c>
      <c r="J102" s="681" t="s">
        <v>1347</v>
      </c>
      <c r="K102" s="682"/>
      <c r="L102" s="681"/>
      <c r="M102" s="681"/>
      <c r="N102" s="681"/>
      <c r="O102" s="681"/>
      <c r="P102" s="683"/>
      <c r="Q102" s="681" t="s">
        <v>820</v>
      </c>
      <c r="R102" s="681"/>
      <c r="S102" s="681" t="s">
        <v>863</v>
      </c>
      <c r="T102" s="684"/>
      <c r="U102" s="681"/>
      <c r="V102" s="679" t="s">
        <v>864</v>
      </c>
      <c r="W102" s="679" t="s">
        <v>864</v>
      </c>
      <c r="X102" s="690"/>
      <c r="Y102" s="232"/>
      <c r="Z102" s="685"/>
      <c r="AA102" s="681" t="s">
        <v>1348</v>
      </c>
      <c r="AB102" s="686"/>
      <c r="AC102" s="681"/>
      <c r="AD102" s="684"/>
      <c r="AE102" s="684">
        <v>1</v>
      </c>
      <c r="AF102" s="690"/>
    </row>
    <row r="103" spans="1:1019" s="224" customFormat="1" ht="13.5" customHeight="1">
      <c r="A103" s="225">
        <v>96</v>
      </c>
      <c r="B103" s="217"/>
      <c r="C103" s="241"/>
      <c r="D103" s="241" t="s">
        <v>1349</v>
      </c>
      <c r="E103" s="241"/>
      <c r="F103" s="241"/>
      <c r="G103" s="241"/>
      <c r="H103" s="681" t="s">
        <v>1350</v>
      </c>
      <c r="I103" s="682" t="s">
        <v>1351</v>
      </c>
      <c r="J103" s="681" t="s">
        <v>1352</v>
      </c>
      <c r="K103" s="682" t="s">
        <v>1353</v>
      </c>
      <c r="L103" s="681"/>
      <c r="M103" s="681"/>
      <c r="N103" s="681"/>
      <c r="O103" s="681"/>
      <c r="P103" s="683"/>
      <c r="Q103" s="681" t="s">
        <v>817</v>
      </c>
      <c r="R103" s="681"/>
      <c r="S103" s="681" t="s">
        <v>863</v>
      </c>
      <c r="T103" s="684"/>
      <c r="U103" s="681"/>
      <c r="V103" s="679" t="s">
        <v>864</v>
      </c>
      <c r="W103" s="679" t="s">
        <v>864</v>
      </c>
      <c r="X103" s="679"/>
      <c r="Y103" s="232"/>
      <c r="Z103" s="685"/>
      <c r="AA103" s="681"/>
      <c r="AB103" s="686"/>
      <c r="AC103" s="681"/>
      <c r="AD103" s="684"/>
      <c r="AE103" s="684">
        <v>1</v>
      </c>
      <c r="AF103" s="679"/>
    </row>
    <row r="104" spans="1:1019" s="224" customFormat="1" ht="13.5" customHeight="1">
      <c r="A104" s="225">
        <v>97</v>
      </c>
      <c r="B104" s="217"/>
      <c r="C104" s="241"/>
      <c r="D104" s="217" t="s">
        <v>1354</v>
      </c>
      <c r="E104" s="219" t="s">
        <v>1276</v>
      </c>
      <c r="F104" s="217"/>
      <c r="G104" s="217"/>
      <c r="H104" s="681" t="s">
        <v>1355</v>
      </c>
      <c r="I104" s="688"/>
      <c r="J104" s="681" t="s">
        <v>1356</v>
      </c>
      <c r="K104" s="682" t="s">
        <v>1357</v>
      </c>
      <c r="L104" s="681"/>
      <c r="M104" s="681"/>
      <c r="N104" s="681"/>
      <c r="O104" s="681"/>
      <c r="P104" s="683"/>
      <c r="Q104" s="681" t="s">
        <v>817</v>
      </c>
      <c r="R104" s="681" t="s">
        <v>864</v>
      </c>
      <c r="S104" s="243" t="s">
        <v>1265</v>
      </c>
      <c r="T104" s="684"/>
      <c r="U104" s="681"/>
      <c r="V104" s="679" t="s">
        <v>864</v>
      </c>
      <c r="W104" s="679" t="s">
        <v>864</v>
      </c>
      <c r="X104" s="679"/>
      <c r="Y104" s="232"/>
      <c r="Z104" s="685"/>
      <c r="AA104" s="681"/>
      <c r="AB104" s="686"/>
      <c r="AC104" s="681"/>
      <c r="AD104" s="684">
        <v>1</v>
      </c>
      <c r="AE104" s="684">
        <v>1</v>
      </c>
      <c r="AF104" s="679"/>
    </row>
    <row r="105" spans="1:1019" s="224" customFormat="1" ht="13.5" customHeight="1">
      <c r="A105" s="225">
        <v>98</v>
      </c>
      <c r="B105" s="217"/>
      <c r="C105" s="241"/>
      <c r="D105" s="217" t="s">
        <v>1358</v>
      </c>
      <c r="E105" s="241"/>
      <c r="F105" s="241"/>
      <c r="G105" s="241"/>
      <c r="H105" s="681" t="s">
        <v>1359</v>
      </c>
      <c r="I105" s="682" t="s">
        <v>1360</v>
      </c>
      <c r="J105" s="681" t="s">
        <v>1361</v>
      </c>
      <c r="K105" s="682"/>
      <c r="L105" s="681" t="s">
        <v>1362</v>
      </c>
      <c r="M105" s="681" t="s">
        <v>1363</v>
      </c>
      <c r="N105" s="681"/>
      <c r="O105" s="681"/>
      <c r="P105" s="683"/>
      <c r="Q105" s="681" t="s">
        <v>817</v>
      </c>
      <c r="R105" s="681"/>
      <c r="S105" s="681" t="s">
        <v>863</v>
      </c>
      <c r="T105" s="684"/>
      <c r="U105" s="681"/>
      <c r="V105" s="679" t="s">
        <v>864</v>
      </c>
      <c r="W105" s="679" t="s">
        <v>864</v>
      </c>
      <c r="X105" s="679"/>
      <c r="Y105" s="232"/>
      <c r="Z105" s="685"/>
      <c r="AA105" s="681"/>
      <c r="AB105" s="686"/>
      <c r="AC105" s="681"/>
      <c r="AD105" s="684">
        <v>1</v>
      </c>
      <c r="AE105" s="684">
        <v>1</v>
      </c>
      <c r="AF105" s="679"/>
    </row>
    <row r="106" spans="1:1019" s="251" customFormat="1" ht="13.5" customHeight="1">
      <c r="A106" s="225">
        <v>99</v>
      </c>
      <c r="B106" s="217"/>
      <c r="C106" s="241" t="s">
        <v>1364</v>
      </c>
      <c r="D106" s="680"/>
      <c r="E106" s="250"/>
      <c r="F106" s="250"/>
      <c r="G106" s="250"/>
      <c r="H106" s="681" t="s">
        <v>1365</v>
      </c>
      <c r="I106" s="682"/>
      <c r="J106" s="681" t="s">
        <v>1366</v>
      </c>
      <c r="K106" s="682" t="s">
        <v>1367</v>
      </c>
      <c r="L106" s="681"/>
      <c r="M106" s="681"/>
      <c r="N106" s="681"/>
      <c r="O106" s="681"/>
      <c r="P106" s="683"/>
      <c r="Q106" s="681" t="s">
        <v>823</v>
      </c>
      <c r="R106" s="681" t="s">
        <v>864</v>
      </c>
      <c r="S106" s="243" t="s">
        <v>1367</v>
      </c>
      <c r="T106" s="283"/>
      <c r="U106" s="681"/>
      <c r="V106" s="679" t="s">
        <v>864</v>
      </c>
      <c r="W106" s="679" t="s">
        <v>864</v>
      </c>
      <c r="X106" s="679"/>
      <c r="Y106" s="232"/>
      <c r="Z106" s="248"/>
      <c r="AA106" s="681"/>
      <c r="AB106" s="686"/>
      <c r="AC106" s="681"/>
      <c r="AD106" s="684">
        <v>1</v>
      </c>
      <c r="AE106" s="684">
        <v>1</v>
      </c>
      <c r="AF106" s="679"/>
      <c r="AME106" s="224"/>
    </row>
    <row r="107" spans="1:1019" s="251" customFormat="1" ht="13.5" customHeight="1">
      <c r="A107" s="225">
        <v>100</v>
      </c>
      <c r="B107" s="217"/>
      <c r="C107" s="241"/>
      <c r="D107" s="680" t="s">
        <v>1368</v>
      </c>
      <c r="E107" s="680"/>
      <c r="F107" s="241"/>
      <c r="G107" s="241"/>
      <c r="H107" s="681" t="s">
        <v>1369</v>
      </c>
      <c r="I107" s="682" t="s">
        <v>1370</v>
      </c>
      <c r="J107" s="681" t="s">
        <v>1371</v>
      </c>
      <c r="K107" s="682" t="s">
        <v>1372</v>
      </c>
      <c r="L107" s="681"/>
      <c r="M107" s="681"/>
      <c r="N107" s="681"/>
      <c r="O107" s="681"/>
      <c r="P107" s="683"/>
      <c r="Q107" s="681" t="s">
        <v>817</v>
      </c>
      <c r="R107" s="681"/>
      <c r="S107" s="681" t="s">
        <v>863</v>
      </c>
      <c r="T107" s="684" t="s">
        <v>864</v>
      </c>
      <c r="U107" s="681"/>
      <c r="V107" s="679" t="s">
        <v>864</v>
      </c>
      <c r="W107" s="679" t="s">
        <v>864</v>
      </c>
      <c r="X107" s="679"/>
      <c r="Y107" s="232"/>
      <c r="Z107" s="685"/>
      <c r="AA107" s="681" t="s">
        <v>1016</v>
      </c>
      <c r="AB107" s="686"/>
      <c r="AC107" s="681"/>
      <c r="AD107" s="684">
        <v>1</v>
      </c>
      <c r="AE107" s="684">
        <v>1</v>
      </c>
      <c r="AF107" s="679"/>
      <c r="AME107" s="224"/>
    </row>
    <row r="108" spans="1:1019" s="251" customFormat="1" ht="13.5" customHeight="1">
      <c r="A108" s="225">
        <v>101</v>
      </c>
      <c r="B108" s="217"/>
      <c r="C108" s="241"/>
      <c r="D108" s="680" t="s">
        <v>1373</v>
      </c>
      <c r="E108" s="680"/>
      <c r="F108" s="241"/>
      <c r="G108" s="241"/>
      <c r="H108" s="681" t="s">
        <v>1374</v>
      </c>
      <c r="I108" s="682" t="s">
        <v>1375</v>
      </c>
      <c r="J108" s="681" t="s">
        <v>1376</v>
      </c>
      <c r="K108" s="682"/>
      <c r="L108" s="681"/>
      <c r="M108" s="681"/>
      <c r="N108" s="681"/>
      <c r="O108" s="681"/>
      <c r="P108" s="683"/>
      <c r="Q108" s="681" t="s">
        <v>817</v>
      </c>
      <c r="R108" s="681"/>
      <c r="S108" s="681" t="s">
        <v>863</v>
      </c>
      <c r="T108" s="684"/>
      <c r="U108" s="681"/>
      <c r="V108" s="679" t="s">
        <v>864</v>
      </c>
      <c r="W108" s="679" t="s">
        <v>864</v>
      </c>
      <c r="X108" s="679"/>
      <c r="Y108" s="232"/>
      <c r="Z108" s="685"/>
      <c r="AA108" s="681"/>
      <c r="AB108" s="686"/>
      <c r="AC108" s="681"/>
      <c r="AD108" s="684">
        <v>1</v>
      </c>
      <c r="AE108" s="684">
        <v>1</v>
      </c>
      <c r="AF108" s="679"/>
      <c r="AME108" s="224"/>
    </row>
    <row r="109" spans="1:1019" s="251" customFormat="1" ht="13.5" customHeight="1">
      <c r="A109" s="225">
        <v>102</v>
      </c>
      <c r="B109" s="217"/>
      <c r="C109" s="241"/>
      <c r="D109" s="680" t="s">
        <v>1377</v>
      </c>
      <c r="E109" s="680"/>
      <c r="F109" s="241"/>
      <c r="G109" s="241"/>
      <c r="H109" s="681" t="s">
        <v>1378</v>
      </c>
      <c r="I109" s="682" t="s">
        <v>1379</v>
      </c>
      <c r="J109" s="681" t="s">
        <v>1380</v>
      </c>
      <c r="K109" s="682"/>
      <c r="L109" s="681"/>
      <c r="M109" s="681"/>
      <c r="N109" s="681"/>
      <c r="O109" s="681"/>
      <c r="P109" s="683"/>
      <c r="Q109" s="681" t="s">
        <v>817</v>
      </c>
      <c r="R109" s="681"/>
      <c r="S109" s="681" t="s">
        <v>1381</v>
      </c>
      <c r="T109" s="684"/>
      <c r="U109" s="681"/>
      <c r="V109" s="679" t="s">
        <v>864</v>
      </c>
      <c r="W109" s="679" t="s">
        <v>864</v>
      </c>
      <c r="X109" s="679"/>
      <c r="Y109" s="232"/>
      <c r="Z109" s="685"/>
      <c r="AA109" s="681"/>
      <c r="AB109" s="686"/>
      <c r="AC109" s="681"/>
      <c r="AD109" s="684">
        <v>1</v>
      </c>
      <c r="AE109" s="684">
        <v>1</v>
      </c>
      <c r="AF109" s="679"/>
      <c r="AME109" s="224"/>
    </row>
    <row r="110" spans="1:1019" s="251" customFormat="1" ht="13.5" customHeight="1">
      <c r="A110" s="225">
        <v>103</v>
      </c>
      <c r="B110" s="217"/>
      <c r="C110" s="241"/>
      <c r="D110" s="680" t="s">
        <v>875</v>
      </c>
      <c r="E110" s="680"/>
      <c r="F110" s="241"/>
      <c r="G110" s="241"/>
      <c r="H110" s="681" t="s">
        <v>1382</v>
      </c>
      <c r="I110" s="276" t="s">
        <v>1383</v>
      </c>
      <c r="J110" s="681" t="s">
        <v>875</v>
      </c>
      <c r="K110" s="682"/>
      <c r="L110" s="681"/>
      <c r="M110" s="681"/>
      <c r="N110" s="681"/>
      <c r="O110" s="681"/>
      <c r="P110" s="683"/>
      <c r="Q110" s="681" t="s">
        <v>820</v>
      </c>
      <c r="R110" s="681"/>
      <c r="S110" s="681" t="s">
        <v>863</v>
      </c>
      <c r="T110" s="684"/>
      <c r="U110" s="681"/>
      <c r="V110" s="679" t="s">
        <v>864</v>
      </c>
      <c r="W110" s="679" t="s">
        <v>864</v>
      </c>
      <c r="X110" s="679"/>
      <c r="Y110" s="232"/>
      <c r="Z110" s="685"/>
      <c r="AA110" s="681"/>
      <c r="AB110" s="686"/>
      <c r="AC110" s="681"/>
      <c r="AD110" s="684">
        <v>1</v>
      </c>
      <c r="AE110" s="684">
        <v>1</v>
      </c>
      <c r="AF110" s="679"/>
      <c r="AME110" s="224"/>
    </row>
    <row r="111" spans="1:1019" s="251" customFormat="1" ht="13.5" customHeight="1">
      <c r="A111" s="225">
        <v>104</v>
      </c>
      <c r="B111" s="217"/>
      <c r="C111" s="241"/>
      <c r="D111" s="680" t="s">
        <v>1384</v>
      </c>
      <c r="E111" s="680"/>
      <c r="F111" s="241"/>
      <c r="G111" s="241"/>
      <c r="H111" s="681" t="s">
        <v>1385</v>
      </c>
      <c r="I111" s="682"/>
      <c r="J111" s="681" t="s">
        <v>1386</v>
      </c>
      <c r="K111" s="682"/>
      <c r="L111" s="681"/>
      <c r="M111" s="681"/>
      <c r="N111" s="681"/>
      <c r="O111" s="681"/>
      <c r="P111" s="683"/>
      <c r="Q111" s="681" t="s">
        <v>817</v>
      </c>
      <c r="R111" s="681"/>
      <c r="S111" s="681" t="s">
        <v>863</v>
      </c>
      <c r="T111" s="684"/>
      <c r="U111" s="681"/>
      <c r="V111" s="679" t="s">
        <v>864</v>
      </c>
      <c r="W111" s="679" t="s">
        <v>864</v>
      </c>
      <c r="X111" s="679"/>
      <c r="Y111" s="232"/>
      <c r="Z111" s="685"/>
      <c r="AA111" s="681"/>
      <c r="AB111" s="686"/>
      <c r="AC111" s="681"/>
      <c r="AD111" s="684">
        <v>1</v>
      </c>
      <c r="AE111" s="684">
        <v>1</v>
      </c>
      <c r="AF111" s="679"/>
      <c r="AME111" s="224"/>
    </row>
    <row r="112" spans="1:1019" s="251" customFormat="1" ht="12.95" customHeight="1">
      <c r="A112" s="225">
        <v>105</v>
      </c>
      <c r="B112" s="217"/>
      <c r="C112" s="241"/>
      <c r="D112" s="680" t="s">
        <v>1387</v>
      </c>
      <c r="E112" s="680"/>
      <c r="F112" s="241"/>
      <c r="G112" s="241"/>
      <c r="H112" s="681" t="s">
        <v>1388</v>
      </c>
      <c r="I112" s="682"/>
      <c r="J112" s="681" t="s">
        <v>1389</v>
      </c>
      <c r="K112" s="682"/>
      <c r="L112" s="681"/>
      <c r="M112" s="681"/>
      <c r="N112" s="681"/>
      <c r="O112" s="681"/>
      <c r="P112" s="683"/>
      <c r="Q112" s="681" t="s">
        <v>817</v>
      </c>
      <c r="R112" s="681"/>
      <c r="S112" s="681" t="s">
        <v>863</v>
      </c>
      <c r="T112" s="684"/>
      <c r="U112" s="681"/>
      <c r="V112" s="679" t="s">
        <v>864</v>
      </c>
      <c r="W112" s="679" t="s">
        <v>864</v>
      </c>
      <c r="X112" s="679"/>
      <c r="Y112" s="232"/>
      <c r="Z112" s="685"/>
      <c r="AA112" s="681"/>
      <c r="AB112" s="686"/>
      <c r="AC112" s="681"/>
      <c r="AD112" s="684">
        <v>1</v>
      </c>
      <c r="AE112" s="684">
        <v>1</v>
      </c>
      <c r="AF112" s="679"/>
      <c r="AME112" s="224"/>
    </row>
    <row r="113" spans="1:32" s="224" customFormat="1" ht="13.5" customHeight="1">
      <c r="A113" s="225">
        <v>106</v>
      </c>
      <c r="B113" s="217" t="s">
        <v>1390</v>
      </c>
      <c r="C113" s="216"/>
      <c r="D113" s="241"/>
      <c r="E113" s="241"/>
      <c r="F113" s="241"/>
      <c r="G113" s="241"/>
      <c r="H113" s="681" t="s">
        <v>1391</v>
      </c>
      <c r="I113" s="682" t="s">
        <v>1342</v>
      </c>
      <c r="J113" s="681"/>
      <c r="K113" s="682" t="s">
        <v>1392</v>
      </c>
      <c r="L113" s="681"/>
      <c r="M113" s="681"/>
      <c r="N113" s="681"/>
      <c r="O113" s="681"/>
      <c r="P113" s="683"/>
      <c r="Q113" s="681" t="s">
        <v>820</v>
      </c>
      <c r="R113" s="681"/>
      <c r="S113" s="681" t="s">
        <v>863</v>
      </c>
      <c r="T113" s="684"/>
      <c r="U113" s="687"/>
      <c r="V113" s="679"/>
      <c r="W113" s="679" t="s">
        <v>864</v>
      </c>
      <c r="X113" s="679" t="s">
        <v>864</v>
      </c>
      <c r="Y113" s="232"/>
      <c r="Z113" s="380" t="s">
        <v>1393</v>
      </c>
      <c r="AA113" s="386" t="s">
        <v>1348</v>
      </c>
      <c r="AB113" s="686"/>
      <c r="AC113" s="681"/>
      <c r="AD113" s="684"/>
      <c r="AE113" s="684">
        <v>1</v>
      </c>
      <c r="AF113" s="679" t="s">
        <v>864</v>
      </c>
    </row>
    <row r="114" spans="1:32" s="224" customFormat="1" ht="13.5" customHeight="1">
      <c r="A114" s="225">
        <v>107</v>
      </c>
      <c r="B114" s="217" t="s">
        <v>1394</v>
      </c>
      <c r="C114" s="216"/>
      <c r="D114" s="216"/>
      <c r="E114" s="216"/>
      <c r="F114" s="216"/>
      <c r="G114" s="216"/>
      <c r="H114" s="681" t="s">
        <v>1395</v>
      </c>
      <c r="I114" s="688"/>
      <c r="J114" s="681"/>
      <c r="K114" s="682" t="s">
        <v>1396</v>
      </c>
      <c r="L114" s="681"/>
      <c r="M114" s="681"/>
      <c r="N114" s="681"/>
      <c r="O114" s="681"/>
      <c r="P114" s="683"/>
      <c r="Q114" s="681" t="s">
        <v>823</v>
      </c>
      <c r="R114" s="681" t="s">
        <v>864</v>
      </c>
      <c r="S114" s="379" t="s">
        <v>1396</v>
      </c>
      <c r="T114" s="684"/>
      <c r="U114" s="693"/>
      <c r="V114" s="679"/>
      <c r="W114" s="260" t="s">
        <v>864</v>
      </c>
      <c r="X114" s="260"/>
      <c r="Y114" s="232"/>
      <c r="Z114" s="685"/>
      <c r="AA114" s="681"/>
      <c r="AB114" s="686"/>
      <c r="AC114" s="681"/>
      <c r="AD114" s="684"/>
      <c r="AE114" s="684">
        <v>1</v>
      </c>
      <c r="AF114" s="260"/>
    </row>
    <row r="115" spans="1:32" s="224" customFormat="1" ht="13.5" customHeight="1">
      <c r="A115" s="225">
        <v>108</v>
      </c>
      <c r="B115" s="216"/>
      <c r="C115" s="241" t="s">
        <v>1305</v>
      </c>
      <c r="D115" s="241"/>
      <c r="E115" s="241"/>
      <c r="F115" s="241"/>
      <c r="G115" s="241"/>
      <c r="H115" s="681" t="s">
        <v>1397</v>
      </c>
      <c r="I115" s="688"/>
      <c r="J115" s="681"/>
      <c r="K115" s="682" t="s">
        <v>1304</v>
      </c>
      <c r="L115" s="681"/>
      <c r="M115" s="681"/>
      <c r="N115" s="681"/>
      <c r="O115" s="681"/>
      <c r="P115" s="683"/>
      <c r="Q115" s="383" t="s">
        <v>817</v>
      </c>
      <c r="R115" s="681" t="s">
        <v>864</v>
      </c>
      <c r="S115" s="379" t="s">
        <v>1304</v>
      </c>
      <c r="T115" s="684"/>
      <c r="U115" s="684"/>
      <c r="V115" s="679"/>
      <c r="W115" s="260" t="s">
        <v>864</v>
      </c>
      <c r="X115" s="260"/>
      <c r="Y115" s="232"/>
      <c r="Z115" s="385" t="s">
        <v>1398</v>
      </c>
      <c r="AA115" s="681"/>
      <c r="AB115" s="686"/>
      <c r="AC115" s="681"/>
      <c r="AD115" s="684"/>
      <c r="AE115" s="684">
        <v>1</v>
      </c>
      <c r="AF115" s="260"/>
    </row>
    <row r="116" spans="1:32" s="224" customFormat="1" ht="13.5" customHeight="1">
      <c r="A116" s="225">
        <v>109</v>
      </c>
      <c r="B116" s="216"/>
      <c r="C116" s="241" t="s">
        <v>831</v>
      </c>
      <c r="D116" s="241"/>
      <c r="E116" s="241"/>
      <c r="F116" s="241"/>
      <c r="G116" s="241"/>
      <c r="H116" s="681" t="s">
        <v>1399</v>
      </c>
      <c r="I116" s="688"/>
      <c r="J116" s="681"/>
      <c r="K116" s="682" t="s">
        <v>1219</v>
      </c>
      <c r="L116" s="681"/>
      <c r="M116" s="681"/>
      <c r="N116" s="681"/>
      <c r="O116" s="681"/>
      <c r="P116" s="683"/>
      <c r="Q116" s="681" t="s">
        <v>817</v>
      </c>
      <c r="R116" s="681"/>
      <c r="S116" s="681" t="s">
        <v>863</v>
      </c>
      <c r="T116" s="684"/>
      <c r="U116" s="693"/>
      <c r="V116" s="679"/>
      <c r="W116" s="260" t="s">
        <v>864</v>
      </c>
      <c r="X116" s="260"/>
      <c r="Y116" s="232"/>
      <c r="Z116" s="685"/>
      <c r="AA116" s="681"/>
      <c r="AB116" s="686"/>
      <c r="AC116" s="681"/>
      <c r="AD116" s="684"/>
      <c r="AE116" s="684">
        <v>1</v>
      </c>
      <c r="AF116" s="260"/>
    </row>
    <row r="117" spans="1:32" s="224" customFormat="1" ht="13.5" customHeight="1">
      <c r="A117" s="225">
        <v>110</v>
      </c>
      <c r="B117" s="217"/>
      <c r="C117" s="241" t="s">
        <v>1400</v>
      </c>
      <c r="D117" s="241"/>
      <c r="E117" s="241"/>
      <c r="F117" s="241"/>
      <c r="G117" s="241"/>
      <c r="H117" s="681" t="s">
        <v>1401</v>
      </c>
      <c r="I117" s="688" t="s">
        <v>1402</v>
      </c>
      <c r="J117" s="681"/>
      <c r="K117" s="682" t="s">
        <v>1353</v>
      </c>
      <c r="L117" s="681"/>
      <c r="M117" s="681"/>
      <c r="N117" s="681"/>
      <c r="O117" s="681"/>
      <c r="P117" s="683"/>
      <c r="Q117" s="681" t="s">
        <v>820</v>
      </c>
      <c r="R117" s="681"/>
      <c r="S117" s="681" t="s">
        <v>863</v>
      </c>
      <c r="T117" s="684"/>
      <c r="U117" s="684"/>
      <c r="V117" s="679"/>
      <c r="W117" s="679" t="s">
        <v>864</v>
      </c>
      <c r="X117" s="679"/>
      <c r="Y117" s="232"/>
      <c r="Z117" s="685"/>
      <c r="AA117" s="681"/>
      <c r="AB117" s="686"/>
      <c r="AC117" s="681"/>
      <c r="AD117" s="684"/>
      <c r="AE117" s="684">
        <v>1</v>
      </c>
      <c r="AF117" s="679"/>
    </row>
    <row r="118" spans="1:32" s="224" customFormat="1" ht="14.25" customHeight="1">
      <c r="A118" s="225">
        <v>111</v>
      </c>
      <c r="B118" s="217" t="s">
        <v>1633</v>
      </c>
      <c r="C118" s="217"/>
      <c r="D118" s="217"/>
      <c r="E118" s="217"/>
      <c r="F118" s="217"/>
      <c r="G118" s="217"/>
      <c r="H118" s="681" t="s">
        <v>1403</v>
      </c>
      <c r="I118" s="688"/>
      <c r="J118" s="681"/>
      <c r="K118" s="682" t="s">
        <v>1404</v>
      </c>
      <c r="L118" s="681"/>
      <c r="M118" s="681"/>
      <c r="N118" s="681"/>
      <c r="O118" s="681"/>
      <c r="P118" s="683"/>
      <c r="Q118" s="681" t="s">
        <v>823</v>
      </c>
      <c r="R118" s="681" t="s">
        <v>864</v>
      </c>
      <c r="S118" s="379" t="s">
        <v>1404</v>
      </c>
      <c r="T118" s="684"/>
      <c r="U118" s="259"/>
      <c r="V118" s="260" t="s">
        <v>864</v>
      </c>
      <c r="W118" s="260" t="s">
        <v>864</v>
      </c>
      <c r="X118" s="260" t="s">
        <v>864</v>
      </c>
      <c r="Y118" s="232"/>
      <c r="Z118" s="685"/>
      <c r="AA118" s="681"/>
      <c r="AB118" s="245"/>
      <c r="AC118" s="681"/>
      <c r="AD118" s="684"/>
      <c r="AE118" s="684">
        <v>1</v>
      </c>
      <c r="AF118" s="260" t="s">
        <v>864</v>
      </c>
    </row>
    <row r="119" spans="1:32" s="224" customFormat="1" ht="13.5" customHeight="1">
      <c r="A119" s="225">
        <v>112</v>
      </c>
      <c r="B119" s="217"/>
      <c r="C119" s="217" t="s">
        <v>1405</v>
      </c>
      <c r="D119" s="241"/>
      <c r="E119" s="219"/>
      <c r="F119" s="241"/>
      <c r="G119" s="241"/>
      <c r="H119" s="681" t="s">
        <v>1406</v>
      </c>
      <c r="I119" s="688" t="s">
        <v>1634</v>
      </c>
      <c r="J119" s="681"/>
      <c r="K119" s="682" t="s">
        <v>1219</v>
      </c>
      <c r="L119" s="681"/>
      <c r="M119" s="681"/>
      <c r="N119" s="681"/>
      <c r="O119" s="681"/>
      <c r="P119" s="683"/>
      <c r="Q119" s="681" t="s">
        <v>820</v>
      </c>
      <c r="R119" s="681"/>
      <c r="S119" s="682" t="s">
        <v>863</v>
      </c>
      <c r="T119" s="684"/>
      <c r="U119" s="684"/>
      <c r="V119" s="679" t="s">
        <v>864</v>
      </c>
      <c r="W119" s="260" t="s">
        <v>864</v>
      </c>
      <c r="X119" s="260" t="s">
        <v>864</v>
      </c>
      <c r="Y119" s="232"/>
      <c r="Z119" s="266" t="s">
        <v>1407</v>
      </c>
      <c r="AA119" s="681" t="s">
        <v>1408</v>
      </c>
      <c r="AB119" s="686"/>
      <c r="AC119" s="681"/>
      <c r="AD119" s="684"/>
      <c r="AE119" s="684">
        <v>1</v>
      </c>
      <c r="AF119" s="260" t="s">
        <v>864</v>
      </c>
    </row>
    <row r="120" spans="1:32" s="224" customFormat="1" ht="13.5" customHeight="1">
      <c r="A120" s="225">
        <v>113</v>
      </c>
      <c r="B120" s="217"/>
      <c r="C120" s="217" t="s">
        <v>1409</v>
      </c>
      <c r="D120" s="219"/>
      <c r="E120" s="219"/>
      <c r="F120" s="219"/>
      <c r="G120" s="219"/>
      <c r="H120" s="681"/>
      <c r="I120" s="688"/>
      <c r="J120" s="681"/>
      <c r="K120" s="682" t="s">
        <v>1635</v>
      </c>
      <c r="L120" s="681"/>
      <c r="M120" s="681"/>
      <c r="N120" s="681"/>
      <c r="O120" s="681"/>
      <c r="P120" s="683"/>
      <c r="Q120" s="681" t="s">
        <v>817</v>
      </c>
      <c r="R120" s="681" t="s">
        <v>864</v>
      </c>
      <c r="S120" s="243" t="s">
        <v>1635</v>
      </c>
      <c r="T120" s="684"/>
      <c r="U120" s="684"/>
      <c r="V120" s="260"/>
      <c r="W120" s="260" t="s">
        <v>864</v>
      </c>
      <c r="X120" s="260" t="s">
        <v>864</v>
      </c>
      <c r="Y120" s="232"/>
      <c r="Z120" s="685"/>
      <c r="AA120" s="681"/>
      <c r="AB120" s="245"/>
      <c r="AC120" s="681"/>
      <c r="AD120" s="684"/>
      <c r="AE120" s="684">
        <v>1</v>
      </c>
      <c r="AF120" s="260" t="s">
        <v>864</v>
      </c>
    </row>
    <row r="121" spans="1:32" s="224" customFormat="1" ht="13.5" customHeight="1">
      <c r="A121" s="225">
        <v>114</v>
      </c>
      <c r="B121" s="217"/>
      <c r="C121" s="217"/>
      <c r="D121" s="241" t="s">
        <v>1411</v>
      </c>
      <c r="E121" s="219"/>
      <c r="F121" s="219"/>
      <c r="G121" s="219"/>
      <c r="H121" s="681" t="s">
        <v>1412</v>
      </c>
      <c r="I121" s="688"/>
      <c r="J121" s="681"/>
      <c r="K121" s="682" t="s">
        <v>1413</v>
      </c>
      <c r="L121" s="681"/>
      <c r="M121" s="681"/>
      <c r="N121" s="681"/>
      <c r="O121" s="681"/>
      <c r="P121" s="683"/>
      <c r="Q121" s="681" t="s">
        <v>823</v>
      </c>
      <c r="R121" s="681" t="s">
        <v>864</v>
      </c>
      <c r="S121" s="379" t="s">
        <v>1413</v>
      </c>
      <c r="T121" s="684"/>
      <c r="U121" s="684"/>
      <c r="V121" s="679"/>
      <c r="W121" s="260" t="s">
        <v>864</v>
      </c>
      <c r="X121" s="260" t="s">
        <v>864</v>
      </c>
      <c r="Y121" s="232"/>
      <c r="Z121" s="685"/>
      <c r="AA121" s="681"/>
      <c r="AB121" s="686"/>
      <c r="AC121" s="681"/>
      <c r="AD121" s="684"/>
      <c r="AE121" s="684">
        <v>1</v>
      </c>
      <c r="AF121" s="260" t="s">
        <v>864</v>
      </c>
    </row>
    <row r="122" spans="1:32" s="224" customFormat="1" ht="13.5" customHeight="1">
      <c r="A122" s="225">
        <v>115</v>
      </c>
      <c r="B122" s="217"/>
      <c r="C122" s="217"/>
      <c r="D122" s="241"/>
      <c r="E122" s="241" t="s">
        <v>1072</v>
      </c>
      <c r="F122" s="241"/>
      <c r="G122" s="241"/>
      <c r="H122" s="681" t="s">
        <v>1073</v>
      </c>
      <c r="I122" s="688" t="s">
        <v>1414</v>
      </c>
      <c r="J122" s="681"/>
      <c r="K122" s="682" t="s">
        <v>908</v>
      </c>
      <c r="L122" s="681"/>
      <c r="M122" s="681"/>
      <c r="N122" s="681"/>
      <c r="O122" s="681"/>
      <c r="P122" s="683"/>
      <c r="Q122" s="681" t="s">
        <v>820</v>
      </c>
      <c r="R122" s="681"/>
      <c r="S122" s="681" t="s">
        <v>863</v>
      </c>
      <c r="T122" s="684" t="s">
        <v>864</v>
      </c>
      <c r="U122" s="684" t="s">
        <v>1415</v>
      </c>
      <c r="V122" s="260"/>
      <c r="W122" s="260" t="s">
        <v>864</v>
      </c>
      <c r="X122" s="260" t="s">
        <v>864</v>
      </c>
      <c r="Y122" s="232"/>
      <c r="Z122" s="266" t="s">
        <v>1076</v>
      </c>
      <c r="AA122" s="681" t="s">
        <v>1077</v>
      </c>
      <c r="AB122" s="245"/>
      <c r="AC122" s="681"/>
      <c r="AD122" s="684"/>
      <c r="AE122" s="684">
        <v>1</v>
      </c>
      <c r="AF122" s="260" t="s">
        <v>864</v>
      </c>
    </row>
    <row r="123" spans="1:32" s="224" customFormat="1" ht="13.5" customHeight="1">
      <c r="A123" s="225">
        <v>116</v>
      </c>
      <c r="B123" s="217"/>
      <c r="C123" s="217"/>
      <c r="D123" s="241"/>
      <c r="E123" s="241" t="s">
        <v>1078</v>
      </c>
      <c r="F123" s="241"/>
      <c r="G123" s="241"/>
      <c r="H123" s="681" t="s">
        <v>1079</v>
      </c>
      <c r="I123" s="688" t="s">
        <v>1360</v>
      </c>
      <c r="J123" s="681"/>
      <c r="K123" s="682" t="s">
        <v>1081</v>
      </c>
      <c r="L123" s="681"/>
      <c r="M123" s="681"/>
      <c r="N123" s="681"/>
      <c r="O123" s="681"/>
      <c r="P123" s="683"/>
      <c r="Q123" s="681" t="s">
        <v>820</v>
      </c>
      <c r="R123" s="681"/>
      <c r="S123" s="681" t="s">
        <v>863</v>
      </c>
      <c r="T123" s="684"/>
      <c r="U123" s="684"/>
      <c r="V123" s="260"/>
      <c r="W123" s="260" t="s">
        <v>864</v>
      </c>
      <c r="X123" s="260" t="s">
        <v>864</v>
      </c>
      <c r="Y123" s="232"/>
      <c r="Z123" s="685"/>
      <c r="AA123" s="681"/>
      <c r="AB123" s="245"/>
      <c r="AC123" s="681"/>
      <c r="AD123" s="684"/>
      <c r="AE123" s="684">
        <v>1</v>
      </c>
      <c r="AF123" s="260" t="s">
        <v>864</v>
      </c>
    </row>
    <row r="124" spans="1:32" s="224" customFormat="1" ht="13.5" customHeight="1">
      <c r="A124" s="225">
        <v>117</v>
      </c>
      <c r="B124" s="217"/>
      <c r="C124" s="217"/>
      <c r="D124" s="217" t="s">
        <v>1260</v>
      </c>
      <c r="E124" s="219" t="s">
        <v>1276</v>
      </c>
      <c r="F124" s="241"/>
      <c r="G124" s="241"/>
      <c r="H124" s="681" t="s">
        <v>1416</v>
      </c>
      <c r="I124" s="688"/>
      <c r="J124" s="681"/>
      <c r="K124" s="682" t="s">
        <v>1265</v>
      </c>
      <c r="L124" s="681"/>
      <c r="M124" s="681"/>
      <c r="N124" s="681"/>
      <c r="O124" s="681"/>
      <c r="P124" s="683"/>
      <c r="Q124" s="681" t="s">
        <v>823</v>
      </c>
      <c r="R124" s="681" t="s">
        <v>864</v>
      </c>
      <c r="S124" s="243" t="s">
        <v>1265</v>
      </c>
      <c r="T124" s="684"/>
      <c r="U124" s="684"/>
      <c r="V124" s="260"/>
      <c r="W124" s="260" t="s">
        <v>864</v>
      </c>
      <c r="X124" s="260" t="s">
        <v>864</v>
      </c>
      <c r="Y124" s="232"/>
      <c r="Z124" s="384" t="s">
        <v>1417</v>
      </c>
      <c r="AA124" s="390" t="s">
        <v>1418</v>
      </c>
      <c r="AB124" s="245" t="s">
        <v>1266</v>
      </c>
      <c r="AC124" s="681"/>
      <c r="AD124" s="684"/>
      <c r="AE124" s="684">
        <v>1</v>
      </c>
      <c r="AF124" s="260" t="s">
        <v>864</v>
      </c>
    </row>
    <row r="125" spans="1:32" s="224" customFormat="1" ht="13.5" customHeight="1">
      <c r="A125" s="225">
        <v>118</v>
      </c>
      <c r="B125" s="217"/>
      <c r="C125" s="217"/>
      <c r="D125" s="217" t="s">
        <v>1052</v>
      </c>
      <c r="E125" s="241"/>
      <c r="F125" s="241"/>
      <c r="G125" s="241"/>
      <c r="H125" s="681" t="s">
        <v>1419</v>
      </c>
      <c r="I125" s="688"/>
      <c r="J125" s="681"/>
      <c r="K125" s="682" t="s">
        <v>1420</v>
      </c>
      <c r="L125" s="681"/>
      <c r="M125" s="681"/>
      <c r="N125" s="681"/>
      <c r="O125" s="681"/>
      <c r="P125" s="683"/>
      <c r="Q125" s="681" t="s">
        <v>817</v>
      </c>
      <c r="R125" s="681" t="s">
        <v>864</v>
      </c>
      <c r="S125" s="379" t="s">
        <v>1420</v>
      </c>
      <c r="T125" s="684"/>
      <c r="U125" s="684"/>
      <c r="V125" s="260"/>
      <c r="W125" s="260" t="s">
        <v>864</v>
      </c>
      <c r="X125" s="260" t="s">
        <v>864</v>
      </c>
      <c r="Y125" s="232"/>
      <c r="Z125" s="685"/>
      <c r="AA125" s="681"/>
      <c r="AB125" s="245"/>
      <c r="AC125" s="681"/>
      <c r="AD125" s="684"/>
      <c r="AE125" s="684">
        <v>1</v>
      </c>
      <c r="AF125" s="260" t="s">
        <v>864</v>
      </c>
    </row>
    <row r="126" spans="1:32" s="224" customFormat="1" ht="13.5" customHeight="1">
      <c r="A126" s="225">
        <v>119</v>
      </c>
      <c r="B126" s="217"/>
      <c r="C126" s="217"/>
      <c r="D126" s="217"/>
      <c r="E126" s="217" t="s">
        <v>1082</v>
      </c>
      <c r="F126" s="219" t="s">
        <v>1421</v>
      </c>
      <c r="G126" s="241"/>
      <c r="H126" s="681"/>
      <c r="I126" s="688"/>
      <c r="J126" s="681"/>
      <c r="K126" s="682" t="s">
        <v>1083</v>
      </c>
      <c r="L126" s="681"/>
      <c r="M126" s="681"/>
      <c r="N126" s="681"/>
      <c r="O126" s="681"/>
      <c r="P126" s="683"/>
      <c r="Q126" s="681" t="s">
        <v>817</v>
      </c>
      <c r="R126" s="681" t="s">
        <v>864</v>
      </c>
      <c r="S126" s="243" t="s">
        <v>1083</v>
      </c>
      <c r="T126" s="684"/>
      <c r="U126" s="684"/>
      <c r="V126" s="260"/>
      <c r="W126" s="260" t="s">
        <v>864</v>
      </c>
      <c r="X126" s="260" t="s">
        <v>864</v>
      </c>
      <c r="Y126" s="232"/>
      <c r="Z126" s="685"/>
      <c r="AA126" s="681"/>
      <c r="AB126" s="245"/>
      <c r="AC126" s="681"/>
      <c r="AD126" s="684"/>
      <c r="AE126" s="684">
        <v>1</v>
      </c>
      <c r="AF126" s="260" t="s">
        <v>864</v>
      </c>
    </row>
    <row r="127" spans="1:32" s="224" customFormat="1" ht="13.5" customHeight="1">
      <c r="A127" s="225">
        <v>120</v>
      </c>
      <c r="B127" s="217"/>
      <c r="C127" s="217"/>
      <c r="D127" s="217"/>
      <c r="E127" s="217" t="s">
        <v>1107</v>
      </c>
      <c r="F127" s="219" t="s">
        <v>1422</v>
      </c>
      <c r="G127" s="241"/>
      <c r="H127" s="681"/>
      <c r="I127" s="688"/>
      <c r="J127" s="681"/>
      <c r="K127" s="682" t="s">
        <v>1108</v>
      </c>
      <c r="L127" s="681"/>
      <c r="M127" s="681"/>
      <c r="N127" s="681"/>
      <c r="O127" s="681"/>
      <c r="P127" s="683"/>
      <c r="Q127" s="681" t="s">
        <v>817</v>
      </c>
      <c r="R127" s="681" t="s">
        <v>864</v>
      </c>
      <c r="S127" s="243" t="s">
        <v>1108</v>
      </c>
      <c r="T127" s="684"/>
      <c r="U127" s="684"/>
      <c r="V127" s="260"/>
      <c r="W127" s="260" t="s">
        <v>864</v>
      </c>
      <c r="X127" s="260" t="s">
        <v>864</v>
      </c>
      <c r="Y127" s="232"/>
      <c r="Z127" s="685"/>
      <c r="AA127" s="681"/>
      <c r="AB127" s="245"/>
      <c r="AC127" s="681"/>
      <c r="AD127" s="684"/>
      <c r="AE127" s="684">
        <v>1</v>
      </c>
      <c r="AF127" s="260" t="s">
        <v>864</v>
      </c>
    </row>
    <row r="128" spans="1:32" s="224" customFormat="1" ht="13.5" customHeight="1">
      <c r="A128" s="225">
        <v>121</v>
      </c>
      <c r="B128" s="217"/>
      <c r="C128" s="217"/>
      <c r="D128" s="217" t="s">
        <v>1423</v>
      </c>
      <c r="E128" s="241"/>
      <c r="F128" s="241"/>
      <c r="G128" s="241"/>
      <c r="H128" s="681"/>
      <c r="I128" s="688"/>
      <c r="J128" s="681"/>
      <c r="K128" s="682" t="s">
        <v>1424</v>
      </c>
      <c r="L128" s="681"/>
      <c r="M128" s="681"/>
      <c r="N128" s="681"/>
      <c r="O128" s="681"/>
      <c r="P128" s="683"/>
      <c r="Q128" s="681" t="s">
        <v>817</v>
      </c>
      <c r="R128" s="681" t="s">
        <v>864</v>
      </c>
      <c r="S128" s="379" t="s">
        <v>1424</v>
      </c>
      <c r="T128" s="684"/>
      <c r="U128" s="684"/>
      <c r="V128" s="260"/>
      <c r="W128" s="260" t="s">
        <v>864</v>
      </c>
      <c r="X128" s="260" t="s">
        <v>864</v>
      </c>
      <c r="Y128" s="232"/>
      <c r="Z128" s="685"/>
      <c r="AA128" s="685" t="s">
        <v>1425</v>
      </c>
      <c r="AB128" s="245"/>
      <c r="AC128" s="681"/>
      <c r="AD128" s="684"/>
      <c r="AE128" s="684">
        <v>1</v>
      </c>
      <c r="AF128" s="260" t="s">
        <v>864</v>
      </c>
    </row>
    <row r="129" spans="1:32" s="224" customFormat="1" ht="13.5" customHeight="1">
      <c r="A129" s="225">
        <v>122</v>
      </c>
      <c r="B129" s="217"/>
      <c r="C129" s="217"/>
      <c r="D129" s="217"/>
      <c r="E129" s="241" t="s">
        <v>1305</v>
      </c>
      <c r="F129" s="241"/>
      <c r="G129" s="241"/>
      <c r="H129" s="681" t="s">
        <v>1426</v>
      </c>
      <c r="I129" s="688"/>
      <c r="J129" s="681"/>
      <c r="K129" s="682" t="s">
        <v>1304</v>
      </c>
      <c r="L129" s="681"/>
      <c r="M129" s="681"/>
      <c r="N129" s="681"/>
      <c r="O129" s="681"/>
      <c r="P129" s="683"/>
      <c r="Q129" s="681" t="s">
        <v>820</v>
      </c>
      <c r="R129" s="681" t="s">
        <v>864</v>
      </c>
      <c r="S129" s="243" t="s">
        <v>1304</v>
      </c>
      <c r="T129" s="684"/>
      <c r="U129" s="684"/>
      <c r="V129" s="260"/>
      <c r="W129" s="260" t="s">
        <v>864</v>
      </c>
      <c r="X129" s="260" t="s">
        <v>864</v>
      </c>
      <c r="Y129" s="232"/>
      <c r="Z129" s="685"/>
      <c r="AA129" s="681"/>
      <c r="AB129" s="245"/>
      <c r="AC129" s="681"/>
      <c r="AD129" s="684"/>
      <c r="AE129" s="684">
        <v>1</v>
      </c>
      <c r="AF129" s="260" t="s">
        <v>864</v>
      </c>
    </row>
    <row r="130" spans="1:32" s="224" customFormat="1" ht="13.5" customHeight="1">
      <c r="A130" s="225">
        <v>123</v>
      </c>
      <c r="B130" s="217"/>
      <c r="C130" s="217"/>
      <c r="D130" s="217"/>
      <c r="E130" s="241" t="s">
        <v>1427</v>
      </c>
      <c r="F130" s="241"/>
      <c r="G130" s="241"/>
      <c r="H130" s="681" t="s">
        <v>1428</v>
      </c>
      <c r="I130" s="688">
        <v>10000668540</v>
      </c>
      <c r="J130" s="681"/>
      <c r="K130" s="682" t="s">
        <v>1219</v>
      </c>
      <c r="L130" s="681"/>
      <c r="M130" s="681"/>
      <c r="N130" s="681"/>
      <c r="O130" s="681"/>
      <c r="P130" s="683"/>
      <c r="Q130" s="681" t="s">
        <v>817</v>
      </c>
      <c r="R130" s="681"/>
      <c r="S130" s="681" t="s">
        <v>863</v>
      </c>
      <c r="T130" s="684"/>
      <c r="U130" s="374"/>
      <c r="V130" s="260"/>
      <c r="W130" s="260" t="s">
        <v>864</v>
      </c>
      <c r="X130" s="260" t="s">
        <v>864</v>
      </c>
      <c r="Y130" s="232"/>
      <c r="Z130" s="380" t="s">
        <v>1429</v>
      </c>
      <c r="AA130" s="681" t="s">
        <v>1430</v>
      </c>
      <c r="AB130" s="245"/>
      <c r="AC130" s="681"/>
      <c r="AD130" s="684"/>
      <c r="AE130" s="684">
        <v>1</v>
      </c>
      <c r="AF130" s="260" t="s">
        <v>864</v>
      </c>
    </row>
    <row r="131" spans="1:32" s="224" customFormat="1" ht="13.5" customHeight="1">
      <c r="A131" s="225">
        <v>124</v>
      </c>
      <c r="B131" s="217"/>
      <c r="C131" s="217"/>
      <c r="D131" s="241"/>
      <c r="E131" s="241" t="s">
        <v>1431</v>
      </c>
      <c r="F131" s="219" t="s">
        <v>1432</v>
      </c>
      <c r="G131" s="241"/>
      <c r="H131" s="681"/>
      <c r="I131" s="688"/>
      <c r="J131" s="681"/>
      <c r="K131" s="682" t="s">
        <v>1420</v>
      </c>
      <c r="L131" s="681"/>
      <c r="M131" s="681"/>
      <c r="N131" s="681"/>
      <c r="O131" s="681"/>
      <c r="P131" s="683"/>
      <c r="Q131" s="681" t="s">
        <v>817</v>
      </c>
      <c r="R131" s="681" t="s">
        <v>864</v>
      </c>
      <c r="S131" s="379" t="s">
        <v>1420</v>
      </c>
      <c r="T131" s="684"/>
      <c r="U131" s="684"/>
      <c r="V131" s="679"/>
      <c r="W131" s="679" t="s">
        <v>864</v>
      </c>
      <c r="X131" s="679" t="s">
        <v>864</v>
      </c>
      <c r="Y131" s="232"/>
      <c r="Z131" s="685"/>
      <c r="AA131" s="681"/>
      <c r="AB131" s="686"/>
      <c r="AC131" s="681"/>
      <c r="AD131" s="684"/>
      <c r="AE131" s="684">
        <v>1</v>
      </c>
      <c r="AF131" s="679" t="s">
        <v>864</v>
      </c>
    </row>
    <row r="132" spans="1:32" s="224" customFormat="1" ht="13.5" customHeight="1">
      <c r="A132" s="225">
        <v>125</v>
      </c>
      <c r="B132" s="217"/>
      <c r="C132" s="217"/>
      <c r="D132" s="217"/>
      <c r="E132" s="217" t="s">
        <v>1433</v>
      </c>
      <c r="F132" s="219" t="s">
        <v>1276</v>
      </c>
      <c r="G132" s="241"/>
      <c r="H132" s="681" t="s">
        <v>1416</v>
      </c>
      <c r="I132" s="688"/>
      <c r="J132" s="681"/>
      <c r="K132" s="682" t="s">
        <v>1265</v>
      </c>
      <c r="L132" s="681"/>
      <c r="M132" s="681"/>
      <c r="N132" s="681"/>
      <c r="O132" s="681"/>
      <c r="P132" s="683"/>
      <c r="Q132" s="681" t="s">
        <v>823</v>
      </c>
      <c r="R132" s="681" t="s">
        <v>864</v>
      </c>
      <c r="S132" s="243" t="s">
        <v>1265</v>
      </c>
      <c r="T132" s="684"/>
      <c r="U132" s="259"/>
      <c r="V132" s="260"/>
      <c r="W132" s="260" t="s">
        <v>864</v>
      </c>
      <c r="X132" s="260" t="s">
        <v>864</v>
      </c>
      <c r="Y132" s="232"/>
      <c r="Z132" s="685"/>
      <c r="AA132" s="681"/>
      <c r="AB132" s="245" t="s">
        <v>1266</v>
      </c>
      <c r="AC132" s="681"/>
      <c r="AD132" s="684"/>
      <c r="AE132" s="684">
        <v>1</v>
      </c>
      <c r="AF132" s="260" t="s">
        <v>864</v>
      </c>
    </row>
    <row r="133" spans="1:32" s="224" customFormat="1" ht="13.5" customHeight="1">
      <c r="A133" s="225">
        <v>126</v>
      </c>
      <c r="B133" s="217"/>
      <c r="C133" s="217" t="s">
        <v>1434</v>
      </c>
      <c r="D133" s="241"/>
      <c r="E133" s="241"/>
      <c r="F133" s="241"/>
      <c r="G133" s="241"/>
      <c r="H133" s="681" t="s">
        <v>1435</v>
      </c>
      <c r="I133" s="688"/>
      <c r="J133" s="681"/>
      <c r="K133" s="682" t="s">
        <v>1436</v>
      </c>
      <c r="L133" s="681"/>
      <c r="M133" s="681"/>
      <c r="N133" s="681"/>
      <c r="O133" s="681"/>
      <c r="P133" s="683"/>
      <c r="Q133" s="681" t="s">
        <v>817</v>
      </c>
      <c r="R133" s="681" t="s">
        <v>864</v>
      </c>
      <c r="S133" s="243" t="s">
        <v>1437</v>
      </c>
      <c r="T133" s="684"/>
      <c r="U133" s="684"/>
      <c r="V133" s="260" t="s">
        <v>864</v>
      </c>
      <c r="W133" s="260" t="s">
        <v>864</v>
      </c>
      <c r="X133" s="260" t="s">
        <v>864</v>
      </c>
      <c r="Y133" s="232"/>
      <c r="Z133" s="685"/>
      <c r="AA133" s="681"/>
      <c r="AB133" s="245"/>
      <c r="AC133" s="681"/>
      <c r="AD133" s="684"/>
      <c r="AE133" s="684">
        <v>1</v>
      </c>
      <c r="AF133" s="260" t="s">
        <v>864</v>
      </c>
    </row>
    <row r="134" spans="1:32" s="224" customFormat="1" ht="13.5" customHeight="1">
      <c r="A134" s="225">
        <v>127</v>
      </c>
      <c r="B134" s="217"/>
      <c r="C134" s="217"/>
      <c r="D134" s="217" t="s">
        <v>1438</v>
      </c>
      <c r="E134" s="241"/>
      <c r="F134" s="241"/>
      <c r="G134" s="241"/>
      <c r="H134" s="681" t="s">
        <v>1439</v>
      </c>
      <c r="I134" s="688"/>
      <c r="J134" s="681"/>
      <c r="K134" s="682" t="s">
        <v>1440</v>
      </c>
      <c r="L134" s="681"/>
      <c r="M134" s="681"/>
      <c r="N134" s="681"/>
      <c r="O134" s="681"/>
      <c r="P134" s="683"/>
      <c r="Q134" s="681" t="s">
        <v>817</v>
      </c>
      <c r="R134" s="681" t="s">
        <v>864</v>
      </c>
      <c r="S134" s="243" t="s">
        <v>1441</v>
      </c>
      <c r="T134" s="684"/>
      <c r="U134" s="259"/>
      <c r="V134" s="260"/>
      <c r="W134" s="260" t="s">
        <v>864</v>
      </c>
      <c r="X134" s="260"/>
      <c r="Y134" s="232"/>
      <c r="Z134" s="685"/>
      <c r="AA134" s="681"/>
      <c r="AB134" s="245"/>
      <c r="AC134" s="681"/>
      <c r="AD134" s="684"/>
      <c r="AE134" s="684">
        <v>1</v>
      </c>
      <c r="AF134" s="260"/>
    </row>
    <row r="135" spans="1:32" s="224" customFormat="1" ht="13.5" customHeight="1">
      <c r="A135" s="225">
        <v>128</v>
      </c>
      <c r="B135" s="217"/>
      <c r="C135" s="217"/>
      <c r="D135" s="217"/>
      <c r="E135" s="241" t="s">
        <v>1442</v>
      </c>
      <c r="F135" s="241"/>
      <c r="G135" s="241"/>
      <c r="H135" s="681" t="s">
        <v>1439</v>
      </c>
      <c r="I135" s="688"/>
      <c r="J135" s="681"/>
      <c r="K135" s="682" t="s">
        <v>888</v>
      </c>
      <c r="L135" s="681"/>
      <c r="M135" s="681"/>
      <c r="N135" s="681"/>
      <c r="O135" s="681"/>
      <c r="P135" s="683"/>
      <c r="Q135" s="681" t="s">
        <v>817</v>
      </c>
      <c r="R135" s="681"/>
      <c r="S135" s="681" t="s">
        <v>863</v>
      </c>
      <c r="T135" s="684" t="s">
        <v>864</v>
      </c>
      <c r="U135" s="261" t="s">
        <v>1443</v>
      </c>
      <c r="V135" s="679"/>
      <c r="W135" s="260" t="s">
        <v>864</v>
      </c>
      <c r="X135" s="260"/>
      <c r="Y135" s="232"/>
      <c r="Z135" s="266" t="s">
        <v>1444</v>
      </c>
      <c r="AA135" s="386" t="s">
        <v>1445</v>
      </c>
      <c r="AB135" s="245"/>
      <c r="AC135" s="681"/>
      <c r="AD135" s="684"/>
      <c r="AE135" s="684">
        <v>1</v>
      </c>
      <c r="AF135" s="260"/>
    </row>
    <row r="136" spans="1:32" s="224" customFormat="1" ht="13.5" customHeight="1">
      <c r="A136" s="225">
        <v>129</v>
      </c>
      <c r="B136" s="217"/>
      <c r="C136" s="217"/>
      <c r="D136" s="217"/>
      <c r="E136" s="241" t="s">
        <v>1446</v>
      </c>
      <c r="F136" s="241"/>
      <c r="G136" s="241"/>
      <c r="H136" s="681" t="s">
        <v>1447</v>
      </c>
      <c r="I136" s="688"/>
      <c r="J136" s="681"/>
      <c r="K136" s="682" t="s">
        <v>1448</v>
      </c>
      <c r="L136" s="681"/>
      <c r="M136" s="681"/>
      <c r="N136" s="681"/>
      <c r="O136" s="681"/>
      <c r="P136" s="683"/>
      <c r="Q136" s="681" t="s">
        <v>817</v>
      </c>
      <c r="R136" s="681"/>
      <c r="S136" s="681" t="s">
        <v>863</v>
      </c>
      <c r="T136" s="684" t="s">
        <v>864</v>
      </c>
      <c r="U136" s="261" t="s">
        <v>1449</v>
      </c>
      <c r="V136" s="679"/>
      <c r="W136" s="260" t="s">
        <v>864</v>
      </c>
      <c r="X136" s="260"/>
      <c r="Y136" s="232"/>
      <c r="Z136" s="266" t="s">
        <v>1450</v>
      </c>
      <c r="AA136" s="681"/>
      <c r="AB136" s="245"/>
      <c r="AC136" s="681"/>
      <c r="AD136" s="684"/>
      <c r="AE136" s="684">
        <v>1</v>
      </c>
      <c r="AF136" s="260"/>
    </row>
    <row r="137" spans="1:32" s="224" customFormat="1" ht="13.5" customHeight="1">
      <c r="A137" s="225">
        <v>130</v>
      </c>
      <c r="B137" s="217"/>
      <c r="C137" s="217"/>
      <c r="D137" s="217" t="s">
        <v>1451</v>
      </c>
      <c r="E137" s="241"/>
      <c r="F137" s="241"/>
      <c r="G137" s="241"/>
      <c r="H137" s="681" t="s">
        <v>1452</v>
      </c>
      <c r="I137" s="688"/>
      <c r="J137" s="681"/>
      <c r="K137" s="682" t="s">
        <v>1093</v>
      </c>
      <c r="L137" s="681"/>
      <c r="M137" s="681"/>
      <c r="N137" s="681"/>
      <c r="O137" s="681"/>
      <c r="P137" s="683"/>
      <c r="Q137" s="681" t="s">
        <v>817</v>
      </c>
      <c r="R137" s="681" t="s">
        <v>864</v>
      </c>
      <c r="S137" s="379" t="s">
        <v>1453</v>
      </c>
      <c r="T137" s="684"/>
      <c r="U137" s="684"/>
      <c r="V137" s="260"/>
      <c r="W137" s="260" t="s">
        <v>864</v>
      </c>
      <c r="X137" s="260"/>
      <c r="Y137" s="232"/>
      <c r="Z137" s="685"/>
      <c r="AA137" s="681"/>
      <c r="AB137" s="245"/>
      <c r="AC137" s="681"/>
      <c r="AD137" s="684"/>
      <c r="AE137" s="684">
        <v>1</v>
      </c>
      <c r="AF137" s="260"/>
    </row>
    <row r="138" spans="1:32" s="224" customFormat="1" ht="13.5" customHeight="1">
      <c r="A138" s="225">
        <v>131</v>
      </c>
      <c r="B138" s="217"/>
      <c r="C138" s="217"/>
      <c r="D138" s="217"/>
      <c r="E138" s="241" t="s">
        <v>1454</v>
      </c>
      <c r="F138" s="241"/>
      <c r="G138" s="241"/>
      <c r="H138" s="681" t="s">
        <v>1452</v>
      </c>
      <c r="I138" s="688" t="s">
        <v>1455</v>
      </c>
      <c r="J138" s="681"/>
      <c r="K138" s="682" t="s">
        <v>1081</v>
      </c>
      <c r="L138" s="681"/>
      <c r="M138" s="681"/>
      <c r="N138" s="681"/>
      <c r="O138" s="681"/>
      <c r="P138" s="683"/>
      <c r="Q138" s="681" t="s">
        <v>817</v>
      </c>
      <c r="R138" s="681"/>
      <c r="S138" s="681" t="s">
        <v>863</v>
      </c>
      <c r="T138" s="684"/>
      <c r="U138" s="684"/>
      <c r="V138" s="260"/>
      <c r="W138" s="260" t="s">
        <v>864</v>
      </c>
      <c r="X138" s="260"/>
      <c r="Y138" s="232"/>
      <c r="Z138" s="380" t="s">
        <v>1456</v>
      </c>
      <c r="AA138" s="681"/>
      <c r="AB138" s="245"/>
      <c r="AC138" s="681"/>
      <c r="AD138" s="684"/>
      <c r="AE138" s="684">
        <v>1</v>
      </c>
      <c r="AF138" s="260"/>
    </row>
    <row r="139" spans="1:32" s="224" customFormat="1" ht="13.5" customHeight="1">
      <c r="A139" s="225">
        <v>132</v>
      </c>
      <c r="B139" s="217"/>
      <c r="C139" s="217"/>
      <c r="D139" s="217"/>
      <c r="E139" s="241" t="s">
        <v>1457</v>
      </c>
      <c r="F139" s="241"/>
      <c r="G139" s="241"/>
      <c r="H139" s="681" t="s">
        <v>1458</v>
      </c>
      <c r="I139" s="688" t="s">
        <v>1459</v>
      </c>
      <c r="J139" s="681"/>
      <c r="K139" s="682" t="s">
        <v>1460</v>
      </c>
      <c r="L139" s="681"/>
      <c r="M139" s="681"/>
      <c r="N139" s="681"/>
      <c r="O139" s="681"/>
      <c r="P139" s="683"/>
      <c r="Q139" s="681" t="s">
        <v>817</v>
      </c>
      <c r="R139" s="681"/>
      <c r="S139" s="681" t="s">
        <v>863</v>
      </c>
      <c r="T139" s="684" t="s">
        <v>864</v>
      </c>
      <c r="U139" s="684"/>
      <c r="V139" s="260"/>
      <c r="W139" s="260" t="s">
        <v>864</v>
      </c>
      <c r="X139" s="260"/>
      <c r="Y139" s="232"/>
      <c r="Z139" s="380" t="s">
        <v>1461</v>
      </c>
      <c r="AA139" s="681"/>
      <c r="AB139" s="245"/>
      <c r="AC139" s="681"/>
      <c r="AD139" s="684"/>
      <c r="AE139" s="684">
        <v>1</v>
      </c>
      <c r="AF139" s="260"/>
    </row>
    <row r="140" spans="1:32" s="224" customFormat="1" ht="13.5" customHeight="1">
      <c r="A140" s="225">
        <v>133</v>
      </c>
      <c r="B140" s="217"/>
      <c r="C140" s="217"/>
      <c r="D140" s="217" t="s">
        <v>1462</v>
      </c>
      <c r="E140" s="241"/>
      <c r="F140" s="241"/>
      <c r="G140" s="241"/>
      <c r="H140" s="681" t="s">
        <v>1463</v>
      </c>
      <c r="I140" s="688"/>
      <c r="J140" s="681"/>
      <c r="K140" s="682" t="s">
        <v>1464</v>
      </c>
      <c r="L140" s="681"/>
      <c r="M140" s="681"/>
      <c r="N140" s="681"/>
      <c r="O140" s="681"/>
      <c r="P140" s="683"/>
      <c r="Q140" s="681" t="s">
        <v>817</v>
      </c>
      <c r="R140" s="681" t="s">
        <v>864</v>
      </c>
      <c r="S140" s="243" t="s">
        <v>1465</v>
      </c>
      <c r="T140" s="684"/>
      <c r="U140" s="259"/>
      <c r="V140" s="260" t="s">
        <v>864</v>
      </c>
      <c r="W140" s="260" t="s">
        <v>864</v>
      </c>
      <c r="X140" s="260" t="s">
        <v>864</v>
      </c>
      <c r="Y140" s="232"/>
      <c r="Z140" s="685"/>
      <c r="AA140" s="681"/>
      <c r="AB140" s="245"/>
      <c r="AC140" s="681"/>
      <c r="AD140" s="684"/>
      <c r="AE140" s="684">
        <v>1</v>
      </c>
      <c r="AF140" s="260" t="s">
        <v>864</v>
      </c>
    </row>
    <row r="141" spans="1:32" s="224" customFormat="1" ht="13.5" customHeight="1">
      <c r="A141" s="225">
        <v>134</v>
      </c>
      <c r="B141" s="217"/>
      <c r="C141" s="217"/>
      <c r="D141" s="217"/>
      <c r="E141" s="241" t="s">
        <v>1466</v>
      </c>
      <c r="F141" s="241"/>
      <c r="G141" s="241"/>
      <c r="H141" s="681" t="s">
        <v>1467</v>
      </c>
      <c r="I141" s="688" t="s">
        <v>1135</v>
      </c>
      <c r="J141" s="681"/>
      <c r="K141" s="682" t="s">
        <v>1468</v>
      </c>
      <c r="L141" s="681"/>
      <c r="M141" s="681"/>
      <c r="N141" s="681"/>
      <c r="O141" s="681"/>
      <c r="P141" s="683"/>
      <c r="Q141" s="681" t="s">
        <v>817</v>
      </c>
      <c r="R141" s="681"/>
      <c r="S141" s="681" t="s">
        <v>863</v>
      </c>
      <c r="T141" s="684"/>
      <c r="U141" s="684"/>
      <c r="V141" s="260"/>
      <c r="W141" s="260" t="s">
        <v>864</v>
      </c>
      <c r="X141" s="260" t="s">
        <v>864</v>
      </c>
      <c r="Y141" s="232"/>
      <c r="Z141" s="685"/>
      <c r="AA141" s="681"/>
      <c r="AB141" s="245"/>
      <c r="AC141" s="681"/>
      <c r="AD141" s="684"/>
      <c r="AE141" s="684">
        <v>1</v>
      </c>
      <c r="AF141" s="260" t="s">
        <v>864</v>
      </c>
    </row>
    <row r="142" spans="1:32" s="224" customFormat="1" ht="13.5" customHeight="1">
      <c r="A142" s="225">
        <v>135</v>
      </c>
      <c r="B142" s="217"/>
      <c r="C142" s="217"/>
      <c r="D142" s="217"/>
      <c r="E142" s="241" t="s">
        <v>1469</v>
      </c>
      <c r="F142" s="241"/>
      <c r="G142" s="241"/>
      <c r="H142" s="681" t="s">
        <v>1470</v>
      </c>
      <c r="I142" s="688"/>
      <c r="J142" s="681"/>
      <c r="K142" s="682" t="s">
        <v>1471</v>
      </c>
      <c r="L142" s="681"/>
      <c r="M142" s="681"/>
      <c r="N142" s="681"/>
      <c r="O142" s="681"/>
      <c r="P142" s="683"/>
      <c r="Q142" s="681" t="s">
        <v>817</v>
      </c>
      <c r="R142" s="681"/>
      <c r="S142" s="681" t="s">
        <v>863</v>
      </c>
      <c r="T142" s="684"/>
      <c r="U142" s="684"/>
      <c r="V142" s="260"/>
      <c r="W142" s="260" t="s">
        <v>864</v>
      </c>
      <c r="X142" s="260"/>
      <c r="Y142" s="232"/>
      <c r="Z142" s="685"/>
      <c r="AA142" s="681"/>
      <c r="AB142" s="245"/>
      <c r="AC142" s="681"/>
      <c r="AD142" s="684"/>
      <c r="AE142" s="684">
        <v>1</v>
      </c>
      <c r="AF142" s="260"/>
    </row>
    <row r="143" spans="1:32" s="224" customFormat="1" ht="13.5" customHeight="1">
      <c r="A143" s="225">
        <v>136</v>
      </c>
      <c r="B143" s="217"/>
      <c r="C143" s="217"/>
      <c r="D143" s="217"/>
      <c r="E143" s="241" t="s">
        <v>1472</v>
      </c>
      <c r="F143" s="241"/>
      <c r="G143" s="241"/>
      <c r="H143" s="681" t="s">
        <v>1473</v>
      </c>
      <c r="I143" s="688"/>
      <c r="J143" s="681"/>
      <c r="K143" s="682" t="s">
        <v>1474</v>
      </c>
      <c r="L143" s="681"/>
      <c r="M143" s="681"/>
      <c r="N143" s="681"/>
      <c r="O143" s="681"/>
      <c r="P143" s="683"/>
      <c r="Q143" s="681" t="s">
        <v>817</v>
      </c>
      <c r="R143" s="681"/>
      <c r="S143" s="681" t="s">
        <v>863</v>
      </c>
      <c r="T143" s="684"/>
      <c r="U143" s="684"/>
      <c r="V143" s="260"/>
      <c r="W143" s="260" t="s">
        <v>864</v>
      </c>
      <c r="X143" s="260"/>
      <c r="Y143" s="232"/>
      <c r="Z143" s="685"/>
      <c r="AA143" s="681"/>
      <c r="AB143" s="245"/>
      <c r="AC143" s="681"/>
      <c r="AD143" s="684"/>
      <c r="AE143" s="684">
        <v>1</v>
      </c>
      <c r="AF143" s="260"/>
    </row>
    <row r="144" spans="1:32" s="224" customFormat="1" ht="13.5" customHeight="1">
      <c r="A144" s="225">
        <v>137</v>
      </c>
      <c r="B144" s="217"/>
      <c r="C144" s="217"/>
      <c r="D144" s="217"/>
      <c r="E144" s="241" t="s">
        <v>1480</v>
      </c>
      <c r="F144" s="241"/>
      <c r="G144" s="241"/>
      <c r="H144" s="681" t="s">
        <v>1481</v>
      </c>
      <c r="I144" s="688"/>
      <c r="J144" s="681"/>
      <c r="K144" s="682" t="s">
        <v>1482</v>
      </c>
      <c r="L144" s="681"/>
      <c r="M144" s="681"/>
      <c r="N144" s="681"/>
      <c r="O144" s="681"/>
      <c r="P144" s="683"/>
      <c r="Q144" s="681" t="s">
        <v>817</v>
      </c>
      <c r="R144" s="681"/>
      <c r="S144" s="681" t="s">
        <v>1483</v>
      </c>
      <c r="T144" s="684"/>
      <c r="U144" s="259"/>
      <c r="V144" s="260" t="s">
        <v>864</v>
      </c>
      <c r="W144" s="260" t="s">
        <v>864</v>
      </c>
      <c r="X144" s="260" t="s">
        <v>864</v>
      </c>
      <c r="Y144" s="232"/>
      <c r="Z144" s="685"/>
      <c r="AA144" s="681"/>
      <c r="AB144" s="245"/>
      <c r="AC144" s="681"/>
      <c r="AD144" s="684"/>
      <c r="AE144" s="684">
        <v>1</v>
      </c>
      <c r="AF144" s="260" t="s">
        <v>864</v>
      </c>
    </row>
    <row r="145" spans="1:32" s="224" customFormat="1" ht="13.5" customHeight="1">
      <c r="A145" s="225">
        <v>138</v>
      </c>
      <c r="B145" s="217"/>
      <c r="C145" s="217"/>
      <c r="D145" s="217"/>
      <c r="E145" s="241" t="s">
        <v>1484</v>
      </c>
      <c r="F145" s="241"/>
      <c r="G145" s="241"/>
      <c r="H145" s="681" t="s">
        <v>1485</v>
      </c>
      <c r="I145" s="688" t="s">
        <v>698</v>
      </c>
      <c r="J145" s="681"/>
      <c r="K145" s="682" t="s">
        <v>1486</v>
      </c>
      <c r="L145" s="681"/>
      <c r="M145" s="681"/>
      <c r="N145" s="681"/>
      <c r="O145" s="681"/>
      <c r="P145" s="683"/>
      <c r="Q145" s="681" t="s">
        <v>817</v>
      </c>
      <c r="R145" s="681"/>
      <c r="S145" s="681" t="s">
        <v>863</v>
      </c>
      <c r="T145" s="684" t="s">
        <v>864</v>
      </c>
      <c r="U145" s="682" t="s">
        <v>1636</v>
      </c>
      <c r="V145" s="260" t="s">
        <v>864</v>
      </c>
      <c r="W145" s="260" t="s">
        <v>864</v>
      </c>
      <c r="X145" s="260" t="s">
        <v>864</v>
      </c>
      <c r="Y145" s="232"/>
      <c r="Z145" s="387" t="s">
        <v>1487</v>
      </c>
      <c r="AA145" s="681"/>
      <c r="AB145" s="245"/>
      <c r="AC145" s="681"/>
      <c r="AD145" s="684"/>
      <c r="AE145" s="684">
        <v>1</v>
      </c>
      <c r="AF145" s="260" t="s">
        <v>864</v>
      </c>
    </row>
    <row r="146" spans="1:32" s="224" customFormat="1" ht="13.5" customHeight="1">
      <c r="A146" s="225">
        <v>139</v>
      </c>
      <c r="B146" s="217"/>
      <c r="C146" s="217"/>
      <c r="D146" s="217"/>
      <c r="E146" s="241" t="s">
        <v>1475</v>
      </c>
      <c r="F146" s="241"/>
      <c r="G146" s="241"/>
      <c r="H146" s="681" t="s">
        <v>1476</v>
      </c>
      <c r="I146" s="688"/>
      <c r="J146" s="681"/>
      <c r="K146" s="682" t="s">
        <v>1477</v>
      </c>
      <c r="L146" s="681"/>
      <c r="M146" s="681"/>
      <c r="N146" s="681"/>
      <c r="O146" s="681"/>
      <c r="P146" s="683"/>
      <c r="Q146" s="681" t="s">
        <v>817</v>
      </c>
      <c r="R146" s="681"/>
      <c r="S146" s="681" t="s">
        <v>1093</v>
      </c>
      <c r="T146" s="684"/>
      <c r="U146" s="381"/>
      <c r="V146" s="260"/>
      <c r="W146" s="260" t="s">
        <v>864</v>
      </c>
      <c r="X146" s="260"/>
      <c r="Y146" s="232"/>
      <c r="Z146" s="380" t="s">
        <v>1478</v>
      </c>
      <c r="AA146" s="681" t="s">
        <v>1479</v>
      </c>
      <c r="AB146" s="245"/>
      <c r="AC146" s="681"/>
      <c r="AD146" s="684"/>
      <c r="AE146" s="684">
        <v>1</v>
      </c>
      <c r="AF146" s="260"/>
    </row>
    <row r="147" spans="1:32" s="224" customFormat="1" ht="13.5" customHeight="1">
      <c r="A147" s="225">
        <v>140</v>
      </c>
      <c r="B147" s="217"/>
      <c r="C147" s="217"/>
      <c r="D147" s="217" t="s">
        <v>1637</v>
      </c>
      <c r="E147" s="241" t="s">
        <v>1488</v>
      </c>
      <c r="F147" s="241"/>
      <c r="G147" s="241"/>
      <c r="H147" s="681" t="s">
        <v>1489</v>
      </c>
      <c r="I147" s="688"/>
      <c r="J147" s="681"/>
      <c r="K147" s="682" t="s">
        <v>1490</v>
      </c>
      <c r="L147" s="681"/>
      <c r="M147" s="681"/>
      <c r="N147" s="681"/>
      <c r="O147" s="681"/>
      <c r="P147" s="683"/>
      <c r="Q147" s="681" t="s">
        <v>817</v>
      </c>
      <c r="R147" s="681" t="s">
        <v>864</v>
      </c>
      <c r="S147" s="243" t="s">
        <v>1304</v>
      </c>
      <c r="T147" s="684"/>
      <c r="U147" s="684"/>
      <c r="V147" s="260" t="s">
        <v>864</v>
      </c>
      <c r="W147" s="260" t="s">
        <v>864</v>
      </c>
      <c r="X147" s="260" t="s">
        <v>864</v>
      </c>
      <c r="Y147" s="232"/>
      <c r="Z147" s="685"/>
      <c r="AA147" s="681"/>
      <c r="AB147" s="245"/>
      <c r="AC147" s="681"/>
      <c r="AD147" s="684"/>
      <c r="AE147" s="684">
        <v>1</v>
      </c>
      <c r="AF147" s="260" t="s">
        <v>864</v>
      </c>
    </row>
    <row r="148" spans="1:32" s="224" customFormat="1" ht="13.5" customHeight="1">
      <c r="A148" s="225">
        <v>141</v>
      </c>
      <c r="B148" s="217"/>
      <c r="C148" s="219" t="s">
        <v>1010</v>
      </c>
      <c r="D148" s="241" t="s">
        <v>1619</v>
      </c>
      <c r="E148" s="241"/>
      <c r="F148" s="241"/>
      <c r="G148" s="241"/>
      <c r="H148" s="681" t="s">
        <v>1491</v>
      </c>
      <c r="I148" s="682"/>
      <c r="J148" s="681"/>
      <c r="K148" s="681" t="s">
        <v>1012</v>
      </c>
      <c r="L148" s="681"/>
      <c r="M148" s="681"/>
      <c r="N148" s="681"/>
      <c r="O148" s="681"/>
      <c r="P148" s="683"/>
      <c r="Q148" s="681" t="s">
        <v>817</v>
      </c>
      <c r="R148" s="681" t="s">
        <v>864</v>
      </c>
      <c r="S148" s="243" t="s">
        <v>1617</v>
      </c>
      <c r="T148" s="684"/>
      <c r="U148" s="681" t="s">
        <v>1622</v>
      </c>
      <c r="V148" s="679"/>
      <c r="W148" s="260" t="s">
        <v>864</v>
      </c>
      <c r="X148" s="260"/>
      <c r="Y148" s="232"/>
      <c r="Z148" s="387" t="s">
        <v>1492</v>
      </c>
      <c r="AA148" s="681" t="s">
        <v>993</v>
      </c>
      <c r="AB148" s="686"/>
      <c r="AC148" s="681"/>
      <c r="AD148" s="684"/>
      <c r="AE148" s="684">
        <v>1</v>
      </c>
      <c r="AF148" s="260"/>
    </row>
    <row r="149" spans="1:32" s="158" customFormat="1" ht="12.75" customHeight="1">
      <c r="A149" s="225">
        <v>142</v>
      </c>
      <c r="B149" s="217"/>
      <c r="C149" s="219" t="s">
        <v>1493</v>
      </c>
      <c r="D149" s="241"/>
      <c r="E149" s="241"/>
      <c r="F149" s="241"/>
      <c r="G149" s="241"/>
      <c r="H149" s="263"/>
      <c r="I149" s="264"/>
      <c r="J149" s="263"/>
      <c r="K149" s="682" t="s">
        <v>1121</v>
      </c>
      <c r="L149" s="681"/>
      <c r="M149" s="681"/>
      <c r="N149" s="681"/>
      <c r="O149" s="681"/>
      <c r="P149" s="683"/>
      <c r="Q149" s="681" t="s">
        <v>817</v>
      </c>
      <c r="R149" s="681" t="s">
        <v>864</v>
      </c>
      <c r="S149" s="379" t="s">
        <v>1494</v>
      </c>
      <c r="T149" s="268"/>
      <c r="U149" s="263"/>
      <c r="V149" s="265"/>
      <c r="W149" s="260" t="s">
        <v>864</v>
      </c>
      <c r="X149" s="260" t="s">
        <v>864</v>
      </c>
      <c r="Y149" s="232"/>
      <c r="Z149" s="380" t="s">
        <v>1495</v>
      </c>
      <c r="AA149" s="263"/>
      <c r="AB149" s="267" t="s">
        <v>1496</v>
      </c>
      <c r="AC149" s="263"/>
      <c r="AD149" s="684"/>
      <c r="AE149" s="684">
        <v>1</v>
      </c>
      <c r="AF149" s="260" t="s">
        <v>864</v>
      </c>
    </row>
    <row r="150" spans="1:32" s="224" customFormat="1" ht="13.5" customHeight="1">
      <c r="A150" s="225">
        <v>143</v>
      </c>
      <c r="B150" s="217"/>
      <c r="C150" s="219"/>
      <c r="D150" s="241" t="s">
        <v>1497</v>
      </c>
      <c r="E150" s="241"/>
      <c r="F150" s="241"/>
      <c r="G150" s="241"/>
      <c r="H150" s="681" t="s">
        <v>1498</v>
      </c>
      <c r="I150" s="682">
        <v>31</v>
      </c>
      <c r="J150" s="681"/>
      <c r="K150" s="682" t="s">
        <v>1499</v>
      </c>
      <c r="L150" s="681"/>
      <c r="M150" s="681"/>
      <c r="N150" s="681"/>
      <c r="O150" s="681"/>
      <c r="P150" s="683"/>
      <c r="Q150" s="681" t="s">
        <v>817</v>
      </c>
      <c r="R150" s="681"/>
      <c r="S150" s="681" t="s">
        <v>1381</v>
      </c>
      <c r="T150" s="684"/>
      <c r="U150" s="681"/>
      <c r="V150" s="679"/>
      <c r="W150" s="260" t="s">
        <v>864</v>
      </c>
      <c r="X150" s="260" t="s">
        <v>864</v>
      </c>
      <c r="Y150" s="232"/>
      <c r="Z150" s="685"/>
      <c r="AA150" s="681"/>
      <c r="AB150" s="686"/>
      <c r="AC150" s="681"/>
      <c r="AD150" s="684"/>
      <c r="AE150" s="684">
        <v>1</v>
      </c>
      <c r="AF150" s="260" t="s">
        <v>864</v>
      </c>
    </row>
    <row r="151" spans="1:32" s="224" customFormat="1" ht="13.5" customHeight="1">
      <c r="A151" s="225">
        <v>144</v>
      </c>
      <c r="B151" s="217"/>
      <c r="C151" s="219"/>
      <c r="D151" s="241" t="s">
        <v>1500</v>
      </c>
      <c r="E151" s="241"/>
      <c r="F151" s="241"/>
      <c r="G151" s="241"/>
      <c r="H151" s="681" t="s">
        <v>1501</v>
      </c>
      <c r="I151" s="682">
        <v>109</v>
      </c>
      <c r="J151" s="681"/>
      <c r="K151" s="682" t="s">
        <v>1183</v>
      </c>
      <c r="L151" s="681"/>
      <c r="M151" s="681"/>
      <c r="N151" s="681"/>
      <c r="O151" s="681"/>
      <c r="P151" s="683"/>
      <c r="Q151" s="681" t="s">
        <v>817</v>
      </c>
      <c r="R151" s="681"/>
      <c r="S151" s="681" t="s">
        <v>1381</v>
      </c>
      <c r="T151" s="684"/>
      <c r="U151" s="681"/>
      <c r="V151" s="679"/>
      <c r="W151" s="260" t="s">
        <v>864</v>
      </c>
      <c r="X151" s="260" t="s">
        <v>864</v>
      </c>
      <c r="Y151" s="232"/>
      <c r="Z151" s="685"/>
      <c r="AA151" s="681"/>
      <c r="AB151" s="686"/>
      <c r="AC151" s="681"/>
      <c r="AD151" s="684"/>
      <c r="AE151" s="684">
        <v>1</v>
      </c>
      <c r="AF151" s="260" t="s">
        <v>864</v>
      </c>
    </row>
    <row r="152" spans="1:32" s="224" customFormat="1" ht="12.75" customHeight="1">
      <c r="A152" s="225">
        <v>145</v>
      </c>
      <c r="B152" s="217"/>
      <c r="C152" s="219"/>
      <c r="D152" s="241" t="s">
        <v>1502</v>
      </c>
      <c r="E152" s="241"/>
      <c r="F152" s="241"/>
      <c r="G152" s="241"/>
      <c r="H152" s="681" t="s">
        <v>1503</v>
      </c>
      <c r="I152" s="682" t="s">
        <v>1504</v>
      </c>
      <c r="J152" s="681"/>
      <c r="K152" s="682" t="s">
        <v>1505</v>
      </c>
      <c r="L152" s="681"/>
      <c r="M152" s="681"/>
      <c r="N152" s="681"/>
      <c r="O152" s="681"/>
      <c r="P152" s="683"/>
      <c r="Q152" s="681" t="s">
        <v>817</v>
      </c>
      <c r="R152" s="681"/>
      <c r="S152" s="687" t="s">
        <v>863</v>
      </c>
      <c r="T152" s="282"/>
      <c r="U152" s="681" t="s">
        <v>1638</v>
      </c>
      <c r="V152" s="679"/>
      <c r="W152" s="260" t="s">
        <v>864</v>
      </c>
      <c r="X152" s="260" t="s">
        <v>864</v>
      </c>
      <c r="Y152" s="232"/>
      <c r="Z152" s="380"/>
      <c r="AA152" s="681"/>
      <c r="AB152" s="686"/>
      <c r="AC152" s="681"/>
      <c r="AD152" s="684"/>
      <c r="AE152" s="684">
        <v>1</v>
      </c>
      <c r="AF152" s="260" t="s">
        <v>864</v>
      </c>
    </row>
    <row r="153" spans="1:32" s="224" customFormat="1" ht="13.5" customHeight="1">
      <c r="A153" s="225">
        <v>146</v>
      </c>
      <c r="B153" s="217"/>
      <c r="C153" s="239"/>
      <c r="D153" s="241" t="s">
        <v>1507</v>
      </c>
      <c r="E153" s="241"/>
      <c r="F153" s="241"/>
      <c r="G153" s="241"/>
      <c r="H153" s="681"/>
      <c r="I153" s="682" t="s">
        <v>1508</v>
      </c>
      <c r="J153" s="681"/>
      <c r="K153" s="682" t="s">
        <v>1509</v>
      </c>
      <c r="L153" s="681"/>
      <c r="M153" s="681"/>
      <c r="N153" s="681"/>
      <c r="O153" s="681"/>
      <c r="P153" s="683"/>
      <c r="Q153" s="681" t="s">
        <v>817</v>
      </c>
      <c r="R153" s="681"/>
      <c r="S153" s="681" t="s">
        <v>863</v>
      </c>
      <c r="T153" s="684" t="s">
        <v>864</v>
      </c>
      <c r="U153" s="681" t="s">
        <v>1639</v>
      </c>
      <c r="V153" s="679"/>
      <c r="W153" s="260" t="s">
        <v>864</v>
      </c>
      <c r="X153" s="260"/>
      <c r="Y153" s="232"/>
      <c r="Z153" s="387" t="s">
        <v>1510</v>
      </c>
      <c r="AA153" s="681"/>
      <c r="AB153" s="686"/>
      <c r="AC153" s="681"/>
      <c r="AD153" s="684"/>
      <c r="AE153" s="684">
        <v>1</v>
      </c>
      <c r="AF153" s="260"/>
    </row>
    <row r="154" spans="1:32" s="224" customFormat="1" ht="13.5" customHeight="1">
      <c r="A154" s="225">
        <v>147</v>
      </c>
      <c r="B154" s="217"/>
      <c r="C154" s="219" t="s">
        <v>1511</v>
      </c>
      <c r="D154" s="241"/>
      <c r="E154" s="241"/>
      <c r="F154" s="241"/>
      <c r="G154" s="241"/>
      <c r="H154" s="681"/>
      <c r="I154" s="682"/>
      <c r="J154" s="681"/>
      <c r="K154" s="682" t="s">
        <v>1512</v>
      </c>
      <c r="L154" s="681"/>
      <c r="M154" s="681"/>
      <c r="N154" s="681"/>
      <c r="O154" s="681"/>
      <c r="P154" s="683"/>
      <c r="Q154" s="681" t="s">
        <v>817</v>
      </c>
      <c r="R154" s="681" t="s">
        <v>864</v>
      </c>
      <c r="S154" s="379" t="s">
        <v>1512</v>
      </c>
      <c r="T154" s="684"/>
      <c r="U154" s="681"/>
      <c r="V154" s="679"/>
      <c r="W154" s="260" t="s">
        <v>864</v>
      </c>
      <c r="X154" s="260" t="s">
        <v>864</v>
      </c>
      <c r="Y154" s="232"/>
      <c r="Z154" s="685"/>
      <c r="AA154" s="681"/>
      <c r="AB154" s="686"/>
      <c r="AC154" s="681"/>
      <c r="AD154" s="684"/>
      <c r="AE154" s="684">
        <v>1</v>
      </c>
      <c r="AF154" s="260" t="s">
        <v>864</v>
      </c>
    </row>
    <row r="155" spans="1:32" s="224" customFormat="1" ht="13.5" customHeight="1">
      <c r="A155" s="225">
        <v>148</v>
      </c>
      <c r="B155" s="217"/>
      <c r="C155" s="219"/>
      <c r="D155" s="241" t="s">
        <v>1513</v>
      </c>
      <c r="E155" s="241" t="s">
        <v>1619</v>
      </c>
      <c r="F155" s="241"/>
      <c r="G155" s="241"/>
      <c r="H155" s="681" t="s">
        <v>1514</v>
      </c>
      <c r="I155" s="682"/>
      <c r="J155" s="681"/>
      <c r="K155" s="682" t="s">
        <v>1515</v>
      </c>
      <c r="L155" s="681"/>
      <c r="M155" s="681"/>
      <c r="N155" s="681"/>
      <c r="O155" s="681"/>
      <c r="P155" s="683"/>
      <c r="Q155" s="681" t="s">
        <v>817</v>
      </c>
      <c r="R155" s="681" t="s">
        <v>864</v>
      </c>
      <c r="S155" s="379" t="s">
        <v>1617</v>
      </c>
      <c r="T155" s="684" t="s">
        <v>864</v>
      </c>
      <c r="U155" s="681"/>
      <c r="V155" s="679"/>
      <c r="W155" s="260" t="s">
        <v>864</v>
      </c>
      <c r="X155" s="260" t="s">
        <v>864</v>
      </c>
      <c r="Y155" s="232"/>
      <c r="Z155" s="685" t="s">
        <v>1516</v>
      </c>
      <c r="AA155" s="681"/>
      <c r="AB155" s="686"/>
      <c r="AC155" s="681"/>
      <c r="AD155" s="684"/>
      <c r="AE155" s="684">
        <v>1</v>
      </c>
      <c r="AF155" s="260" t="s">
        <v>864</v>
      </c>
    </row>
    <row r="156" spans="1:32" s="224" customFormat="1" ht="14.25" customHeight="1">
      <c r="A156" s="225">
        <v>149</v>
      </c>
      <c r="B156" s="217"/>
      <c r="C156" s="219"/>
      <c r="D156" s="241" t="s">
        <v>1517</v>
      </c>
      <c r="E156" s="241" t="s">
        <v>1619</v>
      </c>
      <c r="F156" s="241"/>
      <c r="G156" s="241"/>
      <c r="H156" s="681" t="s">
        <v>1518</v>
      </c>
      <c r="I156" s="682"/>
      <c r="J156" s="681"/>
      <c r="K156" s="682" t="s">
        <v>1519</v>
      </c>
      <c r="L156" s="681"/>
      <c r="M156" s="681"/>
      <c r="N156" s="681"/>
      <c r="O156" s="681"/>
      <c r="P156" s="683"/>
      <c r="Q156" s="681" t="s">
        <v>823</v>
      </c>
      <c r="R156" s="681" t="s">
        <v>864</v>
      </c>
      <c r="S156" s="379" t="s">
        <v>1617</v>
      </c>
      <c r="T156" s="268" t="s">
        <v>864</v>
      </c>
      <c r="U156" s="255"/>
      <c r="V156" s="679"/>
      <c r="W156" s="260" t="s">
        <v>864</v>
      </c>
      <c r="X156" s="260" t="s">
        <v>864</v>
      </c>
      <c r="Y156" s="232"/>
      <c r="Z156" s="685" t="s">
        <v>1516</v>
      </c>
      <c r="AA156" s="681"/>
      <c r="AB156" s="686"/>
      <c r="AC156" s="681"/>
      <c r="AD156" s="684"/>
      <c r="AE156" s="684">
        <v>1</v>
      </c>
      <c r="AF156" s="260" t="s">
        <v>864</v>
      </c>
    </row>
    <row r="157" spans="1:32" s="224" customFormat="1" ht="13.5" customHeight="1">
      <c r="A157" s="225">
        <v>150</v>
      </c>
      <c r="B157" s="217"/>
      <c r="C157" s="219" t="s">
        <v>1520</v>
      </c>
      <c r="D157" s="241" t="s">
        <v>1619</v>
      </c>
      <c r="E157" s="241"/>
      <c r="F157" s="241"/>
      <c r="G157" s="241"/>
      <c r="H157" s="681" t="s">
        <v>1521</v>
      </c>
      <c r="I157" s="682"/>
      <c r="J157" s="681"/>
      <c r="K157" s="682" t="s">
        <v>1522</v>
      </c>
      <c r="L157" s="681"/>
      <c r="M157" s="681"/>
      <c r="N157" s="681"/>
      <c r="O157" s="681"/>
      <c r="P157" s="683"/>
      <c r="Q157" s="681" t="s">
        <v>817</v>
      </c>
      <c r="R157" s="681" t="s">
        <v>864</v>
      </c>
      <c r="S157" s="379" t="s">
        <v>1617</v>
      </c>
      <c r="T157" s="268" t="s">
        <v>864</v>
      </c>
      <c r="U157" s="681"/>
      <c r="V157" s="679"/>
      <c r="W157" s="679" t="s">
        <v>864</v>
      </c>
      <c r="X157" s="679"/>
      <c r="Y157" s="232"/>
      <c r="Z157" s="685" t="s">
        <v>1516</v>
      </c>
      <c r="AA157" s="681"/>
      <c r="AB157" s="686"/>
      <c r="AC157" s="681"/>
      <c r="AD157" s="684"/>
      <c r="AE157" s="684">
        <v>1</v>
      </c>
      <c r="AF157" s="679"/>
    </row>
    <row r="158" spans="1:32" s="224" customFormat="1" ht="13.5" customHeight="1">
      <c r="A158" s="225">
        <v>151</v>
      </c>
      <c r="B158" s="217"/>
      <c r="C158" s="219" t="s">
        <v>1640</v>
      </c>
      <c r="D158" s="241"/>
      <c r="E158" s="241"/>
      <c r="F158" s="241"/>
      <c r="G158" s="241"/>
      <c r="H158" s="681" t="s">
        <v>1641</v>
      </c>
      <c r="I158" s="682"/>
      <c r="J158" s="681"/>
      <c r="K158" s="682" t="s">
        <v>939</v>
      </c>
      <c r="L158" s="681"/>
      <c r="M158" s="681"/>
      <c r="N158" s="681"/>
      <c r="O158" s="681"/>
      <c r="P158" s="683"/>
      <c r="Q158" s="689" t="s">
        <v>823</v>
      </c>
      <c r="R158" s="681"/>
      <c r="S158" s="681" t="s">
        <v>863</v>
      </c>
      <c r="T158" s="684"/>
      <c r="U158" s="681"/>
      <c r="V158" s="679" t="s">
        <v>864</v>
      </c>
      <c r="W158" s="679" t="s">
        <v>864</v>
      </c>
      <c r="X158" s="679" t="s">
        <v>864</v>
      </c>
      <c r="Y158" s="232"/>
      <c r="Z158" s="685"/>
      <c r="AA158" s="681"/>
      <c r="AB158" s="686"/>
      <c r="AC158" s="681"/>
      <c r="AD158" s="684"/>
      <c r="AE158" s="684">
        <v>1</v>
      </c>
      <c r="AF158" s="679" t="s">
        <v>864</v>
      </c>
    </row>
    <row r="159" spans="1:32" s="224" customFormat="1" ht="13.5" customHeight="1">
      <c r="A159" s="225">
        <v>152</v>
      </c>
      <c r="B159" s="219" t="s">
        <v>1642</v>
      </c>
      <c r="C159" s="241"/>
      <c r="D159" s="241"/>
      <c r="E159" s="241"/>
      <c r="F159" s="241"/>
      <c r="G159" s="241"/>
      <c r="H159" s="681" t="s">
        <v>1524</v>
      </c>
      <c r="I159" s="682"/>
      <c r="J159" s="681"/>
      <c r="K159" s="682" t="s">
        <v>1525</v>
      </c>
      <c r="L159" s="681"/>
      <c r="M159" s="681"/>
      <c r="N159" s="681"/>
      <c r="O159" s="681"/>
      <c r="P159" s="683"/>
      <c r="Q159" s="689" t="s">
        <v>823</v>
      </c>
      <c r="R159" s="681" t="s">
        <v>864</v>
      </c>
      <c r="S159" s="379" t="s">
        <v>1525</v>
      </c>
      <c r="T159" s="684"/>
      <c r="U159" s="681"/>
      <c r="V159" s="679"/>
      <c r="W159" s="260" t="s">
        <v>864</v>
      </c>
      <c r="X159" s="260" t="s">
        <v>864</v>
      </c>
      <c r="Y159" s="232"/>
      <c r="Z159" s="685" t="s">
        <v>1526</v>
      </c>
      <c r="AA159" s="681"/>
      <c r="AB159" s="686"/>
      <c r="AC159" s="681"/>
      <c r="AD159" s="684"/>
      <c r="AE159" s="684">
        <v>1</v>
      </c>
      <c r="AF159" s="260" t="s">
        <v>864</v>
      </c>
    </row>
    <row r="160" spans="1:32" s="224" customFormat="1" ht="13.5" customHeight="1">
      <c r="A160" s="225">
        <v>153</v>
      </c>
      <c r="B160" s="217"/>
      <c r="C160" s="217" t="s">
        <v>1405</v>
      </c>
      <c r="D160" s="241"/>
      <c r="E160" s="241"/>
      <c r="F160" s="241"/>
      <c r="G160" s="241"/>
      <c r="H160" s="681" t="s">
        <v>1527</v>
      </c>
      <c r="I160" s="682"/>
      <c r="J160" s="681"/>
      <c r="K160" s="682" t="s">
        <v>1219</v>
      </c>
      <c r="L160" s="681"/>
      <c r="M160" s="681"/>
      <c r="N160" s="681"/>
      <c r="O160" s="681"/>
      <c r="P160" s="683"/>
      <c r="Q160" s="681" t="s">
        <v>817</v>
      </c>
      <c r="R160" s="681"/>
      <c r="S160" s="681" t="s">
        <v>863</v>
      </c>
      <c r="T160" s="684"/>
      <c r="U160" s="681"/>
      <c r="V160" s="679"/>
      <c r="W160" s="260" t="s">
        <v>864</v>
      </c>
      <c r="X160" s="260" t="s">
        <v>864</v>
      </c>
      <c r="Y160" s="232"/>
      <c r="Z160" s="685"/>
      <c r="AA160" s="263"/>
      <c r="AB160" s="686"/>
      <c r="AC160" s="681"/>
      <c r="AD160" s="684"/>
      <c r="AE160" s="684">
        <v>1</v>
      </c>
      <c r="AF160" s="260" t="s">
        <v>864</v>
      </c>
    </row>
    <row r="161" spans="1:32" s="224" customFormat="1" ht="13.5" customHeight="1">
      <c r="A161" s="225">
        <v>154</v>
      </c>
      <c r="B161" s="219"/>
      <c r="C161" s="241" t="s">
        <v>1528</v>
      </c>
      <c r="D161" s="241" t="s">
        <v>1529</v>
      </c>
      <c r="E161" s="241"/>
      <c r="F161" s="241"/>
      <c r="G161" s="241"/>
      <c r="H161" s="681" t="s">
        <v>1530</v>
      </c>
      <c r="I161" s="682"/>
      <c r="J161" s="681"/>
      <c r="K161" s="682" t="s">
        <v>1396</v>
      </c>
      <c r="L161" s="681"/>
      <c r="M161" s="681"/>
      <c r="N161" s="681"/>
      <c r="O161" s="681"/>
      <c r="P161" s="683"/>
      <c r="Q161" s="681" t="s">
        <v>817</v>
      </c>
      <c r="R161" s="681" t="s">
        <v>864</v>
      </c>
      <c r="S161" s="379" t="s">
        <v>1396</v>
      </c>
      <c r="T161" s="684"/>
      <c r="U161" s="681"/>
      <c r="V161" s="679"/>
      <c r="W161" s="260" t="s">
        <v>864</v>
      </c>
      <c r="X161" s="260" t="s">
        <v>864</v>
      </c>
      <c r="Y161" s="232"/>
      <c r="Z161" s="685"/>
      <c r="AA161" s="681"/>
      <c r="AB161" s="686"/>
      <c r="AC161" s="681"/>
      <c r="AD161" s="684"/>
      <c r="AE161" s="684">
        <v>1</v>
      </c>
      <c r="AF161" s="260" t="s">
        <v>864</v>
      </c>
    </row>
    <row r="162" spans="1:32" s="224" customFormat="1" ht="13.5" customHeight="1">
      <c r="A162" s="225">
        <v>155</v>
      </c>
      <c r="B162" s="219"/>
      <c r="C162" s="239" t="s">
        <v>1531</v>
      </c>
      <c r="D162" s="241"/>
      <c r="E162" s="241"/>
      <c r="F162" s="241"/>
      <c r="G162" s="241"/>
      <c r="H162" s="681" t="s">
        <v>1532</v>
      </c>
      <c r="I162" s="682" t="s">
        <v>930</v>
      </c>
      <c r="J162" s="681"/>
      <c r="K162" s="682" t="s">
        <v>931</v>
      </c>
      <c r="L162" s="681"/>
      <c r="M162" s="681"/>
      <c r="N162" s="681"/>
      <c r="O162" s="681"/>
      <c r="P162" s="683"/>
      <c r="Q162" s="681" t="s">
        <v>820</v>
      </c>
      <c r="R162" s="681"/>
      <c r="S162" s="681" t="s">
        <v>879</v>
      </c>
      <c r="T162" s="684"/>
      <c r="U162" s="681"/>
      <c r="V162" s="679"/>
      <c r="W162" s="679" t="s">
        <v>864</v>
      </c>
      <c r="X162" s="679" t="s">
        <v>864</v>
      </c>
      <c r="Y162" s="232"/>
      <c r="Z162" s="685"/>
      <c r="AA162" s="681"/>
      <c r="AB162" s="686"/>
      <c r="AC162" s="681"/>
      <c r="AD162" s="684"/>
      <c r="AE162" s="684">
        <v>1</v>
      </c>
      <c r="AF162" s="679" t="s">
        <v>864</v>
      </c>
    </row>
    <row r="163" spans="1:32" s="224" customFormat="1" ht="13.5" customHeight="1">
      <c r="A163" s="225">
        <v>156</v>
      </c>
      <c r="B163" s="219"/>
      <c r="C163" s="241" t="s">
        <v>1533</v>
      </c>
      <c r="D163" s="241"/>
      <c r="E163" s="241"/>
      <c r="F163" s="241"/>
      <c r="G163" s="241"/>
      <c r="H163" s="681" t="s">
        <v>1534</v>
      </c>
      <c r="I163" s="682"/>
      <c r="J163" s="681"/>
      <c r="K163" s="682" t="s">
        <v>939</v>
      </c>
      <c r="L163" s="681"/>
      <c r="M163" s="681"/>
      <c r="N163" s="681"/>
      <c r="O163" s="681"/>
      <c r="P163" s="683"/>
      <c r="Q163" s="681" t="s">
        <v>820</v>
      </c>
      <c r="R163" s="681"/>
      <c r="S163" s="681" t="s">
        <v>863</v>
      </c>
      <c r="T163" s="684"/>
      <c r="U163" s="681"/>
      <c r="V163" s="679"/>
      <c r="W163" s="260" t="s">
        <v>864</v>
      </c>
      <c r="X163" s="260" t="s">
        <v>864</v>
      </c>
      <c r="Y163" s="232"/>
      <c r="Z163" s="685"/>
      <c r="AA163" s="681"/>
      <c r="AB163" s="686"/>
      <c r="AC163" s="681"/>
      <c r="AD163" s="684"/>
      <c r="AE163" s="684">
        <v>1</v>
      </c>
      <c r="AF163" s="260" t="s">
        <v>864</v>
      </c>
    </row>
    <row r="164" spans="1:32" s="224" customFormat="1" ht="13.5" customHeight="1">
      <c r="A164" s="225">
        <v>157</v>
      </c>
      <c r="B164" s="219"/>
      <c r="C164" s="241" t="s">
        <v>1535</v>
      </c>
      <c r="D164" s="241"/>
      <c r="E164" s="241"/>
      <c r="F164" s="241"/>
      <c r="G164" s="241"/>
      <c r="H164" s="681" t="s">
        <v>1536</v>
      </c>
      <c r="I164" s="682"/>
      <c r="J164" s="681"/>
      <c r="K164" s="682" t="s">
        <v>1537</v>
      </c>
      <c r="L164" s="681"/>
      <c r="M164" s="681"/>
      <c r="N164" s="681"/>
      <c r="O164" s="681"/>
      <c r="P164" s="683"/>
      <c r="Q164" s="681" t="s">
        <v>817</v>
      </c>
      <c r="R164" s="681"/>
      <c r="S164" s="681" t="s">
        <v>863</v>
      </c>
      <c r="T164" s="684"/>
      <c r="U164" s="681"/>
      <c r="V164" s="679"/>
      <c r="W164" s="260" t="s">
        <v>864</v>
      </c>
      <c r="X164" s="260" t="s">
        <v>864</v>
      </c>
      <c r="Y164" s="232"/>
      <c r="Z164" s="685"/>
      <c r="AA164" s="681"/>
      <c r="AB164" s="686"/>
      <c r="AC164" s="681"/>
      <c r="AD164" s="684"/>
      <c r="AE164" s="684">
        <v>1</v>
      </c>
      <c r="AF164" s="260" t="s">
        <v>864</v>
      </c>
    </row>
    <row r="165" spans="1:32" s="224" customFormat="1" ht="13.5" customHeight="1">
      <c r="A165" s="225">
        <v>158</v>
      </c>
      <c r="B165" s="219"/>
      <c r="C165" s="241" t="s">
        <v>1538</v>
      </c>
      <c r="D165" s="241"/>
      <c r="E165" s="241"/>
      <c r="F165" s="241"/>
      <c r="G165" s="241"/>
      <c r="H165" s="681" t="s">
        <v>1539</v>
      </c>
      <c r="I165" s="682"/>
      <c r="J165" s="681"/>
      <c r="K165" s="682" t="s">
        <v>1540</v>
      </c>
      <c r="L165" s="681"/>
      <c r="M165" s="681"/>
      <c r="N165" s="681"/>
      <c r="O165" s="681"/>
      <c r="P165" s="683"/>
      <c r="Q165" s="681" t="s">
        <v>817</v>
      </c>
      <c r="R165" s="681"/>
      <c r="S165" s="681" t="s">
        <v>863</v>
      </c>
      <c r="T165" s="684"/>
      <c r="U165" s="681"/>
      <c r="V165" s="679"/>
      <c r="W165" s="260" t="s">
        <v>864</v>
      </c>
      <c r="X165" s="260" t="s">
        <v>864</v>
      </c>
      <c r="Y165" s="232"/>
      <c r="Z165" s="685"/>
      <c r="AA165" s="681"/>
      <c r="AB165" s="686"/>
      <c r="AC165" s="681"/>
      <c r="AD165" s="684"/>
      <c r="AE165" s="684">
        <v>1</v>
      </c>
      <c r="AF165" s="260" t="s">
        <v>864</v>
      </c>
    </row>
    <row r="166" spans="1:32" s="224" customFormat="1" ht="13.5" customHeight="1">
      <c r="A166" s="225">
        <v>159</v>
      </c>
      <c r="B166" s="219"/>
      <c r="C166" s="241" t="s">
        <v>1541</v>
      </c>
      <c r="D166" s="241"/>
      <c r="E166" s="241"/>
      <c r="F166" s="241"/>
      <c r="G166" s="241"/>
      <c r="H166" s="681" t="s">
        <v>1542</v>
      </c>
      <c r="I166" s="682"/>
      <c r="J166" s="681"/>
      <c r="K166" s="682" t="s">
        <v>1543</v>
      </c>
      <c r="L166" s="681"/>
      <c r="M166" s="681"/>
      <c r="N166" s="681"/>
      <c r="O166" s="681"/>
      <c r="P166" s="683"/>
      <c r="Q166" s="681" t="s">
        <v>817</v>
      </c>
      <c r="R166" s="681"/>
      <c r="S166" s="681" t="s">
        <v>863</v>
      </c>
      <c r="T166" s="684"/>
      <c r="U166" s="681"/>
      <c r="V166" s="679"/>
      <c r="W166" s="260" t="s">
        <v>864</v>
      </c>
      <c r="X166" s="260" t="s">
        <v>864</v>
      </c>
      <c r="Y166" s="232"/>
      <c r="Z166" s="685"/>
      <c r="AA166" s="681"/>
      <c r="AB166" s="686"/>
      <c r="AC166" s="681"/>
      <c r="AD166" s="684"/>
      <c r="AE166" s="684">
        <v>1</v>
      </c>
      <c r="AF166" s="260" t="s">
        <v>864</v>
      </c>
    </row>
    <row r="167" spans="1:32" s="224" customFormat="1" ht="13.5" customHeight="1">
      <c r="A167" s="225">
        <v>160</v>
      </c>
      <c r="B167" s="217" t="s">
        <v>1544</v>
      </c>
      <c r="C167" s="219"/>
      <c r="D167" s="241"/>
      <c r="E167" s="241"/>
      <c r="F167" s="241"/>
      <c r="G167" s="241"/>
      <c r="H167" s="269" t="s">
        <v>1545</v>
      </c>
      <c r="I167" s="682"/>
      <c r="J167" s="681"/>
      <c r="K167" s="682" t="s">
        <v>1546</v>
      </c>
      <c r="L167" s="681"/>
      <c r="M167" s="681"/>
      <c r="N167" s="681"/>
      <c r="O167" s="681"/>
      <c r="P167" s="683"/>
      <c r="Q167" s="681" t="s">
        <v>823</v>
      </c>
      <c r="R167" s="681" t="s">
        <v>864</v>
      </c>
      <c r="S167" s="243" t="s">
        <v>1546</v>
      </c>
      <c r="T167" s="684"/>
      <c r="U167" s="681"/>
      <c r="V167" s="679" t="s">
        <v>864</v>
      </c>
      <c r="W167" s="260" t="s">
        <v>864</v>
      </c>
      <c r="X167" s="260" t="s">
        <v>864</v>
      </c>
      <c r="Y167" s="232"/>
      <c r="Z167" s="266" t="s">
        <v>1547</v>
      </c>
      <c r="AA167" s="263" t="s">
        <v>1548</v>
      </c>
      <c r="AB167" s="686"/>
      <c r="AC167" s="681"/>
      <c r="AD167" s="684"/>
      <c r="AE167" s="684">
        <v>1</v>
      </c>
      <c r="AF167" s="260" t="s">
        <v>864</v>
      </c>
    </row>
    <row r="168" spans="1:32" s="224" customFormat="1" ht="13.5" customHeight="1">
      <c r="A168" s="225">
        <v>161</v>
      </c>
      <c r="B168" s="217"/>
      <c r="C168" s="217" t="s">
        <v>1405</v>
      </c>
      <c r="D168" s="241"/>
      <c r="E168" s="241"/>
      <c r="F168" s="241"/>
      <c r="G168" s="241"/>
      <c r="H168" s="681" t="s">
        <v>1643</v>
      </c>
      <c r="I168" s="682"/>
      <c r="J168" s="681"/>
      <c r="K168" s="682" t="s">
        <v>1219</v>
      </c>
      <c r="L168" s="681"/>
      <c r="M168" s="681"/>
      <c r="N168" s="681"/>
      <c r="O168" s="681"/>
      <c r="P168" s="683"/>
      <c r="Q168" s="681" t="s">
        <v>817</v>
      </c>
      <c r="R168" s="681"/>
      <c r="S168" s="681" t="s">
        <v>863</v>
      </c>
      <c r="T168" s="684"/>
      <c r="U168" s="681"/>
      <c r="V168" s="679" t="s">
        <v>864</v>
      </c>
      <c r="W168" s="260" t="s">
        <v>864</v>
      </c>
      <c r="X168" s="260" t="s">
        <v>864</v>
      </c>
      <c r="Y168" s="232"/>
      <c r="Z168" s="685"/>
      <c r="AA168" s="263"/>
      <c r="AB168" s="686"/>
      <c r="AC168" s="681"/>
      <c r="AD168" s="684"/>
      <c r="AE168" s="684">
        <v>1</v>
      </c>
      <c r="AF168" s="260" t="s">
        <v>864</v>
      </c>
    </row>
    <row r="169" spans="1:32" s="158" customFormat="1" ht="12.75" customHeight="1">
      <c r="A169" s="225">
        <v>162</v>
      </c>
      <c r="B169" s="217"/>
      <c r="C169" s="241" t="s">
        <v>1549</v>
      </c>
      <c r="D169" s="241"/>
      <c r="E169" s="241"/>
      <c r="F169" s="241"/>
      <c r="G169" s="241"/>
      <c r="H169" s="681" t="s">
        <v>1550</v>
      </c>
      <c r="I169" s="682" t="s">
        <v>930</v>
      </c>
      <c r="J169" s="681"/>
      <c r="K169" s="682" t="s">
        <v>931</v>
      </c>
      <c r="L169" s="681"/>
      <c r="M169" s="681"/>
      <c r="N169" s="681"/>
      <c r="O169" s="681"/>
      <c r="P169" s="683"/>
      <c r="Q169" s="681" t="s">
        <v>820</v>
      </c>
      <c r="R169" s="681"/>
      <c r="S169" s="681" t="s">
        <v>879</v>
      </c>
      <c r="T169" s="684"/>
      <c r="U169" s="681"/>
      <c r="V169" s="679" t="s">
        <v>864</v>
      </c>
      <c r="W169" s="679" t="s">
        <v>864</v>
      </c>
      <c r="X169" s="679" t="s">
        <v>864</v>
      </c>
      <c r="Y169" s="232"/>
      <c r="Z169" s="685"/>
      <c r="AA169" s="263"/>
      <c r="AB169" s="686"/>
      <c r="AC169" s="681"/>
      <c r="AD169" s="684"/>
      <c r="AE169" s="684">
        <v>1</v>
      </c>
      <c r="AF169" s="679" t="s">
        <v>864</v>
      </c>
    </row>
    <row r="170" spans="1:32" s="158" customFormat="1" ht="12.75" customHeight="1">
      <c r="A170" s="225">
        <v>163</v>
      </c>
      <c r="B170" s="217"/>
      <c r="C170" s="241" t="s">
        <v>1551</v>
      </c>
      <c r="D170" s="241"/>
      <c r="E170" s="241"/>
      <c r="F170" s="241"/>
      <c r="G170" s="241"/>
      <c r="H170" s="694" t="s">
        <v>1552</v>
      </c>
      <c r="I170" s="682" t="s">
        <v>1553</v>
      </c>
      <c r="J170" s="681"/>
      <c r="K170" s="682" t="s">
        <v>971</v>
      </c>
      <c r="L170" s="681"/>
      <c r="M170" s="681"/>
      <c r="N170" s="681"/>
      <c r="O170" s="681"/>
      <c r="P170" s="683"/>
      <c r="Q170" s="681" t="s">
        <v>820</v>
      </c>
      <c r="R170" s="681"/>
      <c r="S170" s="681" t="s">
        <v>863</v>
      </c>
      <c r="T170" s="684" t="s">
        <v>864</v>
      </c>
      <c r="U170" s="682" t="s">
        <v>1644</v>
      </c>
      <c r="V170" s="679" t="s">
        <v>864</v>
      </c>
      <c r="W170" s="260" t="s">
        <v>864</v>
      </c>
      <c r="X170" s="260" t="s">
        <v>864</v>
      </c>
      <c r="Y170" s="232"/>
      <c r="Z170" s="387" t="s">
        <v>1554</v>
      </c>
      <c r="AA170" s="390" t="s">
        <v>1555</v>
      </c>
      <c r="AB170" s="686" t="s">
        <v>1556</v>
      </c>
      <c r="AC170" s="681"/>
      <c r="AD170" s="684"/>
      <c r="AE170" s="684">
        <v>1</v>
      </c>
      <c r="AF170" s="260" t="s">
        <v>864</v>
      </c>
    </row>
    <row r="171" spans="1:32" s="158" customFormat="1" ht="12.75" customHeight="1">
      <c r="A171" s="225">
        <v>164</v>
      </c>
      <c r="B171" s="217"/>
      <c r="C171" s="241" t="s">
        <v>1645</v>
      </c>
      <c r="D171" s="241"/>
      <c r="E171" s="241"/>
      <c r="F171" s="241"/>
      <c r="G171" s="241"/>
      <c r="H171" s="694" t="s">
        <v>1646</v>
      </c>
      <c r="I171" s="682"/>
      <c r="J171" s="681"/>
      <c r="K171" s="682" t="s">
        <v>1647</v>
      </c>
      <c r="L171" s="681"/>
      <c r="M171" s="681"/>
      <c r="N171" s="681"/>
      <c r="O171" s="681"/>
      <c r="P171" s="683"/>
      <c r="Q171" s="681" t="s">
        <v>817</v>
      </c>
      <c r="R171" s="681" t="s">
        <v>864</v>
      </c>
      <c r="S171" s="379" t="s">
        <v>1647</v>
      </c>
      <c r="T171" s="684"/>
      <c r="U171" s="681"/>
      <c r="V171" s="679"/>
      <c r="W171" s="679"/>
      <c r="X171" s="260" t="s">
        <v>864</v>
      </c>
      <c r="Y171" s="232"/>
      <c r="Z171" s="685"/>
      <c r="AA171" s="681"/>
      <c r="AB171" s="686"/>
      <c r="AC171" s="681"/>
      <c r="AD171" s="684"/>
      <c r="AE171" s="684">
        <v>1</v>
      </c>
      <c r="AF171" s="260" t="s">
        <v>864</v>
      </c>
    </row>
    <row r="172" spans="1:32" s="158" customFormat="1" ht="12.75" customHeight="1">
      <c r="A172" s="225">
        <v>165</v>
      </c>
      <c r="B172" s="217"/>
      <c r="C172" s="241"/>
      <c r="D172" s="241" t="s">
        <v>1648</v>
      </c>
      <c r="E172" s="241"/>
      <c r="F172" s="241"/>
      <c r="G172" s="241"/>
      <c r="H172" s="694" t="s">
        <v>1649</v>
      </c>
      <c r="I172" s="682" t="s">
        <v>1650</v>
      </c>
      <c r="J172" s="681"/>
      <c r="K172" s="682" t="s">
        <v>1651</v>
      </c>
      <c r="L172" s="681"/>
      <c r="M172" s="681"/>
      <c r="N172" s="681"/>
      <c r="O172" s="681"/>
      <c r="P172" s="683"/>
      <c r="Q172" s="681" t="s">
        <v>820</v>
      </c>
      <c r="R172" s="681"/>
      <c r="S172" s="681" t="s">
        <v>863</v>
      </c>
      <c r="T172" s="684" t="s">
        <v>864</v>
      </c>
      <c r="U172" s="681" t="s">
        <v>1652</v>
      </c>
      <c r="V172" s="679"/>
      <c r="W172" s="679"/>
      <c r="X172" s="260" t="s">
        <v>864</v>
      </c>
      <c r="Y172" s="232"/>
      <c r="Z172" s="685"/>
      <c r="AA172" s="681"/>
      <c r="AB172" s="686"/>
      <c r="AC172" s="681"/>
      <c r="AD172" s="684"/>
      <c r="AE172" s="684">
        <v>1</v>
      </c>
      <c r="AF172" s="260" t="s">
        <v>864</v>
      </c>
    </row>
    <row r="173" spans="1:32" s="158" customFormat="1" ht="12.75" customHeight="1">
      <c r="A173" s="225">
        <v>166</v>
      </c>
      <c r="B173" s="217"/>
      <c r="C173" s="241"/>
      <c r="D173" s="241" t="s">
        <v>1653</v>
      </c>
      <c r="E173" s="241"/>
      <c r="F173" s="241"/>
      <c r="G173" s="241"/>
      <c r="H173" s="694" t="s">
        <v>1654</v>
      </c>
      <c r="I173" s="682" t="s">
        <v>1655</v>
      </c>
      <c r="J173" s="681"/>
      <c r="K173" s="682" t="s">
        <v>1656</v>
      </c>
      <c r="L173" s="681"/>
      <c r="M173" s="681"/>
      <c r="N173" s="681"/>
      <c r="O173" s="681"/>
      <c r="P173" s="683"/>
      <c r="Q173" s="681" t="s">
        <v>817</v>
      </c>
      <c r="R173" s="681"/>
      <c r="S173" s="681" t="s">
        <v>863</v>
      </c>
      <c r="T173" s="684" t="s">
        <v>864</v>
      </c>
      <c r="U173" s="681" t="s">
        <v>1657</v>
      </c>
      <c r="V173" s="679"/>
      <c r="W173" s="679"/>
      <c r="X173" s="260" t="s">
        <v>864</v>
      </c>
      <c r="Y173" s="232"/>
      <c r="Z173" s="685"/>
      <c r="AA173" s="681"/>
      <c r="AB173" s="686"/>
      <c r="AC173" s="681"/>
      <c r="AD173" s="684"/>
      <c r="AE173" s="684">
        <v>1</v>
      </c>
      <c r="AF173" s="260" t="s">
        <v>864</v>
      </c>
    </row>
    <row r="174" spans="1:32" s="158" customFormat="1" ht="12.75" customHeight="1">
      <c r="A174" s="225">
        <v>167</v>
      </c>
      <c r="B174" s="217"/>
      <c r="C174" s="241"/>
      <c r="D174" s="241" t="s">
        <v>1658</v>
      </c>
      <c r="E174" s="241"/>
      <c r="F174" s="241"/>
      <c r="G174" s="241"/>
      <c r="H174" s="694"/>
      <c r="I174" s="682"/>
      <c r="J174" s="681"/>
      <c r="K174" s="682" t="s">
        <v>1659</v>
      </c>
      <c r="L174" s="681"/>
      <c r="M174" s="681"/>
      <c r="N174" s="681"/>
      <c r="O174" s="681"/>
      <c r="P174" s="683"/>
      <c r="Q174" s="681" t="s">
        <v>817</v>
      </c>
      <c r="R174" s="681"/>
      <c r="S174" s="681" t="s">
        <v>863</v>
      </c>
      <c r="T174" s="684"/>
      <c r="U174" s="681"/>
      <c r="V174" s="679"/>
      <c r="W174" s="679"/>
      <c r="X174" s="260" t="s">
        <v>864</v>
      </c>
      <c r="Y174" s="232"/>
      <c r="Z174" s="685"/>
      <c r="AA174" s="681"/>
      <c r="AB174" s="686"/>
      <c r="AC174" s="681"/>
      <c r="AD174" s="684"/>
      <c r="AE174" s="684">
        <v>1</v>
      </c>
      <c r="AF174" s="260" t="s">
        <v>864</v>
      </c>
    </row>
    <row r="175" spans="1:32" s="158" customFormat="1" ht="12.75" customHeight="1">
      <c r="A175" s="225">
        <v>168</v>
      </c>
      <c r="B175" s="217"/>
      <c r="C175" s="241"/>
      <c r="D175" s="241" t="s">
        <v>1573</v>
      </c>
      <c r="E175" s="241"/>
      <c r="F175" s="241"/>
      <c r="G175" s="241"/>
      <c r="H175" s="269" t="s">
        <v>1574</v>
      </c>
      <c r="I175" s="264" t="s">
        <v>1575</v>
      </c>
      <c r="J175" s="681"/>
      <c r="K175" s="682" t="s">
        <v>1660</v>
      </c>
      <c r="L175" s="681"/>
      <c r="M175" s="681"/>
      <c r="N175" s="681"/>
      <c r="O175" s="681"/>
      <c r="P175" s="683"/>
      <c r="Q175" s="681" t="s">
        <v>820</v>
      </c>
      <c r="R175" s="681"/>
      <c r="S175" s="681" t="s">
        <v>863</v>
      </c>
      <c r="T175" s="684"/>
      <c r="U175" s="681" t="s">
        <v>1661</v>
      </c>
      <c r="V175" s="679"/>
      <c r="W175" s="679"/>
      <c r="X175" s="260" t="s">
        <v>864</v>
      </c>
      <c r="Y175" s="232"/>
      <c r="Z175" s="685"/>
      <c r="AA175" s="681"/>
      <c r="AB175" s="686"/>
      <c r="AC175" s="681"/>
      <c r="AD175" s="684"/>
      <c r="AE175" s="684">
        <v>1</v>
      </c>
      <c r="AF175" s="260" t="s">
        <v>864</v>
      </c>
    </row>
    <row r="176" spans="1:32" s="158" customFormat="1" ht="12.75" customHeight="1">
      <c r="A176" s="225">
        <v>169</v>
      </c>
      <c r="B176" s="217"/>
      <c r="C176" s="241" t="s">
        <v>1662</v>
      </c>
      <c r="D176" s="241"/>
      <c r="E176" s="241"/>
      <c r="F176" s="241"/>
      <c r="G176" s="241"/>
      <c r="H176" s="694"/>
      <c r="I176" s="682"/>
      <c r="J176" s="681"/>
      <c r="K176" s="682" t="s">
        <v>1663</v>
      </c>
      <c r="L176" s="681"/>
      <c r="M176" s="681"/>
      <c r="N176" s="681"/>
      <c r="O176" s="681"/>
      <c r="P176" s="683"/>
      <c r="Q176" s="681" t="s">
        <v>817</v>
      </c>
      <c r="R176" s="681" t="s">
        <v>864</v>
      </c>
      <c r="S176" s="379" t="s">
        <v>1663</v>
      </c>
      <c r="T176" s="684"/>
      <c r="U176" s="681"/>
      <c r="V176" s="679" t="s">
        <v>864</v>
      </c>
      <c r="W176" s="679" t="s">
        <v>864</v>
      </c>
      <c r="X176" s="260" t="s">
        <v>864</v>
      </c>
      <c r="Y176" s="232"/>
      <c r="Z176" s="685"/>
      <c r="AA176" s="681"/>
      <c r="AB176" s="686"/>
      <c r="AC176" s="681"/>
      <c r="AD176" s="684"/>
      <c r="AE176" s="684">
        <v>1</v>
      </c>
      <c r="AF176" s="260" t="s">
        <v>864</v>
      </c>
    </row>
    <row r="177" spans="1:32" s="158" customFormat="1" ht="12.75" customHeight="1">
      <c r="A177" s="225">
        <v>170</v>
      </c>
      <c r="B177" s="217"/>
      <c r="C177" s="241"/>
      <c r="D177" s="241" t="s">
        <v>1664</v>
      </c>
      <c r="E177" s="241"/>
      <c r="F177" s="241"/>
      <c r="G177" s="241"/>
      <c r="H177" s="266" t="s">
        <v>1558</v>
      </c>
      <c r="I177" s="264" t="s">
        <v>1559</v>
      </c>
      <c r="J177" s="263"/>
      <c r="K177" s="682" t="s">
        <v>1560</v>
      </c>
      <c r="L177" s="681"/>
      <c r="M177" s="681"/>
      <c r="N177" s="681"/>
      <c r="O177" s="681"/>
      <c r="P177" s="683"/>
      <c r="Q177" s="681" t="s">
        <v>820</v>
      </c>
      <c r="R177" s="681"/>
      <c r="S177" s="681" t="s">
        <v>863</v>
      </c>
      <c r="T177" s="684" t="s">
        <v>864</v>
      </c>
      <c r="U177" s="374"/>
      <c r="V177" s="265" t="s">
        <v>864</v>
      </c>
      <c r="W177" s="260" t="s">
        <v>864</v>
      </c>
      <c r="X177" s="260" t="s">
        <v>864</v>
      </c>
      <c r="Y177" s="232"/>
      <c r="Z177" s="388" t="s">
        <v>1561</v>
      </c>
      <c r="AA177" s="390" t="s">
        <v>1555</v>
      </c>
      <c r="AB177" s="267" t="s">
        <v>1562</v>
      </c>
      <c r="AC177" s="263"/>
      <c r="AD177" s="684"/>
      <c r="AE177" s="684">
        <v>1</v>
      </c>
      <c r="AF177" s="260" t="s">
        <v>864</v>
      </c>
    </row>
    <row r="178" spans="1:32" s="520" customFormat="1" ht="12.75" customHeight="1">
      <c r="A178" s="225">
        <v>172</v>
      </c>
      <c r="B178" s="217"/>
      <c r="C178" s="218"/>
      <c r="D178" s="218" t="s">
        <v>1665</v>
      </c>
      <c r="E178" s="241"/>
      <c r="F178" s="241"/>
      <c r="G178" s="241"/>
      <c r="H178" s="694" t="s">
        <v>1666</v>
      </c>
      <c r="I178" s="682"/>
      <c r="J178" s="681"/>
      <c r="K178" s="682" t="s">
        <v>1667</v>
      </c>
      <c r="L178" s="681"/>
      <c r="M178" s="681"/>
      <c r="N178" s="681"/>
      <c r="O178" s="681"/>
      <c r="P178" s="683"/>
      <c r="Q178" s="255" t="s">
        <v>817</v>
      </c>
      <c r="R178" s="255"/>
      <c r="S178" s="255" t="s">
        <v>863</v>
      </c>
      <c r="T178" s="684"/>
      <c r="U178" s="681"/>
      <c r="V178" s="679" t="s">
        <v>864</v>
      </c>
      <c r="W178" s="679" t="s">
        <v>864</v>
      </c>
      <c r="X178" s="517"/>
      <c r="Y178" s="232"/>
      <c r="Z178" s="695"/>
      <c r="AA178" s="681"/>
      <c r="AB178" s="686"/>
      <c r="AC178" s="681"/>
      <c r="AD178" s="684"/>
      <c r="AE178" s="684">
        <v>1</v>
      </c>
      <c r="AF178" s="517"/>
    </row>
    <row r="179" spans="1:32" s="249" customFormat="1" ht="12.75" customHeight="1">
      <c r="A179" s="225">
        <v>173</v>
      </c>
      <c r="B179" s="218"/>
      <c r="C179" s="218"/>
      <c r="D179" s="218" t="s">
        <v>1569</v>
      </c>
      <c r="E179" s="218"/>
      <c r="F179" s="218"/>
      <c r="G179" s="218"/>
      <c r="H179" s="502" t="s">
        <v>1668</v>
      </c>
      <c r="I179" s="500"/>
      <c r="J179" s="255"/>
      <c r="K179" s="500" t="s">
        <v>1571</v>
      </c>
      <c r="L179" s="255"/>
      <c r="M179" s="255"/>
      <c r="N179" s="255"/>
      <c r="O179" s="255"/>
      <c r="P179" s="377"/>
      <c r="Q179" s="255" t="s">
        <v>817</v>
      </c>
      <c r="R179" s="255"/>
      <c r="S179" s="255" t="s">
        <v>863</v>
      </c>
      <c r="T179" s="374"/>
      <c r="U179" s="255"/>
      <c r="V179" s="375" t="s">
        <v>864</v>
      </c>
      <c r="W179" s="375" t="s">
        <v>864</v>
      </c>
      <c r="X179" s="375" t="s">
        <v>864</v>
      </c>
      <c r="Y179" s="503"/>
      <c r="Z179" s="504" t="s">
        <v>1572</v>
      </c>
      <c r="AA179" s="255"/>
      <c r="AB179" s="245"/>
      <c r="AC179" s="255"/>
      <c r="AD179" s="374"/>
      <c r="AE179" s="374">
        <v>1</v>
      </c>
      <c r="AF179" s="375" t="s">
        <v>864</v>
      </c>
    </row>
    <row r="180" spans="1:32" s="158" customFormat="1" ht="12.75" customHeight="1">
      <c r="A180" s="225">
        <v>174</v>
      </c>
      <c r="B180" s="217"/>
      <c r="C180" s="241"/>
      <c r="D180" s="241" t="s">
        <v>1573</v>
      </c>
      <c r="E180" s="241"/>
      <c r="F180" s="241"/>
      <c r="G180" s="241"/>
      <c r="H180" s="269" t="s">
        <v>1574</v>
      </c>
      <c r="I180" s="264" t="s">
        <v>1575</v>
      </c>
      <c r="J180" s="263"/>
      <c r="K180" s="682" t="s">
        <v>1576</v>
      </c>
      <c r="L180" s="681"/>
      <c r="M180" s="681"/>
      <c r="N180" s="681"/>
      <c r="O180" s="681"/>
      <c r="P180" s="683"/>
      <c r="Q180" s="681" t="s">
        <v>820</v>
      </c>
      <c r="R180" s="681"/>
      <c r="S180" s="681" t="s">
        <v>863</v>
      </c>
      <c r="T180" s="268"/>
      <c r="U180" s="681" t="s">
        <v>1661</v>
      </c>
      <c r="V180" s="265" t="s">
        <v>864</v>
      </c>
      <c r="W180" s="260" t="s">
        <v>864</v>
      </c>
      <c r="X180" s="260" t="s">
        <v>864</v>
      </c>
      <c r="Y180" s="232"/>
      <c r="Z180" s="389" t="s">
        <v>1577</v>
      </c>
      <c r="AA180" s="390" t="s">
        <v>1555</v>
      </c>
      <c r="AB180" s="267"/>
      <c r="AC180" s="263"/>
      <c r="AD180" s="684"/>
      <c r="AE180" s="684">
        <v>1</v>
      </c>
      <c r="AF180" s="260" t="s">
        <v>864</v>
      </c>
    </row>
    <row r="181" spans="1:32" s="158" customFormat="1" ht="12.75" customHeight="1">
      <c r="A181" s="225">
        <v>175</v>
      </c>
      <c r="B181" s="217"/>
      <c r="C181" s="241"/>
      <c r="D181" s="241" t="s">
        <v>1578</v>
      </c>
      <c r="E181" s="241"/>
      <c r="F181" s="241"/>
      <c r="G181" s="241"/>
      <c r="H181" s="269"/>
      <c r="I181" s="264"/>
      <c r="J181" s="263"/>
      <c r="K181" s="682" t="s">
        <v>1579</v>
      </c>
      <c r="L181" s="681"/>
      <c r="M181" s="681"/>
      <c r="N181" s="681"/>
      <c r="O181" s="681"/>
      <c r="P181" s="683"/>
      <c r="Q181" s="689" t="s">
        <v>817</v>
      </c>
      <c r="R181" s="681" t="s">
        <v>864</v>
      </c>
      <c r="S181" s="379" t="s">
        <v>1579</v>
      </c>
      <c r="T181" s="268"/>
      <c r="U181" s="263"/>
      <c r="V181" s="265" t="s">
        <v>864</v>
      </c>
      <c r="W181" s="260" t="s">
        <v>864</v>
      </c>
      <c r="X181" s="260" t="s">
        <v>864</v>
      </c>
      <c r="Y181" s="232"/>
      <c r="Z181" s="266" t="s">
        <v>1580</v>
      </c>
      <c r="AA181" s="263"/>
      <c r="AB181" s="261"/>
      <c r="AC181" s="263"/>
      <c r="AD181" s="684"/>
      <c r="AE181" s="684">
        <v>1</v>
      </c>
      <c r="AF181" s="260" t="s">
        <v>864</v>
      </c>
    </row>
    <row r="182" spans="1:32" s="158" customFormat="1" ht="12.75" customHeight="1">
      <c r="A182" s="225">
        <v>176</v>
      </c>
      <c r="B182" s="217"/>
      <c r="C182" s="241"/>
      <c r="D182" s="241"/>
      <c r="E182" s="241" t="s">
        <v>1581</v>
      </c>
      <c r="F182" s="241"/>
      <c r="G182" s="241"/>
      <c r="H182" s="269" t="s">
        <v>1582</v>
      </c>
      <c r="I182" s="264"/>
      <c r="J182" s="263"/>
      <c r="K182" s="682" t="s">
        <v>971</v>
      </c>
      <c r="L182" s="681"/>
      <c r="M182" s="681"/>
      <c r="N182" s="681"/>
      <c r="O182" s="681"/>
      <c r="P182" s="683"/>
      <c r="Q182" s="689" t="s">
        <v>817</v>
      </c>
      <c r="R182" s="681"/>
      <c r="S182" s="681" t="s">
        <v>863</v>
      </c>
      <c r="T182" s="268" t="s">
        <v>864</v>
      </c>
      <c r="U182" s="263" t="s">
        <v>1583</v>
      </c>
      <c r="V182" s="265" t="s">
        <v>864</v>
      </c>
      <c r="W182" s="260" t="s">
        <v>864</v>
      </c>
      <c r="X182" s="260" t="s">
        <v>864</v>
      </c>
      <c r="Y182" s="232"/>
      <c r="Z182" s="266"/>
      <c r="AA182" s="263"/>
      <c r="AB182" s="261"/>
      <c r="AC182" s="263"/>
      <c r="AD182" s="684"/>
      <c r="AE182" s="684">
        <v>1</v>
      </c>
      <c r="AF182" s="260" t="s">
        <v>864</v>
      </c>
    </row>
    <row r="183" spans="1:32" s="158" customFormat="1" ht="12.75" customHeight="1">
      <c r="A183" s="225">
        <v>177</v>
      </c>
      <c r="B183" s="498"/>
      <c r="C183" s="499"/>
      <c r="D183" s="499"/>
      <c r="E183" s="499" t="s">
        <v>1584</v>
      </c>
      <c r="F183" s="217" t="s">
        <v>1585</v>
      </c>
      <c r="G183" s="217"/>
      <c r="H183" s="694"/>
      <c r="I183" s="682"/>
      <c r="J183" s="681"/>
      <c r="K183" s="682" t="s">
        <v>1586</v>
      </c>
      <c r="L183" s="681"/>
      <c r="M183" s="681"/>
      <c r="N183" s="681"/>
      <c r="O183" s="681"/>
      <c r="P183" s="683"/>
      <c r="Q183" s="689" t="s">
        <v>817</v>
      </c>
      <c r="R183" s="681" t="s">
        <v>864</v>
      </c>
      <c r="S183" s="243" t="s">
        <v>1055</v>
      </c>
      <c r="T183" s="684"/>
      <c r="U183" s="681"/>
      <c r="V183" s="679" t="s">
        <v>864</v>
      </c>
      <c r="W183" s="679" t="s">
        <v>864</v>
      </c>
      <c r="X183" s="679" t="s">
        <v>864</v>
      </c>
      <c r="Y183" s="232"/>
      <c r="Z183" s="685"/>
      <c r="AA183" s="681"/>
      <c r="AB183" s="686"/>
      <c r="AC183" s="681"/>
      <c r="AD183" s="684"/>
      <c r="AE183" s="684">
        <v>1</v>
      </c>
      <c r="AF183" s="679" t="s">
        <v>864</v>
      </c>
    </row>
    <row r="184" spans="1:32" s="224" customFormat="1" ht="14.25" customHeight="1">
      <c r="A184" s="225">
        <v>178</v>
      </c>
      <c r="B184" s="217" t="s">
        <v>1587</v>
      </c>
      <c r="C184" s="217" t="s">
        <v>1588</v>
      </c>
      <c r="D184" s="270"/>
      <c r="E184" s="217"/>
      <c r="F184" s="217"/>
      <c r="G184" s="217"/>
      <c r="H184" s="681" t="s">
        <v>1589</v>
      </c>
      <c r="I184" s="682"/>
      <c r="J184" s="681" t="s">
        <v>1590</v>
      </c>
      <c r="K184" s="682" t="s">
        <v>1591</v>
      </c>
      <c r="L184" s="681"/>
      <c r="M184" s="681"/>
      <c r="N184" s="681"/>
      <c r="O184" s="681"/>
      <c r="P184" s="683">
        <v>1</v>
      </c>
      <c r="Q184" s="681" t="s">
        <v>823</v>
      </c>
      <c r="R184" s="681" t="s">
        <v>864</v>
      </c>
      <c r="S184" s="243" t="s">
        <v>1235</v>
      </c>
      <c r="T184" s="281"/>
      <c r="U184" s="681"/>
      <c r="V184" s="679" t="s">
        <v>864</v>
      </c>
      <c r="W184" s="679" t="s">
        <v>864</v>
      </c>
      <c r="X184" s="679"/>
      <c r="Y184" s="232"/>
      <c r="Z184" s="685"/>
      <c r="AA184" s="681"/>
      <c r="AB184" s="686"/>
      <c r="AC184" s="681"/>
      <c r="AD184" s="684"/>
      <c r="AE184" s="684">
        <v>1</v>
      </c>
      <c r="AF184" s="679"/>
    </row>
    <row r="185" spans="1:32" s="249" customFormat="1" ht="12.95" customHeight="1">
      <c r="A185" s="225">
        <v>179</v>
      </c>
      <c r="B185" s="217" t="s">
        <v>1592</v>
      </c>
      <c r="C185" s="221"/>
      <c r="D185" s="241"/>
      <c r="E185" s="241"/>
      <c r="F185" s="241"/>
      <c r="G185" s="241"/>
      <c r="H185" s="681"/>
      <c r="I185" s="682"/>
      <c r="J185" s="681"/>
      <c r="K185" s="681" t="s">
        <v>1593</v>
      </c>
      <c r="L185" s="681"/>
      <c r="M185" s="681"/>
      <c r="N185" s="681"/>
      <c r="O185" s="681"/>
      <c r="P185" s="683"/>
      <c r="Q185" s="681" t="s">
        <v>817</v>
      </c>
      <c r="R185" s="681" t="s">
        <v>864</v>
      </c>
      <c r="S185" s="681" t="s">
        <v>1593</v>
      </c>
      <c r="T185" s="684"/>
      <c r="U185" s="681"/>
      <c r="V185" s="679" t="s">
        <v>864</v>
      </c>
      <c r="W185" s="679" t="s">
        <v>864</v>
      </c>
      <c r="X185" s="679" t="s">
        <v>864</v>
      </c>
      <c r="Y185" s="232"/>
      <c r="Z185" s="685"/>
      <c r="AA185" s="681"/>
      <c r="AB185" s="686"/>
      <c r="AC185" s="681"/>
      <c r="AD185" s="684">
        <v>1</v>
      </c>
      <c r="AE185" s="684">
        <v>1</v>
      </c>
      <c r="AF185" s="679" t="s">
        <v>864</v>
      </c>
    </row>
    <row r="186" spans="1:32" s="249" customFormat="1" ht="12.95" customHeight="1">
      <c r="A186" s="225">
        <v>180</v>
      </c>
      <c r="B186" s="217"/>
      <c r="C186" s="221" t="s">
        <v>1594</v>
      </c>
      <c r="D186" s="221"/>
      <c r="E186" s="241"/>
      <c r="F186" s="241"/>
      <c r="G186" s="241"/>
      <c r="H186" s="681" t="s">
        <v>1595</v>
      </c>
      <c r="I186" s="682"/>
      <c r="J186" s="681"/>
      <c r="K186" s="682" t="s">
        <v>1596</v>
      </c>
      <c r="L186" s="681"/>
      <c r="M186" s="681"/>
      <c r="N186" s="681"/>
      <c r="O186" s="681"/>
      <c r="P186" s="683"/>
      <c r="Q186" s="681" t="s">
        <v>1597</v>
      </c>
      <c r="R186" s="681" t="s">
        <v>864</v>
      </c>
      <c r="S186" s="243" t="s">
        <v>1596</v>
      </c>
      <c r="T186" s="684"/>
      <c r="U186" s="681"/>
      <c r="V186" s="679" t="s">
        <v>864</v>
      </c>
      <c r="W186" s="679" t="s">
        <v>864</v>
      </c>
      <c r="X186" s="679" t="s">
        <v>864</v>
      </c>
      <c r="Y186" s="232"/>
      <c r="Z186" s="685"/>
      <c r="AA186" s="681"/>
      <c r="AB186" s="686"/>
      <c r="AC186" s="681"/>
      <c r="AD186" s="684">
        <v>1</v>
      </c>
      <c r="AE186" s="684">
        <v>1</v>
      </c>
      <c r="AF186" s="679" t="s">
        <v>864</v>
      </c>
    </row>
    <row r="187" spans="1:32" s="249" customFormat="1" ht="12.95" customHeight="1">
      <c r="A187" s="225">
        <v>181</v>
      </c>
      <c r="B187" s="217"/>
      <c r="C187" s="221"/>
      <c r="D187" s="241" t="s">
        <v>1598</v>
      </c>
      <c r="E187" s="221"/>
      <c r="F187" s="241"/>
      <c r="G187" s="241"/>
      <c r="H187" s="681" t="s">
        <v>1599</v>
      </c>
      <c r="I187" s="682" t="s">
        <v>1600</v>
      </c>
      <c r="J187" s="681"/>
      <c r="K187" s="682" t="s">
        <v>1601</v>
      </c>
      <c r="L187" s="681"/>
      <c r="M187" s="681"/>
      <c r="N187" s="681"/>
      <c r="O187" s="681"/>
      <c r="P187" s="683"/>
      <c r="Q187" s="681" t="s">
        <v>820</v>
      </c>
      <c r="R187" s="681"/>
      <c r="S187" s="681" t="s">
        <v>863</v>
      </c>
      <c r="T187" s="684"/>
      <c r="U187" s="681"/>
      <c r="V187" s="679" t="s">
        <v>864</v>
      </c>
      <c r="W187" s="679" t="s">
        <v>864</v>
      </c>
      <c r="X187" s="679" t="s">
        <v>864</v>
      </c>
      <c r="Y187" s="232"/>
      <c r="Z187" s="685"/>
      <c r="AA187" s="681"/>
      <c r="AB187" s="686"/>
      <c r="AC187" s="681"/>
      <c r="AD187" s="684">
        <v>1</v>
      </c>
      <c r="AE187" s="684">
        <v>1</v>
      </c>
      <c r="AF187" s="679" t="s">
        <v>864</v>
      </c>
    </row>
    <row r="188" spans="1:32" s="249" customFormat="1" ht="12.95" customHeight="1">
      <c r="A188" s="225">
        <v>182</v>
      </c>
      <c r="B188" s="217"/>
      <c r="C188" s="221"/>
      <c r="D188" s="241" t="s">
        <v>1002</v>
      </c>
      <c r="E188" s="221"/>
      <c r="F188" s="241"/>
      <c r="G188" s="241"/>
      <c r="H188" s="681" t="s">
        <v>1602</v>
      </c>
      <c r="I188" s="682" t="s">
        <v>399</v>
      </c>
      <c r="J188" s="681"/>
      <c r="K188" s="682" t="s">
        <v>1005</v>
      </c>
      <c r="L188" s="681"/>
      <c r="M188" s="681"/>
      <c r="N188" s="681"/>
      <c r="O188" s="681"/>
      <c r="P188" s="683"/>
      <c r="Q188" s="681" t="s">
        <v>817</v>
      </c>
      <c r="R188" s="681"/>
      <c r="S188" s="681" t="s">
        <v>863</v>
      </c>
      <c r="T188" s="684"/>
      <c r="U188" s="681"/>
      <c r="V188" s="679" t="s">
        <v>864</v>
      </c>
      <c r="W188" s="679" t="s">
        <v>864</v>
      </c>
      <c r="X188" s="679" t="s">
        <v>864</v>
      </c>
      <c r="Y188" s="232"/>
      <c r="Z188" s="685"/>
      <c r="AA188" s="681"/>
      <c r="AB188" s="686"/>
      <c r="AC188" s="681"/>
      <c r="AD188" s="684">
        <v>1</v>
      </c>
      <c r="AE188" s="684">
        <v>1</v>
      </c>
      <c r="AF188" s="679" t="s">
        <v>864</v>
      </c>
    </row>
    <row r="189" spans="1:32" s="249" customFormat="1" ht="12.95" customHeight="1">
      <c r="A189" s="225">
        <v>183</v>
      </c>
      <c r="B189" s="217"/>
      <c r="C189" s="221"/>
      <c r="D189" s="241" t="s">
        <v>1603</v>
      </c>
      <c r="E189" s="221"/>
      <c r="F189" s="241"/>
      <c r="G189" s="241"/>
      <c r="H189" s="681" t="s">
        <v>1604</v>
      </c>
      <c r="I189" s="682" t="s">
        <v>1605</v>
      </c>
      <c r="J189" s="681"/>
      <c r="K189" s="682" t="s">
        <v>1081</v>
      </c>
      <c r="L189" s="681"/>
      <c r="M189" s="681"/>
      <c r="N189" s="681"/>
      <c r="O189" s="681"/>
      <c r="P189" s="683"/>
      <c r="Q189" s="681" t="s">
        <v>820</v>
      </c>
      <c r="R189" s="681"/>
      <c r="S189" s="681" t="s">
        <v>863</v>
      </c>
      <c r="T189" s="684"/>
      <c r="U189" s="681"/>
      <c r="V189" s="679" t="s">
        <v>864</v>
      </c>
      <c r="W189" s="679" t="s">
        <v>864</v>
      </c>
      <c r="X189" s="679" t="s">
        <v>864</v>
      </c>
      <c r="Y189" s="232"/>
      <c r="Z189" s="685"/>
      <c r="AA189" s="681"/>
      <c r="AB189" s="686"/>
      <c r="AC189" s="681"/>
      <c r="AD189" s="684">
        <v>1</v>
      </c>
      <c r="AE189" s="684">
        <v>1</v>
      </c>
      <c r="AF189" s="679" t="s">
        <v>864</v>
      </c>
    </row>
    <row r="190" spans="1:32" s="249" customFormat="1" ht="12.95" customHeight="1">
      <c r="A190" s="225">
        <v>184</v>
      </c>
      <c r="B190" s="217"/>
      <c r="C190" s="262"/>
      <c r="D190" s="221" t="s">
        <v>1606</v>
      </c>
      <c r="E190" s="221"/>
      <c r="F190" s="241"/>
      <c r="G190" s="241"/>
      <c r="H190" s="681" t="s">
        <v>1607</v>
      </c>
      <c r="I190" s="682" t="s">
        <v>1608</v>
      </c>
      <c r="J190" s="681"/>
      <c r="K190" s="682" t="s">
        <v>939</v>
      </c>
      <c r="L190" s="681"/>
      <c r="M190" s="681"/>
      <c r="N190" s="681"/>
      <c r="O190" s="681"/>
      <c r="P190" s="683"/>
      <c r="Q190" s="681" t="s">
        <v>817</v>
      </c>
      <c r="R190" s="681"/>
      <c r="S190" s="681" t="s">
        <v>863</v>
      </c>
      <c r="T190" s="684"/>
      <c r="U190" s="681"/>
      <c r="V190" s="679" t="s">
        <v>864</v>
      </c>
      <c r="W190" s="679" t="s">
        <v>864</v>
      </c>
      <c r="X190" s="679" t="s">
        <v>864</v>
      </c>
      <c r="Y190" s="232"/>
      <c r="Z190" s="685"/>
      <c r="AA190" s="681"/>
      <c r="AB190" s="686"/>
      <c r="AC190" s="681"/>
      <c r="AD190" s="684">
        <v>1</v>
      </c>
      <c r="AE190" s="684">
        <v>1</v>
      </c>
      <c r="AF190" s="679" t="s">
        <v>864</v>
      </c>
    </row>
    <row r="191" spans="1:32" s="249" customFormat="1" ht="12.95" customHeight="1">
      <c r="A191" s="225">
        <v>185</v>
      </c>
      <c r="B191" s="217" t="s">
        <v>1609</v>
      </c>
      <c r="C191" s="262"/>
      <c r="D191" s="241"/>
      <c r="E191" s="241"/>
      <c r="F191" s="241"/>
      <c r="G191" s="241"/>
      <c r="H191" s="681" t="s">
        <v>1610</v>
      </c>
      <c r="I191" s="682"/>
      <c r="J191" s="681"/>
      <c r="K191" s="682" t="s">
        <v>939</v>
      </c>
      <c r="L191" s="681"/>
      <c r="M191" s="681"/>
      <c r="N191" s="681"/>
      <c r="O191" s="681"/>
      <c r="P191" s="683"/>
      <c r="Q191" s="681" t="s">
        <v>823</v>
      </c>
      <c r="R191" s="681"/>
      <c r="S191" s="681" t="s">
        <v>863</v>
      </c>
      <c r="T191" s="684"/>
      <c r="U191" s="681"/>
      <c r="V191" s="684" t="s">
        <v>864</v>
      </c>
      <c r="W191" s="684" t="s">
        <v>864</v>
      </c>
      <c r="X191" s="684" t="s">
        <v>864</v>
      </c>
      <c r="Y191" s="232"/>
      <c r="Z191" s="685"/>
      <c r="AA191" s="681"/>
      <c r="AB191" s="681"/>
      <c r="AC191" s="681"/>
      <c r="AD191" s="684"/>
      <c r="AE191" s="684">
        <v>1</v>
      </c>
      <c r="AF191" s="684" t="s">
        <v>864</v>
      </c>
    </row>
    <row r="192" spans="1:32" s="224" customFormat="1" ht="12" customHeight="1">
      <c r="A192" s="225">
        <f>SUBTOTAL(103,createCase[ID])</f>
        <v>180</v>
      </c>
      <c r="C192" s="225">
        <f>SUBTOTAL(103,createCase[Donnée (Niveau 2)])</f>
        <v>53</v>
      </c>
      <c r="D192" s="225">
        <f>SUBTOTAL(103,createCase[Donnée (Niveau 3)])</f>
        <v>86</v>
      </c>
      <c r="E192" s="225">
        <f>SUBTOTAL(103,createCase[Donnée (Niveau 4)])</f>
        <v>37</v>
      </c>
      <c r="F192" s="225">
        <f>SUBTOTAL(103,createCase[Donnée (Niveau 5)])</f>
        <v>11</v>
      </c>
      <c r="G192" s="225">
        <f>SUBTOTAL(103,createCase[Donnée (Niveau 6)])</f>
        <v>0</v>
      </c>
      <c r="H192" s="225">
        <f>SUBTOTAL(103,createCase[Description])</f>
        <v>159</v>
      </c>
      <c r="I192" s="225">
        <f>SUBTOTAL(103,createCase[Exemples])</f>
        <v>95</v>
      </c>
      <c r="J192" s="225">
        <f>SUBTOTAL(103,createCase[Balise NexSIS])</f>
        <v>60</v>
      </c>
      <c r="K192" s="239">
        <f>SUBTOTAL(103,createCase[Nouvelle balise])</f>
        <v>156</v>
      </c>
      <c r="L192" s="225">
        <f>SUBTOTAL(103,createCase[Nantes - balise])</f>
        <v>22</v>
      </c>
      <c r="M192" s="225">
        <f>SUBTOTAL(103,createCase[Nantes - description])</f>
        <v>22</v>
      </c>
      <c r="N192" s="225">
        <f>SUBTOTAL(103,createCase[GT399])</f>
        <v>0</v>
      </c>
      <c r="O192" s="225">
        <f>SUBTOTAL(103,createCase[GT399 description])</f>
        <v>0</v>
      </c>
      <c r="P192" s="234">
        <f>SUBTOTAL(103,createCase[Priorisation])</f>
        <v>16</v>
      </c>
      <c r="Q192" s="225"/>
      <c r="R192" s="225">
        <f>SUBTOTAL(103,createCase[Objet])</f>
        <v>61</v>
      </c>
      <c r="S192" s="225">
        <f>SUBTOTAL(103,createCase[Format (ou type)])</f>
        <v>181</v>
      </c>
      <c r="T192" s="274"/>
      <c r="U192" s="225"/>
      <c r="V192" s="225"/>
      <c r="W192" s="225"/>
      <c r="X192" s="225"/>
      <c r="Z192" s="271">
        <f>SUBTOTAL(103,createCase[Commentaire Hub Santé])</f>
        <v>35</v>
      </c>
      <c r="AA192" s="225">
        <f>SUBTOTAL(103,createCase[Commentaire Philippe Dreyfus])</f>
        <v>39</v>
      </c>
      <c r="AB192" s="239"/>
      <c r="AC192" s="225">
        <f>SUBTOTAL(103,createCase[Commentaire Yann Penverne])</f>
        <v>0</v>
      </c>
      <c r="AD192" s="225">
        <f>SUBTOTAL(103,createCase[NexSIS])-COUNTIFS(createCase[NexSIS],"=X")</f>
        <v>81</v>
      </c>
      <c r="AE192" s="225">
        <f>SUBTOTAL(103,createCase[Métier])-COUNTIFS(createCase[Métier],"=X")</f>
        <v>175</v>
      </c>
      <c r="AF192" s="225"/>
    </row>
    <row r="193" spans="1:1018"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s="56"/>
      <c r="Y193"/>
      <c r="Z193" s="178"/>
      <c r="AA193" s="5"/>
      <c r="AB193" s="159"/>
      <c r="AC193" s="56"/>
      <c r="AE193" s="56"/>
      <c r="AF193" s="56"/>
      <c r="AMB193"/>
      <c r="AMC193"/>
      <c r="AMD193"/>
    </row>
    <row r="194" spans="1:1018"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s="96"/>
      <c r="Y194"/>
      <c r="Z194" s="179"/>
      <c r="AA194" s="96"/>
      <c r="AB194" s="159"/>
      <c r="AC194" s="96"/>
      <c r="AE194" s="96"/>
      <c r="AF194" s="96"/>
      <c r="AMB194"/>
      <c r="AMC194"/>
      <c r="AMD194"/>
    </row>
    <row r="195" spans="1:1018" s="128" customFormat="1" ht="12" customHeight="1">
      <c r="I195" s="224"/>
      <c r="P195" s="174"/>
      <c r="R195" s="96"/>
      <c r="S195" s="96"/>
      <c r="T195" s="278"/>
      <c r="U195" s="96"/>
      <c r="V195" s="96"/>
      <c r="W195" s="96"/>
      <c r="X195" s="96"/>
      <c r="Y195"/>
      <c r="Z195" s="179"/>
      <c r="AA195" s="96"/>
      <c r="AB195" s="159"/>
      <c r="AC195" s="96"/>
      <c r="AE195" s="96"/>
      <c r="AF195" s="96"/>
      <c r="AMB195"/>
      <c r="AMC195"/>
      <c r="AMD195"/>
    </row>
    <row r="196" spans="1:1018" s="128" customFormat="1" ht="12" customHeight="1">
      <c r="I196" s="224"/>
      <c r="P196" s="174"/>
      <c r="R196" s="96"/>
      <c r="S196" s="96"/>
      <c r="T196" s="278"/>
      <c r="U196" s="96"/>
      <c r="V196" s="96"/>
      <c r="W196" s="96"/>
      <c r="X196" s="96"/>
      <c r="Y196"/>
      <c r="Z196" s="179"/>
      <c r="AA196" s="96"/>
      <c r="AB196" s="159"/>
      <c r="AC196" s="96"/>
      <c r="AE196" s="96"/>
      <c r="AF196" s="96"/>
      <c r="AMB196"/>
      <c r="AMC196"/>
      <c r="AMD196"/>
    </row>
    <row r="197" spans="1:1018" s="128" customFormat="1" ht="12" customHeight="1">
      <c r="I197" s="224"/>
      <c r="P197" s="174"/>
      <c r="R197" s="96"/>
      <c r="S197" s="96"/>
      <c r="T197" s="278"/>
      <c r="U197" s="96"/>
      <c r="V197" s="96"/>
      <c r="W197" s="96"/>
      <c r="X197" s="96"/>
      <c r="Y197"/>
      <c r="Z197" s="179"/>
      <c r="AA197" s="96"/>
      <c r="AB197" s="159"/>
      <c r="AC197" s="96"/>
      <c r="AE197" s="96"/>
      <c r="AF197" s="96"/>
      <c r="AMB197"/>
      <c r="AMC197"/>
      <c r="AMD197"/>
    </row>
    <row r="198" spans="1:1018" s="128" customFormat="1" ht="12" customHeight="1">
      <c r="I198" s="224"/>
      <c r="P198" s="174"/>
      <c r="R198" s="96"/>
      <c r="S198" s="96"/>
      <c r="T198" s="278"/>
      <c r="U198" s="96"/>
      <c r="V198" s="96"/>
      <c r="W198" s="96"/>
      <c r="X198" s="96"/>
      <c r="Y198"/>
      <c r="Z198" s="179"/>
      <c r="AA198" s="96"/>
      <c r="AB198" s="159"/>
      <c r="AC198" s="96"/>
      <c r="AE198" s="96"/>
      <c r="AF198" s="96"/>
      <c r="AMB198"/>
      <c r="AMC198"/>
      <c r="AMD198"/>
    </row>
    <row r="199" spans="1:1018" ht="12" customHeight="1">
      <c r="G199" s="128"/>
      <c r="H199" s="128"/>
      <c r="I199" s="224"/>
      <c r="J199" s="128"/>
      <c r="K199" s="128"/>
      <c r="L199" s="128"/>
      <c r="M199" s="128"/>
      <c r="N199" s="128"/>
      <c r="O199" s="128"/>
      <c r="P199" s="174"/>
      <c r="Q199" s="128"/>
    </row>
    <row r="200" spans="1:1018"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s="96"/>
      <c r="Y200"/>
      <c r="Z200" s="179"/>
      <c r="AA200" s="96"/>
      <c r="AB200" s="161"/>
      <c r="AC200" s="96"/>
      <c r="AE200" s="96"/>
      <c r="AF200" s="96"/>
      <c r="AMC200"/>
    </row>
    <row r="201" spans="1:1018" ht="12" customHeight="1">
      <c r="A201" s="117"/>
      <c r="B201" s="117"/>
      <c r="C201" s="117"/>
      <c r="D201" s="117"/>
      <c r="E201" s="117"/>
      <c r="F201" s="117"/>
      <c r="G201" s="117"/>
      <c r="H201" s="117"/>
      <c r="I201" s="251"/>
      <c r="J201" s="117"/>
      <c r="K201" s="117"/>
      <c r="L201" s="117"/>
      <c r="M201" s="117"/>
      <c r="N201" s="117"/>
      <c r="O201" s="117"/>
      <c r="P201" s="189"/>
      <c r="Q201" s="117"/>
    </row>
    <row r="202" spans="1:1018" ht="12" customHeight="1">
      <c r="R202" s="112"/>
      <c r="S202" s="112"/>
      <c r="T202" s="125"/>
      <c r="U202" s="112"/>
      <c r="V202" s="112"/>
      <c r="W202" s="112"/>
      <c r="X202" s="112"/>
      <c r="Z202" s="180"/>
      <c r="AA202" s="112"/>
      <c r="AC202" s="112"/>
      <c r="AE202" s="112"/>
      <c r="AF202" s="112"/>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7" ht="12" customHeight="1">
      <c r="A225" s="129"/>
      <c r="B225" s="129"/>
      <c r="C225" s="129"/>
      <c r="D225" s="129"/>
      <c r="E225" s="129"/>
      <c r="F225" s="129"/>
    </row>
    <row r="226" spans="1:1017" ht="12" customHeight="1">
      <c r="A226" s="129"/>
      <c r="B226" s="129"/>
      <c r="C226" s="129"/>
      <c r="D226" s="129"/>
      <c r="E226" s="129"/>
      <c r="F226" s="129"/>
    </row>
    <row r="227" spans="1:1017" ht="12" customHeight="1">
      <c r="A227" s="129"/>
      <c r="B227" s="129"/>
      <c r="C227" s="129"/>
      <c r="D227" s="129"/>
      <c r="E227" s="129"/>
      <c r="F227" s="129"/>
    </row>
    <row r="228" spans="1:1017" ht="12" customHeight="1">
      <c r="A228" s="129"/>
      <c r="B228" s="129"/>
      <c r="C228" s="129"/>
      <c r="D228" s="129"/>
      <c r="E228" s="129"/>
      <c r="F228" s="129"/>
    </row>
    <row r="229" spans="1:1017"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s="96"/>
      <c r="Y229"/>
      <c r="Z229" s="179"/>
      <c r="AA229" s="96"/>
      <c r="AB229" s="161"/>
      <c r="AC229" s="96"/>
      <c r="AE229" s="96"/>
      <c r="AF229" s="96"/>
      <c r="AMC229"/>
    </row>
    <row r="230" spans="1:1017"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s="96"/>
      <c r="Y230"/>
      <c r="Z230" s="179"/>
      <c r="AA230" s="96"/>
      <c r="AB230" s="161"/>
      <c r="AC230" s="96"/>
      <c r="AE230" s="96"/>
      <c r="AF230" s="96"/>
      <c r="AMC230"/>
    </row>
    <row r="231" spans="1:1017"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s="112"/>
      <c r="Y231"/>
      <c r="Z231" s="180"/>
      <c r="AA231" s="112"/>
      <c r="AB231" s="161"/>
      <c r="AC231" s="112"/>
      <c r="AE231" s="112"/>
      <c r="AF231" s="112"/>
      <c r="AMC231"/>
    </row>
    <row r="232" spans="1:1017"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s="112"/>
      <c r="Y232"/>
      <c r="Z232" s="180"/>
      <c r="AA232" s="112"/>
      <c r="AB232" s="161"/>
      <c r="AC232" s="112"/>
      <c r="AE232" s="112"/>
      <c r="AF232" s="112"/>
      <c r="AMC232"/>
    </row>
    <row r="233" spans="1:1017"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s="112"/>
      <c r="Y233"/>
      <c r="Z233" s="180"/>
      <c r="AA233" s="112"/>
      <c r="AB233" s="161"/>
      <c r="AC233" s="112"/>
      <c r="AE233" s="112"/>
      <c r="AF233" s="112"/>
      <c r="AMC233"/>
    </row>
    <row r="234" spans="1:1017"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s="112"/>
      <c r="Y234"/>
      <c r="Z234" s="180"/>
      <c r="AA234" s="112"/>
      <c r="AB234" s="161"/>
      <c r="AC234" s="112"/>
      <c r="AE234" s="112"/>
      <c r="AF234" s="112"/>
      <c r="AMC234"/>
    </row>
    <row r="235" spans="1:1017"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s="112"/>
      <c r="Y235"/>
      <c r="Z235" s="180"/>
      <c r="AA235" s="112"/>
      <c r="AB235" s="161"/>
      <c r="AC235" s="112"/>
      <c r="AE235" s="112"/>
      <c r="AF235" s="112"/>
      <c r="AMC235"/>
    </row>
    <row r="236" spans="1:1017"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X236" s="112"/>
      <c r="Z236" s="180"/>
      <c r="AA236" s="112"/>
      <c r="AC236" s="112"/>
      <c r="AE236" s="112"/>
      <c r="AF236" s="112"/>
    </row>
    <row r="237" spans="1:1017"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X237" s="112"/>
      <c r="Z237" s="180"/>
      <c r="AA237" s="112"/>
      <c r="AC237" s="112"/>
      <c r="AE237" s="112"/>
      <c r="AF237" s="112"/>
    </row>
    <row r="238" spans="1:1017" ht="12" customHeight="1">
      <c r="A238" s="130"/>
      <c r="B238" s="130"/>
      <c r="C238" s="130"/>
      <c r="D238" s="130"/>
      <c r="E238" s="130"/>
      <c r="F238" s="130"/>
    </row>
    <row r="239" spans="1:1017" ht="12" customHeight="1">
      <c r="A239" s="130"/>
      <c r="B239" s="130"/>
      <c r="C239" s="130"/>
      <c r="D239" s="130"/>
      <c r="E239" s="130"/>
      <c r="F239" s="130"/>
    </row>
    <row r="240" spans="1:1017" ht="12" customHeight="1">
      <c r="A240" s="130"/>
      <c r="B240" s="130"/>
      <c r="C240" s="130"/>
      <c r="D240" s="130"/>
      <c r="E240" s="130"/>
      <c r="F240" s="130"/>
    </row>
    <row r="241" spans="1:6" ht="12" customHeight="1">
      <c r="A241" s="136"/>
      <c r="B241" s="136"/>
      <c r="C241" s="136"/>
      <c r="D241" s="136"/>
      <c r="E241" s="136"/>
      <c r="F241" s="136"/>
    </row>
    <row r="242" spans="1:6" ht="12" customHeight="1">
      <c r="A242" s="136"/>
      <c r="B242" s="136"/>
      <c r="C242" s="136"/>
      <c r="D242" s="136"/>
      <c r="E242" s="136"/>
      <c r="F242" s="136"/>
    </row>
  </sheetData>
  <mergeCells count="5">
    <mergeCell ref="H1:J2"/>
    <mergeCell ref="O1:P1"/>
    <mergeCell ref="L7:O7"/>
    <mergeCell ref="AD7:AE7"/>
    <mergeCell ref="V7:X7"/>
  </mergeCells>
  <phoneticPr fontId="79" type="noConversion"/>
  <conditionalFormatting sqref="A193:F194 A214:F1054">
    <cfRule type="expression" dxfId="598" priority="446">
      <formula>OR($AE193="X",$AC193="X")</formula>
    </cfRule>
    <cfRule type="expression" dxfId="597" priority="447">
      <formula>AND($AE193=1,$AC193=1)</formula>
    </cfRule>
    <cfRule type="expression" dxfId="596" priority="448">
      <formula>$AE193=1</formula>
    </cfRule>
    <cfRule type="expression" dxfId="595" priority="449">
      <formula>$AC193=1</formula>
    </cfRule>
  </conditionalFormatting>
  <conditionalFormatting sqref="A9:G9 A10:A191 B26:G37 D37:D39 B38:B39 F38:G39 A86:G86 B89:G121 E121:G125 B122:C132 F126:G127 E128:G132 E134:G147 B148:G160 D161:G161 B161:D166 F162:G166 B167:G191 B40:G85 B87:G87">
    <cfRule type="expression" dxfId="594" priority="830">
      <formula>$AD9=1</formula>
    </cfRule>
  </conditionalFormatting>
  <conditionalFormatting sqref="A9:G9 A10:A191 D37:D39 B38:B39 F38:G39 E121:G125 B122:C132 F126:G127 E134:G147 B148:G160 D161:G161 B161:D166 F162:G166 B167:G191 B37:D37 D122:D131 E128:G132">
    <cfRule type="expression" dxfId="593" priority="829">
      <formula>$AE9=1</formula>
    </cfRule>
  </conditionalFormatting>
  <conditionalFormatting sqref="A9:G9 B38:B39 E121:G125 B122:C132 F126:G127 E134:G147 B148:G160 B167:G191 D37:D39 D161:G161 B161:D166 A10:A191 F38:G39 F162:G166 D122:D131 E128:G132 B37:D37">
    <cfRule type="expression" dxfId="592" priority="828">
      <formula>AND($AE9=1,$AD9=1)</formula>
    </cfRule>
  </conditionalFormatting>
  <conditionalFormatting sqref="A9:G12 A10:A191 B13:G36 D37:G37 B37:D39 F38:G39 B40:G85 A86:G86 B87:G125 B126:D127 F126:G127 B128:G132 B134:G160 D161:G161 B161:D166 F162:G166 B167:G191">
    <cfRule type="expression" dxfId="591" priority="831">
      <formula>AND(NOT(ISBLANK($W9)),ISBLANK($AD9),ISBLANK($AE9))</formula>
    </cfRule>
  </conditionalFormatting>
  <conditionalFormatting sqref="B114:B117">
    <cfRule type="expression" dxfId="590" priority="308">
      <formula>AND($R114="X",#REF!&lt;&gt;"")</formula>
    </cfRule>
  </conditionalFormatting>
  <conditionalFormatting sqref="B159 B161:B166">
    <cfRule type="expression" dxfId="589" priority="1045">
      <formula>AND($R159="X",#REF!&lt;&gt;"")</formula>
    </cfRule>
  </conditionalFormatting>
  <conditionalFormatting sqref="B40:G121 B148:G160 B167:G191 B26:G36 D161:G161 B161:D166 D37:D39 A10:A191 B37:C37 F38:G39 F162:G166 F126:G127 E128:G147 A9:G9 B122:C147 B38:B39">
    <cfRule type="expression" dxfId="588" priority="175">
      <formula>OR($AE9="X",$AD9="X")</formula>
    </cfRule>
  </conditionalFormatting>
  <conditionalFormatting sqref="B10:G25 D122:D131 E132">
    <cfRule type="expression" dxfId="587" priority="287">
      <formula>OR($AE10="X",$AD10="X")</formula>
    </cfRule>
    <cfRule type="expression" dxfId="586" priority="290">
      <formula>$AD10=1</formula>
    </cfRule>
  </conditionalFormatting>
  <conditionalFormatting sqref="B10:G36">
    <cfRule type="expression" dxfId="585" priority="289">
      <formula>$AE10=1</formula>
    </cfRule>
  </conditionalFormatting>
  <conditionalFormatting sqref="B10:G36">
    <cfRule type="expression" dxfId="584" priority="288">
      <formula>AND($AE10=1,$AD10=1)</formula>
    </cfRule>
  </conditionalFormatting>
  <conditionalFormatting sqref="B40:G121">
    <cfRule type="expression" dxfId="583" priority="305">
      <formula>AND($AE40=1,$AD40=1)</formula>
    </cfRule>
    <cfRule type="expression" dxfId="582" priority="306">
      <formula>$AE40=1</formula>
    </cfRule>
  </conditionalFormatting>
  <conditionalFormatting sqref="B133:G133">
    <cfRule type="expression" dxfId="581" priority="183">
      <formula>AND(NOT(ISBLANK($W133)),ISBLANK($AD133),ISBLANK($AE133))</formula>
    </cfRule>
  </conditionalFormatting>
  <conditionalFormatting sqref="C37 D37:D39">
    <cfRule type="expression" dxfId="580" priority="1083">
      <formula>AND($R37="X",OR($B37&lt;&gt;"",#REF!&lt;&gt;""))</formula>
    </cfRule>
  </conditionalFormatting>
  <conditionalFormatting sqref="C38:C39">
    <cfRule type="expression" dxfId="579" priority="35">
      <formula>AND($R38="X",OR(#REF!&lt;&gt;"",$B38&lt;&gt;""))</formula>
    </cfRule>
    <cfRule type="expression" dxfId="578" priority="37">
      <formula>OR($AE38="X",$AD38="X")</formula>
    </cfRule>
    <cfRule type="expression" dxfId="577" priority="38">
      <formula>AND($AE38=1,$AD38=1)</formula>
    </cfRule>
    <cfRule type="expression" dxfId="576" priority="39">
      <formula>$AE38=1</formula>
    </cfRule>
    <cfRule type="expression" dxfId="575" priority="40">
      <formula>$AD38=1</formula>
    </cfRule>
  </conditionalFormatting>
  <conditionalFormatting sqref="C133">
    <cfRule type="expression" dxfId="574" priority="162">
      <formula>OR($AE133="X",$AD133="X")</formula>
    </cfRule>
    <cfRule type="expression" dxfId="573" priority="163">
      <formula>AND($AE133=1,$AD133=1)</formula>
    </cfRule>
    <cfRule type="expression" dxfId="572" priority="164">
      <formula>$AE133=1</formula>
    </cfRule>
    <cfRule type="expression" dxfId="571" priority="165">
      <formula>$AD133=1</formula>
    </cfRule>
  </conditionalFormatting>
  <conditionalFormatting sqref="C160">
    <cfRule type="expression" dxfId="570" priority="79">
      <formula>OR($AE160="X",$AD160="X")</formula>
    </cfRule>
    <cfRule type="expression" dxfId="569" priority="80">
      <formula>AND($AE160=1,$AD160=1)</formula>
    </cfRule>
    <cfRule type="expression" dxfId="568" priority="81">
      <formula>$AE160=1</formula>
    </cfRule>
    <cfRule type="expression" dxfId="567" priority="82">
      <formula>AND($R160="X",$B160&lt;&gt;"")</formula>
    </cfRule>
  </conditionalFormatting>
  <conditionalFormatting sqref="C161:C166">
    <cfRule type="expression" dxfId="566" priority="1047">
      <formula>AND($R161="X",OR(#REF!&lt;&gt;"",$B161&lt;&gt;""))</formula>
    </cfRule>
  </conditionalFormatting>
  <conditionalFormatting sqref="C162">
    <cfRule type="expression" dxfId="565" priority="151">
      <formula>OR($AE162="X",$AD162="X")</formula>
    </cfRule>
  </conditionalFormatting>
  <conditionalFormatting sqref="C167:C168 D132:E132 C9:C36 C40:C113 C118:C132 C148:C158 C184:C191 D124:D131">
    <cfRule type="expression" dxfId="564" priority="283">
      <formula>AND($R9="X",$B9&lt;&gt;"")</formula>
    </cfRule>
  </conditionalFormatting>
  <conditionalFormatting sqref="C168">
    <cfRule type="expression" dxfId="563" priority="229">
      <formula>OR($AE168="X",$AD168="X")</formula>
    </cfRule>
    <cfRule type="expression" dxfId="562" priority="230">
      <formula>AND($AE168=1,$AD168=1)</formula>
    </cfRule>
    <cfRule type="expression" dxfId="561" priority="231">
      <formula>$AE168=1</formula>
    </cfRule>
  </conditionalFormatting>
  <conditionalFormatting sqref="C169:C183">
    <cfRule type="expression" dxfId="560" priority="992">
      <formula>AND($R169="X",OR($B169&lt;&gt;"",#REF!&lt;&gt;""))</formula>
    </cfRule>
  </conditionalFormatting>
  <conditionalFormatting sqref="C115:D117">
    <cfRule type="expression" dxfId="559" priority="309">
      <formula>AND($R115="X",OR(#REF!&lt;&gt;"",$B115&lt;&gt;""))</formula>
    </cfRule>
  </conditionalFormatting>
  <conditionalFormatting sqref="C133:D147">
    <cfRule type="expression" dxfId="558" priority="170">
      <formula>AND($R133="X",$B133&lt;&gt;"")</formula>
    </cfRule>
  </conditionalFormatting>
  <conditionalFormatting sqref="C179:D179">
    <cfRule type="expression" dxfId="557" priority="9">
      <formula>OR($AE179="X",$AD179="X")</formula>
    </cfRule>
    <cfRule type="expression" dxfId="556" priority="10">
      <formula>AND($AE179=1,$AD179=1)</formula>
    </cfRule>
    <cfRule type="expression" dxfId="555" priority="11">
      <formula>$AE179=1</formula>
    </cfRule>
    <cfRule type="expression" dxfId="554" priority="12">
      <formula>AND($R179="X",$B179&lt;&gt;"")</formula>
    </cfRule>
  </conditionalFormatting>
  <conditionalFormatting sqref="C114:G114">
    <cfRule type="expression" dxfId="553" priority="293">
      <formula>AND($R114="X",$B114&lt;&gt;"")</formula>
    </cfRule>
  </conditionalFormatting>
  <conditionalFormatting sqref="D9:D36 D40:D85 D86:E86 D87:D113 C159:G159">
    <cfRule type="expression" dxfId="552" priority="86">
      <formula>AND($R9="X",OR($B9&lt;&gt;"",$C9&lt;&gt;""))</formula>
    </cfRule>
  </conditionalFormatting>
  <conditionalFormatting sqref="D24:D25">
    <cfRule type="expression" dxfId="551" priority="184">
      <formula>AND($R24="X",$B24&lt;&gt;"")</formula>
    </cfRule>
  </conditionalFormatting>
  <conditionalFormatting sqref="D37">
    <cfRule type="expression" dxfId="550" priority="1090">
      <formula>AND($R37="X",OR($B37&lt;&gt;"",#REF!&lt;&gt;"",$C37&lt;&gt;""))</formula>
    </cfRule>
    <cfRule type="expression" dxfId="549" priority="1092">
      <formula>AND($R37="X",OR($B37&lt;&gt;"",#REF!&lt;&gt;"",$C37&lt;&gt;"",$D37&lt;&gt;""))</formula>
    </cfRule>
    <cfRule type="expression" dxfId="548" priority="1093">
      <formula>AND($R37="X",OR($B37&lt;&gt;"",#REF!&lt;&gt;"",$D37&lt;&gt;"",#REF!&lt;&gt;""))</formula>
    </cfRule>
    <cfRule type="expression" dxfId="547" priority="1094">
      <formula>$AD37=1</formula>
    </cfRule>
    <cfRule type="expression" dxfId="546" priority="1095">
      <formula>AND($R37="X",OR($B37&lt;&gt;"",#REF!&lt;&gt;"",$C37&lt;&gt;""))</formula>
    </cfRule>
    <cfRule type="expression" dxfId="545" priority="1096">
      <formula>AND($AE37=1,$AD37=1)</formula>
    </cfRule>
    <cfRule type="expression" dxfId="544" priority="1097">
      <formula>$AE37=1</formula>
    </cfRule>
    <cfRule type="expression" dxfId="543" priority="1098">
      <formula>AND($R37="X",$B37&lt;&gt;"")</formula>
    </cfRule>
    <cfRule type="expression" dxfId="542" priority="1099">
      <formula>AND($R37="X",OR($B37&lt;&gt;"",#REF!&lt;&gt;""))</formula>
    </cfRule>
  </conditionalFormatting>
  <conditionalFormatting sqref="D115 D184:D191">
    <cfRule type="expression" dxfId="541" priority="153">
      <formula>AND($R115="X",OR($B115&lt;&gt;"",$C115&lt;&gt;""))</formula>
    </cfRule>
  </conditionalFormatting>
  <conditionalFormatting sqref="D118:D121 D120:G120 D167:D168 D154:D158 C184">
    <cfRule type="expression" dxfId="540" priority="316">
      <formula>AND($R118="X",OR($B118&lt;&gt;"",$C118&lt;&gt;""))</formula>
    </cfRule>
  </conditionalFormatting>
  <conditionalFormatting sqref="D122:D123">
    <cfRule type="expression" dxfId="539" priority="260">
      <formula>AND($R122="X",OR(#REF!&lt;&gt;"",$B122&lt;&gt;""))</formula>
    </cfRule>
  </conditionalFormatting>
  <conditionalFormatting sqref="D132">
    <cfRule type="expression" dxfId="538" priority="221">
      <formula>OR($AE132="X",$AD132="X")</formula>
    </cfRule>
    <cfRule type="expression" dxfId="537" priority="222">
      <formula>AND($AE132=1,$AD132=1)</formula>
    </cfRule>
    <cfRule type="expression" dxfId="536" priority="223">
      <formula>$AE132=1</formula>
    </cfRule>
  </conditionalFormatting>
  <conditionalFormatting sqref="D132:D147">
    <cfRule type="expression" dxfId="535" priority="174">
      <formula>$AD132=1</formula>
    </cfRule>
  </conditionalFormatting>
  <conditionalFormatting sqref="D133">
    <cfRule type="expression" dxfId="534" priority="157">
      <formula>OR($AE133="X",$AD133="X")</formula>
    </cfRule>
    <cfRule type="expression" dxfId="533" priority="158">
      <formula>AND($R133="X",OR($B133&lt;&gt;"",$C133&lt;&gt;"",$D133&lt;&gt;""))</formula>
    </cfRule>
    <cfRule type="expression" dxfId="532" priority="159">
      <formula>AND($AE133=1,$AD133=1)</formula>
    </cfRule>
    <cfRule type="expression" dxfId="531" priority="160">
      <formula>$AE133=1</formula>
    </cfRule>
    <cfRule type="expression" dxfId="530" priority="161">
      <formula>$AD133=1</formula>
    </cfRule>
  </conditionalFormatting>
  <conditionalFormatting sqref="D133:D147">
    <cfRule type="expression" dxfId="529" priority="171">
      <formula>OR($AE133="X",$AD133="X")</formula>
    </cfRule>
    <cfRule type="expression" dxfId="528" priority="172">
      <formula>AND($AE133=1,$AD133=1)</formula>
    </cfRule>
    <cfRule type="expression" dxfId="527" priority="173">
      <formula>$AE133=1</formula>
    </cfRule>
  </conditionalFormatting>
  <conditionalFormatting sqref="D153">
    <cfRule type="expression" dxfId="526" priority="844">
      <formula>AND($R153="X",OR($B153&lt;&gt;"",#REF!&lt;&gt;""))</formula>
    </cfRule>
  </conditionalFormatting>
  <conditionalFormatting sqref="D157:D158">
    <cfRule type="expression" dxfId="525" priority="69">
      <formula>AND($R157="X",OR($B157&lt;&gt;"",$C157&lt;&gt;""))</formula>
    </cfRule>
    <cfRule type="expression" dxfId="524" priority="205">
      <formula>$AD157=1</formula>
    </cfRule>
    <cfRule type="expression" dxfId="523" priority="206">
      <formula>AND($R157="X",OR($B157&lt;&gt;"",$C157&lt;&gt;"",$D157&lt;&gt;"",$E157&lt;&gt;""))</formula>
    </cfRule>
    <cfRule type="expression" dxfId="522" priority="207">
      <formula>AND($AE157=1,$AD157=1)</formula>
    </cfRule>
    <cfRule type="expression" dxfId="521" priority="208">
      <formula>$AE157=1</formula>
    </cfRule>
    <cfRule type="expression" dxfId="520" priority="209">
      <formula>AND($R157="X",OR($B157&lt;&gt;"",$C157&lt;&gt;"",$D157&lt;&gt;""))</formula>
    </cfRule>
    <cfRule type="expression" dxfId="519" priority="211">
      <formula>$AD157=1</formula>
    </cfRule>
    <cfRule type="expression" dxfId="518" priority="212">
      <formula>AND($R157="X",OR($B157&lt;&gt;"",$C157&lt;&gt;"",$D157&lt;&gt;"",$E157&lt;&gt;""))</formula>
    </cfRule>
    <cfRule type="expression" dxfId="517" priority="213">
      <formula>AND($AE157=1,$AD157=1)</formula>
    </cfRule>
    <cfRule type="expression" dxfId="516" priority="214">
      <formula>$AE157=1</formula>
    </cfRule>
    <cfRule type="expression" dxfId="515" priority="215">
      <formula>AND($R157="X",OR($B157&lt;&gt;"",$C157&lt;&gt;"",$D157&lt;&gt;""))</formula>
    </cfRule>
  </conditionalFormatting>
  <conditionalFormatting sqref="D160">
    <cfRule type="expression" dxfId="514" priority="56">
      <formula>AND($R160="X",OR($B160&lt;&gt;"",$C160&lt;&gt;""))</formula>
    </cfRule>
    <cfRule type="expression" dxfId="513" priority="58">
      <formula>$AD160=1</formula>
    </cfRule>
    <cfRule type="expression" dxfId="512" priority="59">
      <formula>AND($R160="X",OR($B160&lt;&gt;"",$C160&lt;&gt;"",$D160&lt;&gt;"",$E160&lt;&gt;""))</formula>
    </cfRule>
    <cfRule type="expression" dxfId="511" priority="60">
      <formula>AND($AE160=1,$AD160=1)</formula>
    </cfRule>
    <cfRule type="expression" dxfId="510" priority="61">
      <formula>$AE160=1</formula>
    </cfRule>
    <cfRule type="expression" dxfId="509" priority="62">
      <formula>AND($R160="X",OR($B160&lt;&gt;"",$C160&lt;&gt;"",$D160&lt;&gt;""))</formula>
    </cfRule>
    <cfRule type="expression" dxfId="508" priority="63">
      <formula>$AD160=1</formula>
    </cfRule>
    <cfRule type="expression" dxfId="507" priority="64">
      <formula>AND($R160="X",OR($B160&lt;&gt;"",$C160&lt;&gt;"",$D160&lt;&gt;"",$E160&lt;&gt;""))</formula>
    </cfRule>
    <cfRule type="expression" dxfId="506" priority="65">
      <formula>AND($AE160=1,$AD160=1)</formula>
    </cfRule>
    <cfRule type="expression" dxfId="505" priority="66">
      <formula>$AE160=1</formula>
    </cfRule>
    <cfRule type="expression" dxfId="504" priority="67">
      <formula>AND($R160="X",OR($B160&lt;&gt;"",$C160&lt;&gt;"",$D160&lt;&gt;""))</formula>
    </cfRule>
    <cfRule type="expression" dxfId="503" priority="68">
      <formula>AND($R160="X",OR($B160&lt;&gt;"",$C160&lt;&gt;""))</formula>
    </cfRule>
    <cfRule type="expression" dxfId="502" priority="72">
      <formula>OR($AE160="X",$AD160="X")</formula>
    </cfRule>
    <cfRule type="expression" dxfId="501" priority="75">
      <formula>AND($R160="X",$B160&lt;&gt;"")</formula>
    </cfRule>
    <cfRule type="expression" dxfId="500" priority="77">
      <formula>AND($AE160=1,$AD160=1)</formula>
    </cfRule>
    <cfRule type="expression" dxfId="499" priority="78">
      <formula>$AE160=1</formula>
    </cfRule>
    <cfRule type="expression" dxfId="498" priority="83">
      <formula>AND($R160="X",OR($B160&lt;&gt;"",$C160&lt;&gt;""))</formula>
    </cfRule>
  </conditionalFormatting>
  <conditionalFormatting sqref="D160:D162">
    <cfRule type="expression" dxfId="497" priority="76">
      <formula>OR($AE160="X",$AD160="X")</formula>
    </cfRule>
  </conditionalFormatting>
  <conditionalFormatting sqref="D161:D162">
    <cfRule type="expression" dxfId="496" priority="233">
      <formula>AND($AE161=1,$AD161=1)</formula>
    </cfRule>
    <cfRule type="expression" dxfId="495" priority="234">
      <formula>$AE161=1</formula>
    </cfRule>
    <cfRule type="expression" dxfId="494" priority="235">
      <formula>$AD161=1</formula>
    </cfRule>
    <cfRule type="expression" dxfId="493" priority="236">
      <formula>AND($R161="X",#REF!&lt;&gt;"")</formula>
    </cfRule>
  </conditionalFormatting>
  <conditionalFormatting sqref="D161:D166">
    <cfRule type="expression" dxfId="492" priority="1049">
      <formula>AND($R161="X",OR(#REF!&lt;&gt;"",$B161&lt;&gt;"",$C161&lt;&gt;""))</formula>
    </cfRule>
  </conditionalFormatting>
  <conditionalFormatting sqref="D168">
    <cfRule type="expression" dxfId="491" priority="225">
      <formula>AND($R168="X",$B168&lt;&gt;"")</formula>
    </cfRule>
    <cfRule type="expression" dxfId="490" priority="226">
      <formula>OR($AE168="X",$AD168="X")</formula>
    </cfRule>
    <cfRule type="expression" dxfId="489" priority="227">
      <formula>AND($AE168=1,$AD168=1)</formula>
    </cfRule>
    <cfRule type="expression" dxfId="488" priority="228">
      <formula>$AE168=1</formula>
    </cfRule>
  </conditionalFormatting>
  <conditionalFormatting sqref="D169:D183">
    <cfRule type="expression" dxfId="487" priority="1012">
      <formula>AND($R169="X",OR($B169&lt;&gt;"",#REF!&lt;&gt;"",$C169&lt;&gt;""))</formula>
    </cfRule>
  </conditionalFormatting>
  <conditionalFormatting sqref="D175">
    <cfRule type="expression" dxfId="486" priority="1">
      <formula>AND($R175="X",OR($B175&lt;&gt;"",#REF!&lt;&gt;""))</formula>
    </cfRule>
  </conditionalFormatting>
  <conditionalFormatting sqref="D177:D183">
    <cfRule type="expression" dxfId="485" priority="6">
      <formula>AND($R177="X",OR($B177&lt;&gt;"",#REF!&lt;&gt;""))</formula>
    </cfRule>
  </conditionalFormatting>
  <conditionalFormatting sqref="D120:E120">
    <cfRule type="expression" dxfId="484" priority="108">
      <formula>AND($R120="X",OR($B120&lt;&gt;"",$C120&lt;&gt;"",$D120&lt;&gt;"",$E120&lt;&gt;""))</formula>
    </cfRule>
    <cfRule type="expression" dxfId="483" priority="109">
      <formula>AND($R120="X",OR($B120&lt;&gt;"",$C120&lt;&gt;"",$E120&lt;&gt;"",#REF!&lt;&gt;""))</formula>
    </cfRule>
    <cfRule type="expression" dxfId="482" priority="110">
      <formula>$AD120=1</formula>
    </cfRule>
    <cfRule type="expression" dxfId="481" priority="111">
      <formula>AND($R120="X",OR($B120&lt;&gt;"",$C120&lt;&gt;"",$D120&lt;&gt;""))</formula>
    </cfRule>
    <cfRule type="expression" dxfId="480" priority="112">
      <formula>AND($AE120=1,$AD120=1)</formula>
    </cfRule>
    <cfRule type="expression" dxfId="479" priority="113">
      <formula>$AE120=1</formula>
    </cfRule>
  </conditionalFormatting>
  <conditionalFormatting sqref="D37:G37">
    <cfRule type="expression" dxfId="478" priority="13">
      <formula>AND($R37="X",OR($B37&lt;&gt;"",$C37&lt;&gt;"",$D37&lt;&gt;"",$E37&lt;&gt;"",$F37&lt;&gt;""))</formula>
    </cfRule>
    <cfRule type="expression" dxfId="477" priority="14">
      <formula>AND($AE37=1,$AD37=1)</formula>
    </cfRule>
    <cfRule type="expression" dxfId="476" priority="15">
      <formula>$AE37=1</formula>
    </cfRule>
    <cfRule type="expression" dxfId="475" priority="16">
      <formula>OR($AE37="X",$AD37="X")</formula>
    </cfRule>
  </conditionalFormatting>
  <conditionalFormatting sqref="D118:G118">
    <cfRule type="expression" dxfId="474" priority="124">
      <formula>AND($R118="X",$B118&lt;&gt;"")</formula>
    </cfRule>
  </conditionalFormatting>
  <conditionalFormatting sqref="D120:G120">
    <cfRule type="expression" dxfId="473" priority="122">
      <formula>AND($R120="X",$B120&lt;&gt;"")</formula>
    </cfRule>
  </conditionalFormatting>
  <conditionalFormatting sqref="D160:G160">
    <cfRule type="expression" dxfId="472" priority="74">
      <formula>AND($R160="X",OR($B160&lt;&gt;"",$C160&lt;&gt;""))</formula>
    </cfRule>
  </conditionalFormatting>
  <conditionalFormatting sqref="E9:E36 E40:E85 E87:E113">
    <cfRule type="expression" dxfId="471" priority="44">
      <formula>AND($R9="X",OR($B9&lt;&gt;"",$C9&lt;&gt;"",$D9&lt;&gt;""))</formula>
    </cfRule>
  </conditionalFormatting>
  <conditionalFormatting sqref="E38:E39">
    <cfRule type="expression" dxfId="470" priority="17">
      <formula>OR($AE38="X",$AD38="X")</formula>
    </cfRule>
    <cfRule type="expression" dxfId="469" priority="18">
      <formula>AND($AE38=1,$AD38=1)</formula>
    </cfRule>
    <cfRule type="expression" dxfId="468" priority="19">
      <formula>$AE38=1</formula>
    </cfRule>
    <cfRule type="expression" dxfId="467" priority="20">
      <formula>$AD38=1</formula>
    </cfRule>
    <cfRule type="expression" dxfId="466" priority="21">
      <formula>AND(NOT(ISBLANK($W38)),ISBLANK($AD38),ISBLANK($AE38))</formula>
    </cfRule>
    <cfRule type="expression" dxfId="465" priority="22">
      <formula>AND($R38="X",OR($B38&lt;&gt;"",#REF!&lt;&gt;"",$D38&lt;&gt;"",#REF!&lt;&gt;""))</formula>
    </cfRule>
  </conditionalFormatting>
  <conditionalFormatting sqref="E85">
    <cfRule type="expression" dxfId="464" priority="193">
      <formula>AND($R85="X",OR($B85&lt;&gt;"",$C85&lt;&gt;"",$D85&lt;&gt;"",$E85&lt;&gt;""))</formula>
    </cfRule>
    <cfRule type="expression" dxfId="463" priority="194">
      <formula>AND($AE85=1,$AD85=1)</formula>
    </cfRule>
    <cfRule type="expression" dxfId="462" priority="195">
      <formula>$AE85=1</formula>
    </cfRule>
    <cfRule type="expression" dxfId="461" priority="196">
      <formula>AND($R85="X",OR($B85&lt;&gt;"",$C85&lt;&gt;"",$E85&lt;&gt;"",#REF!&lt;&gt;""))</formula>
    </cfRule>
  </conditionalFormatting>
  <conditionalFormatting sqref="E89">
    <cfRule type="expression" dxfId="460" priority="187">
      <formula>AND($R89="X",OR($B89&lt;&gt;"",$C89&lt;&gt;"",$D89&lt;&gt;"",$E89&lt;&gt;""))</formula>
    </cfRule>
    <cfRule type="expression" dxfId="459" priority="188">
      <formula>AND($AE89=1,$AD89=1)</formula>
    </cfRule>
    <cfRule type="expression" dxfId="458" priority="189">
      <formula>$AE89=1</formula>
    </cfRule>
    <cfRule type="expression" dxfId="457" priority="190">
      <formula>$AD89=1</formula>
    </cfRule>
    <cfRule type="expression" dxfId="456" priority="191">
      <formula>AND($R89="X",OR($B89&lt;&gt;"",$C89&lt;&gt;"",$E89&lt;&gt;"",#REF!&lt;&gt;""))</formula>
    </cfRule>
    <cfRule type="expression" dxfId="455" priority="192">
      <formula>$AD89=1</formula>
    </cfRule>
  </conditionalFormatting>
  <conditionalFormatting sqref="E104">
    <cfRule type="expression" dxfId="454" priority="197">
      <formula>AND($R104="X",OR($B104&lt;&gt;"",$C104&lt;&gt;"",$D104&lt;&gt;"",$E104&lt;&gt;""))</formula>
    </cfRule>
    <cfRule type="expression" dxfId="453" priority="198">
      <formula>AND($AE104=1,$AD104=1)</formula>
    </cfRule>
    <cfRule type="expression" dxfId="452" priority="199">
      <formula>$AE104=1</formula>
    </cfRule>
    <cfRule type="expression" dxfId="451" priority="200">
      <formula>$AD104=1</formula>
    </cfRule>
    <cfRule type="expression" dxfId="450" priority="201">
      <formula>AND($R104="X",OR($B104&lt;&gt;"",$C104&lt;&gt;"",$E104&lt;&gt;"",#REF!&lt;&gt;""))</formula>
    </cfRule>
  </conditionalFormatting>
  <conditionalFormatting sqref="E115 E148:E152 E154:E158 E167 E184:E191">
    <cfRule type="expression" dxfId="449" priority="154">
      <formula>AND($R115="X",OR($B115&lt;&gt;"",$C115&lt;&gt;"",$D115&lt;&gt;""))</formula>
    </cfRule>
  </conditionalFormatting>
  <conditionalFormatting sqref="E115:E117">
    <cfRule type="expression" dxfId="448" priority="310">
      <formula>AND($R115="X",OR(#REF!&lt;&gt;"",$B115&lt;&gt;"",$C115&lt;&gt;""))</formula>
    </cfRule>
  </conditionalFormatting>
  <conditionalFormatting sqref="E118:E121">
    <cfRule type="expression" dxfId="447" priority="328">
      <formula>AND($R118="X",OR($B118&lt;&gt;"",$C118&lt;&gt;"",$D118&lt;&gt;""))</formula>
    </cfRule>
  </conditionalFormatting>
  <conditionalFormatting sqref="E119">
    <cfRule type="expression" dxfId="446" priority="114">
      <formula>AND($R119="X",OR($B119&lt;&gt;"",$C119&lt;&gt;"",$D119&lt;&gt;"",$E119&lt;&gt;""))</formula>
    </cfRule>
    <cfRule type="expression" dxfId="445" priority="115">
      <formula>AND($R119="X",OR($B119&lt;&gt;"",$C119&lt;&gt;"",$E119&lt;&gt;"",#REF!&lt;&gt;""))</formula>
    </cfRule>
    <cfRule type="expression" dxfId="444" priority="116">
      <formula>$AD119=1</formula>
    </cfRule>
    <cfRule type="expression" dxfId="443" priority="117">
      <formula>AND($R119="X",OR($B119&lt;&gt;"",$C119&lt;&gt;"",$D119&lt;&gt;""))</formula>
    </cfRule>
  </conditionalFormatting>
  <conditionalFormatting sqref="E121:E123 D148:D152">
    <cfRule type="expression" dxfId="442" priority="278">
      <formula>AND($R121="X",OR($B121&lt;&gt;"",$C121&lt;&gt;""))</formula>
    </cfRule>
  </conditionalFormatting>
  <conditionalFormatting sqref="E124">
    <cfRule type="expression" dxfId="441" priority="202">
      <formula>AND($R124="X",OR($B124&lt;&gt;"",$C124&lt;&gt;"",$D124&lt;&gt;"",$E124&lt;&gt;""))</formula>
    </cfRule>
    <cfRule type="expression" dxfId="440" priority="203">
      <formula>AND($R124="X",OR($B124&lt;&gt;"",$C124&lt;&gt;"",$E124&lt;&gt;"",#REF!&lt;&gt;""))</formula>
    </cfRule>
    <cfRule type="expression" dxfId="439" priority="204">
      <formula>$AD124=1</formula>
    </cfRule>
  </conditionalFormatting>
  <conditionalFormatting sqref="E124:E125 F126:F127 E128:E131">
    <cfRule type="expression" dxfId="438" priority="284">
      <formula>AND($R124="X",OR($B124&lt;&gt;"",$C124&lt;&gt;"",$D124&lt;&gt;""))</formula>
    </cfRule>
  </conditionalFormatting>
  <conditionalFormatting sqref="E126:E127">
    <cfRule type="expression" dxfId="437" priority="133">
      <formula>AND($R126="X",$B126&lt;&gt;"")</formula>
    </cfRule>
    <cfRule type="expression" dxfId="436" priority="134">
      <formula>AND($AE126=1,$AD126=1)</formula>
    </cfRule>
    <cfRule type="expression" dxfId="435" priority="135">
      <formula>$AE126=1</formula>
    </cfRule>
    <cfRule type="expression" dxfId="434" priority="136">
      <formula>OR($AE126="X",$AD126="X")</formula>
    </cfRule>
    <cfRule type="expression" dxfId="433" priority="137">
      <formula>$AD126=1</formula>
    </cfRule>
    <cfRule type="expression" dxfId="432" priority="138">
      <formula>AND(NOT(ISBLANK($W126)),ISBLANK($AD126),ISBLANK($AE126))</formula>
    </cfRule>
  </conditionalFormatting>
  <conditionalFormatting sqref="E133:E147">
    <cfRule type="expression" dxfId="431" priority="176">
      <formula>AND($R133="X",OR($B133&lt;&gt;"",$C133&lt;&gt;"",$D133&lt;&gt;""))</formula>
    </cfRule>
  </conditionalFormatting>
  <conditionalFormatting sqref="E153">
    <cfRule type="expression" dxfId="430" priority="862">
      <formula>AND($R153="X",OR($B153&lt;&gt;"",#REF!&lt;&gt;"",$D153&lt;&gt;""))</formula>
    </cfRule>
  </conditionalFormatting>
  <conditionalFormatting sqref="E156">
    <cfRule type="expression" dxfId="429" priority="216">
      <formula>$AD156=1</formula>
    </cfRule>
    <cfRule type="expression" dxfId="428" priority="217">
      <formula>AND($R156="X",OR($B156&lt;&gt;"",$C156&lt;&gt;"",$D156&lt;&gt;"",$E156&lt;&gt;""))</formula>
    </cfRule>
    <cfRule type="expression" dxfId="427" priority="218">
      <formula>AND($AE156=1,$AD156=1)</formula>
    </cfRule>
    <cfRule type="expression" dxfId="426" priority="219">
      <formula>$AE156=1</formula>
    </cfRule>
  </conditionalFormatting>
  <conditionalFormatting sqref="E160">
    <cfRule type="expression" dxfId="425" priority="73">
      <formula>AND($R160="X",OR($B160&lt;&gt;"",$C160&lt;&gt;"",$D160&lt;&gt;""))</formula>
    </cfRule>
  </conditionalFormatting>
  <conditionalFormatting sqref="E162:E166">
    <cfRule type="expression" dxfId="424" priority="50">
      <formula>OR($AE162="X",$AD162="X")</formula>
    </cfRule>
    <cfRule type="expression" dxfId="423" priority="51">
      <formula>AND($AE162=1,$AD162=1)</formula>
    </cfRule>
    <cfRule type="expression" dxfId="422" priority="52">
      <formula>$AE162=1</formula>
    </cfRule>
    <cfRule type="expression" dxfId="421" priority="53">
      <formula>$AD162=1</formula>
    </cfRule>
    <cfRule type="expression" dxfId="420" priority="54">
      <formula>AND(NOT(ISBLANK($W162)),ISBLANK($AD162),ISBLANK($AE162))</formula>
    </cfRule>
    <cfRule type="expression" dxfId="419" priority="55">
      <formula>AND($R162="X",OR(#REF!&lt;&gt;"",$B162&lt;&gt;"",$C162&lt;&gt;"",$D162&lt;&gt;""))</formula>
    </cfRule>
  </conditionalFormatting>
  <conditionalFormatting sqref="E169:E183">
    <cfRule type="expression" dxfId="418" priority="125">
      <formula>AND($R169="X",OR($B169&lt;&gt;"",#REF!&lt;&gt;"",$C169&lt;&gt;"",$D169&lt;&gt;""))</formula>
    </cfRule>
  </conditionalFormatting>
  <conditionalFormatting sqref="E181:E183">
    <cfRule type="expression" dxfId="417" priority="7">
      <formula>AND($R181="X",OR($B181&lt;&gt;"",#REF!&lt;&gt;"",$C181&lt;&gt;""))</formula>
    </cfRule>
  </conditionalFormatting>
  <conditionalFormatting sqref="E160:F160">
    <cfRule type="expression" dxfId="416" priority="84">
      <formula>AND($R160="X",OR($B160&lt;&gt;"",$C160&lt;&gt;"",$D160&lt;&gt;"",#REF!&lt;&gt;""))</formula>
    </cfRule>
  </conditionalFormatting>
  <conditionalFormatting sqref="E168:F168">
    <cfRule type="expression" dxfId="415" priority="1027">
      <formula>AND($R168="X",OR($B168&lt;&gt;"",$C168&lt;&gt;"",$D168&lt;&gt;"",#REF!&lt;&gt;""))</formula>
    </cfRule>
  </conditionalFormatting>
  <conditionalFormatting sqref="E119:G119">
    <cfRule type="expression" dxfId="414" priority="120">
      <formula>AND($AE119=1,$AD119=1)</formula>
    </cfRule>
    <cfRule type="expression" dxfId="413" priority="121">
      <formula>$AE119=1</formula>
    </cfRule>
  </conditionalFormatting>
  <conditionalFormatting sqref="E121:G121">
    <cfRule type="expression" dxfId="412" priority="91">
      <formula>AND($R121="X",OR($B121&lt;&gt;"",$C121&lt;&gt;"",$D121&lt;&gt;"",$E121&lt;&gt;""))</formula>
    </cfRule>
    <cfRule type="expression" dxfId="411" priority="92">
      <formula>AND($R121="X",OR($B121&lt;&gt;"",$C121&lt;&gt;"",$E121&lt;&gt;"",#REF!&lt;&gt;""))</formula>
    </cfRule>
    <cfRule type="expression" dxfId="410" priority="93">
      <formula>$AD121=1</formula>
    </cfRule>
    <cfRule type="expression" dxfId="409" priority="94">
      <formula>AND($R121="X",OR($B121&lt;&gt;"",$C121&lt;&gt;"",$D121&lt;&gt;""))</formula>
    </cfRule>
    <cfRule type="expression" dxfId="408" priority="95">
      <formula>AND($AE121=1,$AD121=1)</formula>
    </cfRule>
    <cfRule type="expression" dxfId="407" priority="96">
      <formula>$AE121=1</formula>
    </cfRule>
    <cfRule type="expression" dxfId="406" priority="97">
      <formula>AND($R121="X",$B121&lt;&gt;"")</formula>
    </cfRule>
    <cfRule type="expression" dxfId="405" priority="99">
      <formula>AND($R121="X",OR($B121&lt;&gt;"",$C121&lt;&gt;""))</formula>
    </cfRule>
  </conditionalFormatting>
  <conditionalFormatting sqref="E121:G125">
    <cfRule type="expression" dxfId="404" priority="827">
      <formula>OR($AE121="X",$AD121="X")</formula>
    </cfRule>
  </conditionalFormatting>
  <conditionalFormatting sqref="E133:G133 B133:C147">
    <cfRule type="expression" dxfId="403" priority="180">
      <formula>AND($AE133=1,$AD133=1)</formula>
    </cfRule>
    <cfRule type="expression" dxfId="402" priority="181">
      <formula>$AE133=1</formula>
    </cfRule>
    <cfRule type="expression" dxfId="401" priority="182">
      <formula>$AD133=1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6 F40:F85 F87:F113 E183:G183">
    <cfRule type="expression" dxfId="400" priority="47">
      <formula>AND($R9="X",OR($B9&lt;&gt;"",$C9&lt;&gt;"",$D9&lt;&gt;"",$E9&lt;&gt;""))</formula>
    </cfRule>
  </conditionalFormatting>
  <conditionalFormatting sqref="F38:F39">
    <cfRule type="expression" dxfId="399" priority="1110">
      <formula>AND($R38="X",OR($B38&lt;&gt;"",#REF!&lt;&gt;"",$D38&lt;&gt;"",#REF!&lt;&gt;""))</formula>
    </cfRule>
  </conditionalFormatting>
  <conditionalFormatting sqref="F86">
    <cfRule type="expression" dxfId="398" priority="1708">
      <formula>AND($R86="X",OR($B86&lt;&gt;"",$C86&lt;&gt;"",$E86&lt;&gt;"",#REF!&lt;&gt;""))</formula>
    </cfRule>
  </conditionalFormatting>
  <conditionalFormatting sqref="F115 F154:F158 F167 F184:F191">
    <cfRule type="expression" dxfId="397" priority="155">
      <formula>AND($R115="X",OR($B115&lt;&gt;"",$C115&lt;&gt;"",$D115&lt;&gt;"",$E115&lt;&gt;""))</formula>
    </cfRule>
  </conditionalFormatting>
  <conditionalFormatting sqref="F115:F117">
    <cfRule type="expression" dxfId="396" priority="311">
      <formula>AND($R115="X",OR(#REF!&lt;&gt;"",$B115&lt;&gt;"",$C115&lt;&gt;"",$E115&lt;&gt;""))</formula>
    </cfRule>
  </conditionalFormatting>
  <conditionalFormatting sqref="F118:F121">
    <cfRule type="expression" dxfId="395" priority="329">
      <formula>AND($R118="X",OR($B118&lt;&gt;"",$C118&lt;&gt;"",$D118&lt;&gt;"",$E118&lt;&gt;""))</formula>
    </cfRule>
  </conditionalFormatting>
  <conditionalFormatting sqref="F119">
    <cfRule type="expression" dxfId="394" priority="118">
      <formula>AND($R119="X",OR($B119&lt;&gt;"",$C119&lt;&gt;"",$D119&lt;&gt;"",$E119&lt;&gt;""))</formula>
    </cfRule>
  </conditionalFormatting>
  <conditionalFormatting sqref="F121:F123 F132:G132">
    <cfRule type="expression" dxfId="393" priority="314">
      <formula>AND($R121="X",OR($B121&lt;&gt;"",$C121&lt;&gt;"",$E121&lt;&gt;"",#REF!&lt;&gt;""))</formula>
    </cfRule>
  </conditionalFormatting>
  <conditionalFormatting sqref="F124:F152">
    <cfRule type="expression" dxfId="392" priority="285">
      <formula>AND($R124="X",OR($B124&lt;&gt;"",$C124&lt;&gt;"",$D124&lt;&gt;"",$E124&lt;&gt;""))</formula>
    </cfRule>
  </conditionalFormatting>
  <conditionalFormatting sqref="F131">
    <cfRule type="expression" dxfId="391" priority="186">
      <formula>AND($R131="X",OR($B131&lt;&gt;"",$C131&lt;&gt;"",$E131&lt;&gt;"",#REF!&lt;&gt;""))</formula>
    </cfRule>
  </conditionalFormatting>
  <conditionalFormatting sqref="F153">
    <cfRule type="expression" dxfId="390" priority="863">
      <formula>AND($R153="X",OR($B153&lt;&gt;"",#REF!&lt;&gt;"",$D153&lt;&gt;"",$E153&lt;&gt;""))</formula>
    </cfRule>
  </conditionalFormatting>
  <conditionalFormatting sqref="F162:F166">
    <cfRule type="expression" dxfId="389" priority="1051">
      <formula>AND($R162="X",OR(#REF!&lt;&gt;"",$B162&lt;&gt;"",$C162&lt;&gt;"",$D162&lt;&gt;""))</formula>
    </cfRule>
  </conditionalFormatting>
  <conditionalFormatting sqref="F169:F183">
    <cfRule type="expression" dxfId="388" priority="126">
      <formula>AND($R169="X",OR($B169&lt;&gt;"",#REF!&lt;&gt;"",$C169&lt;&gt;"",$D169&lt;&gt;"",$F169&lt;&gt;""))</formula>
    </cfRule>
    <cfRule type="expression" dxfId="387" priority="1017">
      <formula>AND($R169="X",OR($B169&lt;&gt;"",#REF!&lt;&gt;"",$C169&lt;&gt;"",$D169&lt;&gt;""))</formula>
    </cfRule>
  </conditionalFormatting>
  <conditionalFormatting sqref="F181:F183">
    <cfRule type="expression" dxfId="386" priority="5">
      <formula>AND($R181="X",OR($B181&lt;&gt;"",#REF!&lt;&gt;"",$C181&lt;&gt;"",$D181&lt;&gt;""))</formula>
    </cfRule>
  </conditionalFormatting>
  <conditionalFormatting sqref="F120:G120">
    <cfRule type="expression" dxfId="385" priority="101">
      <formula>AND($R120="X",OR($B120&lt;&gt;"",$C120&lt;&gt;"",$D120&lt;&gt;"",$E120&lt;&gt;""))</formula>
    </cfRule>
    <cfRule type="expression" dxfId="384" priority="102">
      <formula>AND($R120="X",OR($B120&lt;&gt;"",$C120&lt;&gt;"",$E120&lt;&gt;"",#REF!&lt;&gt;""))</formula>
    </cfRule>
    <cfRule type="expression" dxfId="383" priority="103">
      <formula>$AD120=1</formula>
    </cfRule>
    <cfRule type="expression" dxfId="382" priority="104">
      <formula>AND($R120="X",OR($B120&lt;&gt;"",$C120&lt;&gt;"",$D120&lt;&gt;""))</formula>
    </cfRule>
    <cfRule type="expression" dxfId="381" priority="105">
      <formula>AND($AE120=1,$AD120=1)</formula>
    </cfRule>
    <cfRule type="expression" dxfId="380" priority="106">
      <formula>$AE120=1</formula>
    </cfRule>
    <cfRule type="expression" dxfId="379" priority="107">
      <formula>AND($R120="X",OR($B120&lt;&gt;"",$C120&lt;&gt;"",$D120&lt;&gt;""))</formula>
    </cfRule>
  </conditionalFormatting>
  <conditionalFormatting sqref="F121:G121">
    <cfRule type="expression" dxfId="378" priority="89">
      <formula>AND($R121="X",OR($B121&lt;&gt;"",$C121&lt;&gt;""))</formula>
    </cfRule>
    <cfRule type="expression" dxfId="377" priority="90">
      <formula>AND($R121="X",OR($B121&lt;&gt;"",$C121&lt;&gt;"",$D121&lt;&gt;""))</formula>
    </cfRule>
  </conditionalFormatting>
  <conditionalFormatting sqref="F160:G160">
    <cfRule type="expression" dxfId="376" priority="85">
      <formula>AND($R160="X",OR($B160&lt;&gt;"",$C160&lt;&gt;"",$D160&lt;&gt;"",#REF!&lt;&gt;"",$F160&lt;&gt;""))</formula>
    </cfRule>
  </conditionalFormatting>
  <conditionalFormatting sqref="F168:G168">
    <cfRule type="expression" dxfId="375" priority="1028">
      <formula>AND($R168="X",OR($B168&lt;&gt;"",$C168&lt;&gt;"",$D168&lt;&gt;"",#REF!&lt;&gt;"",$F168&lt;&gt;""))</formula>
    </cfRule>
  </conditionalFormatting>
  <conditionalFormatting sqref="G9:G36 D161:G161">
    <cfRule type="expression" dxfId="374" priority="49">
      <formula>AND($R9="X",OR($B9&lt;&gt;"",$C9&lt;&gt;"",$D9&lt;&gt;"",$E9&lt;&gt;"",$F9&lt;&gt;""))</formula>
    </cfRule>
  </conditionalFormatting>
  <conditionalFormatting sqref="G38:G39">
    <cfRule type="expression" dxfId="373" priority="1117">
      <formula>AND($R38="X",OR($B38&lt;&gt;"",#REF!&lt;&gt;"",$D38&lt;&gt;"",#REF!&lt;&gt;"",$F38&lt;&gt;""))</formula>
    </cfRule>
  </conditionalFormatting>
  <conditionalFormatting sqref="G40:G85 F120 G154:G158 G167">
    <cfRule type="expression" dxfId="372" priority="100">
      <formula>AND($R40="X",OR($B40&lt;&gt;"",$C40&lt;&gt;"",$D40&lt;&gt;"",$E40&lt;&gt;"",$F40&lt;&gt;""))</formula>
    </cfRule>
  </conditionalFormatting>
  <conditionalFormatting sqref="G86">
    <cfRule type="expression" dxfId="371" priority="1710">
      <formula>AND($R86="X",OR($B86&lt;&gt;"",$C86&lt;&gt;"",$E86&lt;&gt;"",#REF!&lt;&gt;"",$F86&lt;&gt;""))</formula>
    </cfRule>
  </conditionalFormatting>
  <conditionalFormatting sqref="G87:G113 F183">
    <cfRule type="expression" dxfId="370" priority="48">
      <formula>AND($R87="X",OR($B87&lt;&gt;"",$C87&lt;&gt;"",$D87&lt;&gt;"",$E87&lt;&gt;"",$F87&lt;&gt;""))</formula>
    </cfRule>
  </conditionalFormatting>
  <conditionalFormatting sqref="G115">
    <cfRule type="expression" dxfId="369" priority="156">
      <formula>AND($R115="X",OR($B115&lt;&gt;"",$C115&lt;&gt;"",$D115&lt;&gt;"",$E115&lt;&gt;"",$F115&lt;&gt;""))</formula>
    </cfRule>
  </conditionalFormatting>
  <conditionalFormatting sqref="G115:G117">
    <cfRule type="expression" dxfId="368" priority="312">
      <formula>AND($R115="X",OR(#REF!&lt;&gt;"",$B115&lt;&gt;"",$C115&lt;&gt;"",$E115&lt;&gt;"",$F115&lt;&gt;""))</formula>
    </cfRule>
  </conditionalFormatting>
  <conditionalFormatting sqref="G118:G121">
    <cfRule type="expression" dxfId="367" priority="330">
      <formula>AND($R118="X",OR($B118&lt;&gt;"",$C118&lt;&gt;"",$D118&lt;&gt;"",$E118&lt;&gt;"",$F118&lt;&gt;""))</formula>
    </cfRule>
  </conditionalFormatting>
  <conditionalFormatting sqref="G119">
    <cfRule type="expression" dxfId="366" priority="119">
      <formula>AND($R119="X",OR($B119&lt;&gt;"",$C119&lt;&gt;"",$D119&lt;&gt;"",$E119&lt;&gt;"",$F119&lt;&gt;""))</formula>
    </cfRule>
  </conditionalFormatting>
  <conditionalFormatting sqref="G121">
    <cfRule type="expression" dxfId="365" priority="87">
      <formula>AND($R121="X",OR($B121&lt;&gt;"",$C121&lt;&gt;"",$E121&lt;&gt;"",#REF!&lt;&gt;""))</formula>
    </cfRule>
    <cfRule type="expression" dxfId="364" priority="88">
      <formula>AND($R121="X",OR($B121&lt;&gt;"",$C121&lt;&gt;"",$D121&lt;&gt;"",$E121&lt;&gt;""))</formula>
    </cfRule>
  </conditionalFormatting>
  <conditionalFormatting sqref="G121:G123">
    <cfRule type="expression" dxfId="363" priority="315">
      <formula>AND($R121="X",OR($B121&lt;&gt;"",$C121&lt;&gt;"",$E121&lt;&gt;"",#REF!&lt;&gt;"",$F121&lt;&gt;""))</formula>
    </cfRule>
  </conditionalFormatting>
  <conditionalFormatting sqref="G132">
    <cfRule type="expression" dxfId="362" priority="224">
      <formula>AND($R132="X",OR($B132&lt;&gt;"",$C132&lt;&gt;"",$D132&lt;&gt;"",$E132&lt;&gt;""))</formula>
    </cfRule>
    <cfRule type="expression" dxfId="361" priority="886">
      <formula>AND($R132="X",OR($B132&lt;&gt;"",$C132&lt;&gt;"",$E132&lt;&gt;"",#REF!&lt;&gt;"",$F132&lt;&gt;""))</formula>
    </cfRule>
  </conditionalFormatting>
  <conditionalFormatting sqref="G133:G152">
    <cfRule type="expression" dxfId="360" priority="178">
      <formula>AND($R133="X",OR($B133&lt;&gt;"",$C133&lt;&gt;"",$D133&lt;&gt;"",$E133&lt;&gt;"",$F133&lt;&gt;""))</formula>
    </cfRule>
  </conditionalFormatting>
  <conditionalFormatting sqref="G153">
    <cfRule type="expression" dxfId="359" priority="864">
      <formula>AND($R153="X",OR($B153&lt;&gt;"",#REF!&lt;&gt;"",$D153&lt;&gt;"",$E153&lt;&gt;"",$F153&lt;&gt;""))</formula>
    </cfRule>
  </conditionalFormatting>
  <conditionalFormatting sqref="G162:G166">
    <cfRule type="expression" dxfId="358" priority="1053">
      <formula>AND($R162="X",OR(#REF!&lt;&gt;"",$B162&lt;&gt;"",$C162&lt;&gt;"",$D162&lt;&gt;"",$F162&lt;&gt;""))</formula>
    </cfRule>
  </conditionalFormatting>
  <conditionalFormatting sqref="G169:G183">
    <cfRule type="expression" dxfId="357" priority="1021">
      <formula>AND($R169="X",OR($B169&lt;&gt;"",#REF!&lt;&gt;"",$C169&lt;&gt;"",$D169&lt;&gt;"",$F169&lt;&gt;""))</formula>
    </cfRule>
  </conditionalFormatting>
  <conditionalFormatting sqref="G184:G191 G124:G131">
    <cfRule type="expression" dxfId="356" priority="286">
      <formula>AND($R124="X",OR($B124&lt;&gt;"",$C124&lt;&gt;"",$D124&lt;&gt;"",$E124&lt;&gt;"",$F124&lt;&gt;""))</formula>
    </cfRule>
  </conditionalFormatting>
  <conditionalFormatting sqref="H193:H194 H214:H1054">
    <cfRule type="expression" dxfId="355" priority="445">
      <formula>$Q193="X"</formula>
    </cfRule>
  </conditionalFormatting>
  <conditionalFormatting sqref="I11:I23 I25:I191">
    <cfRule type="expression" dxfId="354" priority="282">
      <formula>$R11="X"</formula>
    </cfRule>
  </conditionalFormatting>
  <conditionalFormatting sqref="Q9:Q191">
    <cfRule type="cellIs" dxfId="353" priority="2" operator="equal">
      <formula>"1..1"</formula>
    </cfRule>
    <cfRule type="cellIs" dxfId="352" priority="3" operator="equal">
      <formula>"0..n"</formula>
    </cfRule>
    <cfRule type="cellIs" dxfId="351" priority="4"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topRight" activeCell="H1" sqref="H1"/>
      <selection pane="bottomLeft" activeCell="A9" sqref="A9"/>
      <selection pane="bottomRight" activeCell="B5" sqref="B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1669</v>
      </c>
      <c r="B1" s="287"/>
      <c r="C1" s="129" t="s">
        <v>813</v>
      </c>
      <c r="D1" s="128"/>
      <c r="E1" s="294" t="s">
        <v>814</v>
      </c>
      <c r="F1" s="157">
        <v>0.7</v>
      </c>
      <c r="G1" s="128"/>
      <c r="H1" s="724" t="s">
        <v>1670</v>
      </c>
      <c r="I1" s="724"/>
      <c r="J1" s="724"/>
      <c r="K1" s="724"/>
      <c r="L1" s="724"/>
      <c r="M1" s="295" t="s">
        <v>1670</v>
      </c>
      <c r="N1" s="295" t="s">
        <v>1670</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4"/>
      <c r="I2" s="724"/>
      <c r="J2" s="724"/>
      <c r="K2" s="724"/>
      <c r="L2" s="724"/>
      <c r="M2" s="295" t="s">
        <v>1670</v>
      </c>
      <c r="N2" s="295" t="s">
        <v>1670</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1670</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1670</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1670</v>
      </c>
      <c r="C7" s="304" t="s">
        <v>1670</v>
      </c>
      <c r="D7" s="304" t="s">
        <v>1670</v>
      </c>
      <c r="E7" s="304" t="s">
        <v>1670</v>
      </c>
      <c r="F7" s="96"/>
      <c r="G7" s="96"/>
      <c r="H7" s="96"/>
      <c r="I7" s="96"/>
      <c r="J7" s="96"/>
      <c r="K7" s="96"/>
      <c r="L7" s="96"/>
      <c r="M7" s="96"/>
      <c r="N7" s="96"/>
      <c r="O7" s="725" t="s">
        <v>1671</v>
      </c>
      <c r="P7" s="725"/>
      <c r="Q7" s="725"/>
      <c r="R7" s="725"/>
      <c r="S7" s="305"/>
      <c r="T7" s="96"/>
      <c r="U7" s="96"/>
      <c r="V7" s="96"/>
      <c r="W7" s="96"/>
      <c r="X7" s="96"/>
      <c r="Y7" s="96"/>
      <c r="Z7" s="96"/>
      <c r="AA7" s="726" t="s">
        <v>829</v>
      </c>
      <c r="AB7" s="726"/>
      <c r="AD7" s="96"/>
      <c r="AE7" s="96"/>
      <c r="AF7" s="96"/>
      <c r="AG7" s="727" t="s">
        <v>830</v>
      </c>
      <c r="AH7" s="72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1672</v>
      </c>
      <c r="J8" s="308" t="s">
        <v>838</v>
      </c>
      <c r="K8" s="308" t="s">
        <v>1673</v>
      </c>
      <c r="L8" s="309" t="s">
        <v>840</v>
      </c>
      <c r="M8" s="309" t="s">
        <v>841</v>
      </c>
      <c r="N8" s="310" t="s">
        <v>842</v>
      </c>
      <c r="O8" s="309" t="s">
        <v>843</v>
      </c>
      <c r="P8" s="309" t="s">
        <v>844</v>
      </c>
      <c r="Q8" s="309" t="s">
        <v>845</v>
      </c>
      <c r="R8" s="309" t="s">
        <v>846</v>
      </c>
      <c r="S8" s="310" t="s">
        <v>677</v>
      </c>
      <c r="T8" s="373" t="s">
        <v>1674</v>
      </c>
      <c r="U8" s="373" t="s">
        <v>1675</v>
      </c>
      <c r="V8" s="373" t="s">
        <v>1676</v>
      </c>
      <c r="W8" s="308" t="s">
        <v>3</v>
      </c>
      <c r="X8" s="308" t="s">
        <v>1677</v>
      </c>
      <c r="Y8" s="308" t="s">
        <v>1678</v>
      </c>
      <c r="Z8" s="308" t="s">
        <v>849</v>
      </c>
      <c r="AA8" s="311" t="s">
        <v>850</v>
      </c>
      <c r="AB8" s="311" t="s">
        <v>851</v>
      </c>
      <c r="AC8" s="312" t="s">
        <v>852</v>
      </c>
      <c r="AD8" s="313" t="s">
        <v>853</v>
      </c>
      <c r="AE8" s="313" t="s">
        <v>854</v>
      </c>
      <c r="AF8" s="313" t="s">
        <v>856</v>
      </c>
      <c r="AG8" s="313" t="s">
        <v>857</v>
      </c>
      <c r="AH8" s="314" t="s">
        <v>915</v>
      </c>
      <c r="AI8" s="524" t="s">
        <v>1679</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1680</v>
      </c>
      <c r="C9" s="316"/>
      <c r="D9" s="316"/>
      <c r="E9" s="316"/>
      <c r="F9" s="316"/>
      <c r="G9" s="316"/>
      <c r="H9" s="317" t="s">
        <v>1681</v>
      </c>
      <c r="I9" s="317" t="s">
        <v>1682</v>
      </c>
      <c r="J9" s="319"/>
      <c r="K9" s="317" t="s">
        <v>864</v>
      </c>
      <c r="L9" s="317" t="s">
        <v>1683</v>
      </c>
      <c r="M9" s="317"/>
      <c r="N9" s="317" t="s">
        <v>1683</v>
      </c>
      <c r="O9" s="317"/>
      <c r="P9" s="317"/>
      <c r="Q9" s="317"/>
      <c r="R9" s="317"/>
      <c r="S9" s="320" t="s">
        <v>820</v>
      </c>
      <c r="T9" s="320" t="s">
        <v>820</v>
      </c>
      <c r="U9" s="320" t="s">
        <v>820</v>
      </c>
      <c r="V9" s="317"/>
      <c r="W9" s="317" t="s">
        <v>864</v>
      </c>
      <c r="X9" s="317" t="s">
        <v>1684</v>
      </c>
      <c r="Y9" s="317"/>
      <c r="Z9" s="317"/>
      <c r="AA9" s="317" t="s">
        <v>864</v>
      </c>
      <c r="AB9" s="317" t="s">
        <v>864</v>
      </c>
      <c r="AC9" s="321" t="s">
        <v>1670</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1685</v>
      </c>
      <c r="I10" s="323" t="s">
        <v>1686</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1687</v>
      </c>
      <c r="AA10" s="323" t="s">
        <v>864</v>
      </c>
      <c r="AB10" s="323" t="s">
        <v>864</v>
      </c>
      <c r="AC10" s="321" t="s">
        <v>1670</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1688</v>
      </c>
      <c r="D11" s="326"/>
      <c r="E11" s="326"/>
      <c r="F11" s="326"/>
      <c r="G11" s="326"/>
      <c r="H11" s="317" t="s">
        <v>1689</v>
      </c>
      <c r="I11" s="317" t="s">
        <v>1690</v>
      </c>
      <c r="J11" s="317" t="s">
        <v>887</v>
      </c>
      <c r="K11" s="317" t="s">
        <v>864</v>
      </c>
      <c r="L11" s="317" t="s">
        <v>1691</v>
      </c>
      <c r="M11" s="317"/>
      <c r="N11" s="317" t="s">
        <v>1691</v>
      </c>
      <c r="O11" s="317"/>
      <c r="P11" s="317"/>
      <c r="Q11" s="317"/>
      <c r="R11" s="317"/>
      <c r="S11" s="320" t="s">
        <v>820</v>
      </c>
      <c r="T11" s="320" t="s">
        <v>820</v>
      </c>
      <c r="U11" s="320" t="s">
        <v>820</v>
      </c>
      <c r="V11" s="317"/>
      <c r="W11" s="317"/>
      <c r="X11" s="317" t="s">
        <v>863</v>
      </c>
      <c r="Y11" s="317"/>
      <c r="Z11" s="317" t="s">
        <v>1692</v>
      </c>
      <c r="AA11" s="317" t="s">
        <v>864</v>
      </c>
      <c r="AB11" s="317" t="s">
        <v>864</v>
      </c>
      <c r="AC11" s="321" t="s">
        <v>1670</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1693</v>
      </c>
      <c r="I12" s="323" t="s">
        <v>1694</v>
      </c>
      <c r="J12" s="323" t="s">
        <v>1695</v>
      </c>
      <c r="K12" s="323" t="s">
        <v>864</v>
      </c>
      <c r="L12" s="323" t="s">
        <v>1696</v>
      </c>
      <c r="M12" s="323"/>
      <c r="N12" s="323" t="s">
        <v>1696</v>
      </c>
      <c r="O12" s="323"/>
      <c r="P12" s="323"/>
      <c r="Q12" s="323"/>
      <c r="R12" s="323"/>
      <c r="S12" s="325" t="s">
        <v>820</v>
      </c>
      <c r="T12" s="325" t="s">
        <v>820</v>
      </c>
      <c r="U12" s="325" t="s">
        <v>820</v>
      </c>
      <c r="V12" s="323"/>
      <c r="W12" s="323"/>
      <c r="X12" s="323" t="s">
        <v>863</v>
      </c>
      <c r="Y12" s="323"/>
      <c r="Z12" s="323" t="s">
        <v>1697</v>
      </c>
      <c r="AA12" s="323" t="s">
        <v>864</v>
      </c>
      <c r="AB12" s="323" t="s">
        <v>864</v>
      </c>
      <c r="AC12" s="321" t="s">
        <v>1670</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1698</v>
      </c>
      <c r="D13" s="326"/>
      <c r="E13" s="326"/>
      <c r="F13" s="326"/>
      <c r="G13" s="326"/>
      <c r="H13" s="317" t="s">
        <v>1699</v>
      </c>
      <c r="I13" s="317" t="s">
        <v>1700</v>
      </c>
      <c r="J13" s="317" t="s">
        <v>1701</v>
      </c>
      <c r="K13" s="317" t="s">
        <v>864</v>
      </c>
      <c r="L13" s="317" t="s">
        <v>1702</v>
      </c>
      <c r="M13" s="317"/>
      <c r="N13" s="317" t="s">
        <v>1702</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1670</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1703</v>
      </c>
      <c r="D14" s="322"/>
      <c r="E14" s="322"/>
      <c r="F14" s="322"/>
      <c r="G14" s="322"/>
      <c r="H14" s="323" t="s">
        <v>1704</v>
      </c>
      <c r="I14" s="323" t="s">
        <v>1705</v>
      </c>
      <c r="J14" s="330"/>
      <c r="K14" s="323" t="s">
        <v>864</v>
      </c>
      <c r="L14" s="323" t="s">
        <v>1706</v>
      </c>
      <c r="M14" s="323"/>
      <c r="N14" s="323" t="s">
        <v>1706</v>
      </c>
      <c r="O14" s="323"/>
      <c r="P14" s="323"/>
      <c r="Q14" s="323"/>
      <c r="R14" s="323"/>
      <c r="S14" s="331" t="s">
        <v>823</v>
      </c>
      <c r="T14" s="331" t="s">
        <v>823</v>
      </c>
      <c r="U14" s="331" t="s">
        <v>823</v>
      </c>
      <c r="V14" s="323"/>
      <c r="W14" s="323" t="s">
        <v>864</v>
      </c>
      <c r="X14" s="323" t="s">
        <v>942</v>
      </c>
      <c r="Y14" s="323"/>
      <c r="Z14" s="323"/>
      <c r="AA14" s="323" t="s">
        <v>864</v>
      </c>
      <c r="AB14" s="323" t="s">
        <v>864</v>
      </c>
      <c r="AC14" s="321" t="s">
        <v>1670</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1707</v>
      </c>
      <c r="I15" s="317"/>
      <c r="J15" s="317" t="s">
        <v>1708</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1670</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1709</v>
      </c>
      <c r="E16" s="322"/>
      <c r="F16" s="322"/>
      <c r="G16" s="322"/>
      <c r="H16" s="323" t="s">
        <v>1710</v>
      </c>
      <c r="I16" s="323" t="s">
        <v>1711</v>
      </c>
      <c r="J16" s="323" t="s">
        <v>1712</v>
      </c>
      <c r="K16" s="323" t="s">
        <v>864</v>
      </c>
      <c r="L16" s="323" t="s">
        <v>1713</v>
      </c>
      <c r="M16" s="323"/>
      <c r="N16" s="323" t="s">
        <v>1713</v>
      </c>
      <c r="O16" s="323"/>
      <c r="P16" s="323"/>
      <c r="Q16" s="323"/>
      <c r="R16" s="323"/>
      <c r="S16" s="333" t="s">
        <v>817</v>
      </c>
      <c r="T16" s="334" t="s">
        <v>817</v>
      </c>
      <c r="U16" s="335" t="s">
        <v>820</v>
      </c>
      <c r="V16" s="323" t="s">
        <v>864</v>
      </c>
      <c r="W16" s="323"/>
      <c r="X16" s="323" t="s">
        <v>863</v>
      </c>
      <c r="Y16" s="323"/>
      <c r="Z16" s="323" t="s">
        <v>1714</v>
      </c>
      <c r="AA16" s="323" t="s">
        <v>864</v>
      </c>
      <c r="AB16" s="323" t="s">
        <v>864</v>
      </c>
      <c r="AC16" s="321" t="s">
        <v>1670</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1715</v>
      </c>
      <c r="D17" s="326"/>
      <c r="E17" s="326"/>
      <c r="F17" s="326"/>
      <c r="G17" s="326"/>
      <c r="H17" s="318" t="s">
        <v>1716</v>
      </c>
      <c r="I17" s="317" t="s">
        <v>1717</v>
      </c>
      <c r="J17" s="317" t="s">
        <v>1718</v>
      </c>
      <c r="K17" s="317" t="s">
        <v>864</v>
      </c>
      <c r="L17" s="317" t="s">
        <v>1719</v>
      </c>
      <c r="M17" s="317"/>
      <c r="N17" s="317" t="s">
        <v>1719</v>
      </c>
      <c r="O17" s="317"/>
      <c r="P17" s="317"/>
      <c r="Q17" s="317"/>
      <c r="R17" s="317"/>
      <c r="S17" s="327" t="s">
        <v>817</v>
      </c>
      <c r="T17" s="329" t="s">
        <v>817</v>
      </c>
      <c r="U17" s="328" t="s">
        <v>820</v>
      </c>
      <c r="V17" s="317" t="s">
        <v>864</v>
      </c>
      <c r="W17" s="317"/>
      <c r="X17" s="317" t="s">
        <v>863</v>
      </c>
      <c r="Y17" s="317"/>
      <c r="Z17" s="317" t="s">
        <v>1720</v>
      </c>
      <c r="AA17" s="317" t="s">
        <v>864</v>
      </c>
      <c r="AB17" s="317" t="s">
        <v>864</v>
      </c>
      <c r="AC17" s="321" t="s">
        <v>1670</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1721</v>
      </c>
      <c r="D18" s="322"/>
      <c r="E18" s="322"/>
      <c r="F18" s="322"/>
      <c r="G18" s="322"/>
      <c r="H18" s="323" t="s">
        <v>1722</v>
      </c>
      <c r="I18" s="323" t="s">
        <v>1723</v>
      </c>
      <c r="J18" s="323" t="s">
        <v>1724</v>
      </c>
      <c r="K18" s="323" t="s">
        <v>864</v>
      </c>
      <c r="L18" s="323" t="s">
        <v>1725</v>
      </c>
      <c r="M18" s="323"/>
      <c r="N18" s="323" t="s">
        <v>1725</v>
      </c>
      <c r="O18" s="323"/>
      <c r="P18" s="323"/>
      <c r="Q18" s="323"/>
      <c r="R18" s="323"/>
      <c r="S18" s="333" t="s">
        <v>817</v>
      </c>
      <c r="T18" s="334" t="s">
        <v>817</v>
      </c>
      <c r="U18" s="334" t="s">
        <v>817</v>
      </c>
      <c r="V18" s="323"/>
      <c r="W18" s="323"/>
      <c r="X18" s="323" t="s">
        <v>863</v>
      </c>
      <c r="Y18" s="323"/>
      <c r="Z18" s="323" t="s">
        <v>1726</v>
      </c>
      <c r="AA18" s="323" t="s">
        <v>864</v>
      </c>
      <c r="AB18" s="323" t="s">
        <v>864</v>
      </c>
      <c r="AC18" s="321" t="s">
        <v>1670</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1727</v>
      </c>
      <c r="D19" s="326"/>
      <c r="E19" s="326"/>
      <c r="F19" s="326"/>
      <c r="G19" s="326"/>
      <c r="H19" s="317" t="s">
        <v>1728</v>
      </c>
      <c r="I19" s="317" t="s">
        <v>1729</v>
      </c>
      <c r="J19" s="317" t="s">
        <v>1730</v>
      </c>
      <c r="K19" s="317" t="s">
        <v>864</v>
      </c>
      <c r="L19" s="317" t="s">
        <v>1731</v>
      </c>
      <c r="M19" s="317"/>
      <c r="N19" s="317" t="s">
        <v>1731</v>
      </c>
      <c r="O19" s="317"/>
      <c r="P19" s="317"/>
      <c r="Q19" s="317"/>
      <c r="R19" s="317"/>
      <c r="S19" s="327" t="s">
        <v>817</v>
      </c>
      <c r="T19" s="327" t="s">
        <v>817</v>
      </c>
      <c r="U19" s="327" t="s">
        <v>817</v>
      </c>
      <c r="V19" s="317"/>
      <c r="W19" s="317"/>
      <c r="X19" s="317" t="s">
        <v>863</v>
      </c>
      <c r="Y19" s="317"/>
      <c r="Z19" s="317"/>
      <c r="AA19" s="317" t="s">
        <v>864</v>
      </c>
      <c r="AB19" s="317" t="s">
        <v>864</v>
      </c>
      <c r="AC19" s="321" t="s">
        <v>1670</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1732</v>
      </c>
      <c r="D20" s="336"/>
      <c r="E20" s="336"/>
      <c r="F20" s="336"/>
      <c r="G20" s="336"/>
      <c r="H20" s="323" t="s">
        <v>1704</v>
      </c>
      <c r="I20" s="323" t="s">
        <v>1733</v>
      </c>
      <c r="J20" s="330"/>
      <c r="K20" s="323"/>
      <c r="L20" s="323" t="s">
        <v>1734</v>
      </c>
      <c r="M20" s="323"/>
      <c r="N20" s="323" t="s">
        <v>1734</v>
      </c>
      <c r="O20" s="323"/>
      <c r="P20" s="323"/>
      <c r="Q20" s="323"/>
      <c r="R20" s="323"/>
      <c r="S20" s="333" t="s">
        <v>817</v>
      </c>
      <c r="T20" s="333" t="s">
        <v>817</v>
      </c>
      <c r="U20" s="333" t="s">
        <v>817</v>
      </c>
      <c r="V20" s="323"/>
      <c r="W20" s="323" t="s">
        <v>864</v>
      </c>
      <c r="X20" s="323" t="s">
        <v>1735</v>
      </c>
      <c r="Y20" s="323"/>
      <c r="Z20" s="323"/>
      <c r="AA20" s="323" t="s">
        <v>864</v>
      </c>
      <c r="AB20" s="323" t="s">
        <v>864</v>
      </c>
      <c r="AC20" s="332" t="s">
        <v>1670</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1736</v>
      </c>
      <c r="E21" s="316"/>
      <c r="F21" s="316"/>
      <c r="G21" s="316"/>
      <c r="H21" s="317" t="s">
        <v>1737</v>
      </c>
      <c r="I21" s="317" t="s">
        <v>1738</v>
      </c>
      <c r="J21" s="317" t="s">
        <v>1342</v>
      </c>
      <c r="K21" s="317" t="s">
        <v>864</v>
      </c>
      <c r="L21" s="317" t="s">
        <v>1739</v>
      </c>
      <c r="M21" s="317"/>
      <c r="N21" s="317" t="s">
        <v>1739</v>
      </c>
      <c r="O21" s="317"/>
      <c r="P21" s="317"/>
      <c r="Q21" s="317"/>
      <c r="R21" s="317"/>
      <c r="S21" s="327" t="s">
        <v>817</v>
      </c>
      <c r="T21" s="327" t="s">
        <v>817</v>
      </c>
      <c r="U21" s="327" t="s">
        <v>817</v>
      </c>
      <c r="V21" s="317"/>
      <c r="W21" s="317"/>
      <c r="X21" s="317" t="s">
        <v>863</v>
      </c>
      <c r="Y21" s="317"/>
      <c r="Z21" s="317"/>
      <c r="AA21" s="317" t="s">
        <v>864</v>
      </c>
      <c r="AB21" s="317" t="s">
        <v>864</v>
      </c>
      <c r="AC21" s="321" t="s">
        <v>1670</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1740</v>
      </c>
      <c r="E22" s="337"/>
      <c r="F22" s="336"/>
      <c r="G22" s="336"/>
      <c r="H22" s="323" t="s">
        <v>1741</v>
      </c>
      <c r="I22" s="323" t="s">
        <v>1742</v>
      </c>
      <c r="J22" s="323" t="s">
        <v>1360</v>
      </c>
      <c r="K22" s="323"/>
      <c r="L22" s="323" t="s">
        <v>1743</v>
      </c>
      <c r="M22" s="323"/>
      <c r="N22" s="323" t="s">
        <v>1743</v>
      </c>
      <c r="O22" s="323"/>
      <c r="P22" s="323"/>
      <c r="Q22" s="323"/>
      <c r="R22" s="323"/>
      <c r="S22" s="333" t="s">
        <v>817</v>
      </c>
      <c r="T22" s="333" t="s">
        <v>817</v>
      </c>
      <c r="U22" s="333" t="s">
        <v>817</v>
      </c>
      <c r="V22" s="323"/>
      <c r="W22" s="323"/>
      <c r="X22" s="323" t="s">
        <v>863</v>
      </c>
      <c r="Y22" s="323"/>
      <c r="Z22" s="323"/>
      <c r="AA22" s="323" t="s">
        <v>864</v>
      </c>
      <c r="AB22" s="323" t="s">
        <v>864</v>
      </c>
      <c r="AC22" s="321" t="s">
        <v>1670</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1744</v>
      </c>
      <c r="E23" s="316"/>
      <c r="F23" s="316"/>
      <c r="G23" s="316"/>
      <c r="H23" s="317" t="s">
        <v>1745</v>
      </c>
      <c r="I23" s="317" t="s">
        <v>1746</v>
      </c>
      <c r="J23" s="317" t="s">
        <v>1747</v>
      </c>
      <c r="K23" s="317" t="s">
        <v>864</v>
      </c>
      <c r="L23" s="317" t="s">
        <v>1748</v>
      </c>
      <c r="M23" s="317"/>
      <c r="N23" s="317" t="s">
        <v>1748</v>
      </c>
      <c r="O23" s="317"/>
      <c r="P23" s="317"/>
      <c r="Q23" s="317"/>
      <c r="R23" s="317"/>
      <c r="S23" s="327" t="s">
        <v>817</v>
      </c>
      <c r="T23" s="329" t="s">
        <v>817</v>
      </c>
      <c r="U23" s="329" t="s">
        <v>817</v>
      </c>
      <c r="V23" s="317"/>
      <c r="W23" s="317"/>
      <c r="X23" s="317" t="s">
        <v>863</v>
      </c>
      <c r="Y23" s="317"/>
      <c r="Z23" s="317"/>
      <c r="AA23" s="317" t="s">
        <v>864</v>
      </c>
      <c r="AB23" s="317" t="s">
        <v>864</v>
      </c>
      <c r="AC23" s="321" t="s">
        <v>1670</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1749</v>
      </c>
      <c r="D24" s="336"/>
      <c r="E24" s="336"/>
      <c r="F24" s="336"/>
      <c r="G24" s="336"/>
      <c r="H24" s="323" t="s">
        <v>1750</v>
      </c>
      <c r="I24" s="323" t="s">
        <v>1751</v>
      </c>
      <c r="J24" s="330"/>
      <c r="K24" s="323" t="s">
        <v>864</v>
      </c>
      <c r="L24" s="323" t="s">
        <v>1752</v>
      </c>
      <c r="M24" s="323"/>
      <c r="N24" s="323" t="s">
        <v>1752</v>
      </c>
      <c r="O24" s="323"/>
      <c r="P24" s="323"/>
      <c r="Q24" s="323"/>
      <c r="R24" s="323"/>
      <c r="S24" s="331" t="s">
        <v>823</v>
      </c>
      <c r="T24" s="331" t="s">
        <v>823</v>
      </c>
      <c r="U24" s="331" t="s">
        <v>823</v>
      </c>
      <c r="V24" s="323"/>
      <c r="W24" s="323" t="s">
        <v>864</v>
      </c>
      <c r="X24" s="323" t="s">
        <v>1208</v>
      </c>
      <c r="Y24" s="323"/>
      <c r="Z24" s="323"/>
      <c r="AA24" s="323" t="s">
        <v>864</v>
      </c>
      <c r="AB24" s="323" t="s">
        <v>864</v>
      </c>
      <c r="AC24" s="321" t="s">
        <v>1670</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1753</v>
      </c>
      <c r="E25" s="316"/>
      <c r="F25" s="316"/>
      <c r="G25" s="316"/>
      <c r="H25" s="317" t="s">
        <v>1704</v>
      </c>
      <c r="I25" s="317" t="s">
        <v>1754</v>
      </c>
      <c r="J25" s="317"/>
      <c r="K25" s="317"/>
      <c r="L25" s="317" t="s">
        <v>1731</v>
      </c>
      <c r="M25" s="317"/>
      <c r="N25" s="317" t="s">
        <v>1731</v>
      </c>
      <c r="O25" s="317"/>
      <c r="P25" s="317"/>
      <c r="Q25" s="317"/>
      <c r="R25" s="317"/>
      <c r="S25" s="327" t="s">
        <v>817</v>
      </c>
      <c r="T25" s="327" t="s">
        <v>817</v>
      </c>
      <c r="U25" s="327" t="s">
        <v>817</v>
      </c>
      <c r="V25" s="317"/>
      <c r="W25" s="317"/>
      <c r="X25" s="317" t="s">
        <v>863</v>
      </c>
      <c r="Y25" s="317"/>
      <c r="Z25" s="317"/>
      <c r="AA25" s="317" t="s">
        <v>864</v>
      </c>
      <c r="AB25" s="317" t="s">
        <v>864</v>
      </c>
      <c r="AC25" s="332" t="s">
        <v>1670</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1755</v>
      </c>
      <c r="E26" s="337"/>
      <c r="F26" s="336"/>
      <c r="G26" s="336"/>
      <c r="H26" s="323" t="s">
        <v>1704</v>
      </c>
      <c r="I26" s="323" t="s">
        <v>1756</v>
      </c>
      <c r="J26" s="323" t="s">
        <v>1757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1670</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1704</v>
      </c>
      <c r="I27" s="317" t="s">
        <v>1758</v>
      </c>
      <c r="J27" s="317" t="s">
        <v>1759</v>
      </c>
      <c r="K27" s="317"/>
      <c r="L27" s="317" t="s">
        <v>1760</v>
      </c>
      <c r="M27" s="317"/>
      <c r="N27" s="317" t="s">
        <v>1760</v>
      </c>
      <c r="O27" s="317"/>
      <c r="P27" s="317"/>
      <c r="Q27" s="317"/>
      <c r="R27" s="317"/>
      <c r="S27" s="327" t="s">
        <v>817</v>
      </c>
      <c r="T27" s="327" t="s">
        <v>817</v>
      </c>
      <c r="U27" s="327" t="s">
        <v>817</v>
      </c>
      <c r="V27" s="317"/>
      <c r="W27" s="317"/>
      <c r="X27" s="317" t="s">
        <v>863</v>
      </c>
      <c r="Y27" s="317"/>
      <c r="Z27" s="317" t="s">
        <v>1216</v>
      </c>
      <c r="AA27" s="317" t="s">
        <v>864</v>
      </c>
      <c r="AB27" s="317" t="s">
        <v>864</v>
      </c>
      <c r="AC27" s="321" t="s">
        <v>1670</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1761</v>
      </c>
      <c r="D28" s="337"/>
      <c r="E28" s="336"/>
      <c r="F28" s="336"/>
      <c r="G28" s="336"/>
      <c r="H28" s="323" t="s">
        <v>1762</v>
      </c>
      <c r="I28" s="323" t="s">
        <v>1763</v>
      </c>
      <c r="J28" s="323" t="s">
        <v>1764</v>
      </c>
      <c r="K28" s="323"/>
      <c r="L28" s="323" t="s">
        <v>1765</v>
      </c>
      <c r="M28" s="323"/>
      <c r="N28" s="323" t="s">
        <v>1765</v>
      </c>
      <c r="O28" s="323"/>
      <c r="P28" s="323"/>
      <c r="Q28" s="323"/>
      <c r="R28" s="323"/>
      <c r="S28" s="333" t="s">
        <v>817</v>
      </c>
      <c r="T28" s="334" t="s">
        <v>817</v>
      </c>
      <c r="U28" s="334" t="s">
        <v>817</v>
      </c>
      <c r="V28" s="323"/>
      <c r="W28" s="323"/>
      <c r="X28" s="323" t="s">
        <v>863</v>
      </c>
      <c r="Y28" s="323"/>
      <c r="Z28" s="323" t="s">
        <v>1766</v>
      </c>
      <c r="AA28" s="323" t="s">
        <v>864</v>
      </c>
      <c r="AB28" s="323" t="s">
        <v>864</v>
      </c>
      <c r="AC28" s="321" t="s">
        <v>1670</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1767</v>
      </c>
      <c r="C29" s="326"/>
      <c r="D29" s="326"/>
      <c r="E29" s="326"/>
      <c r="F29" s="326"/>
      <c r="G29" s="326"/>
      <c r="H29" s="317" t="s">
        <v>1768</v>
      </c>
      <c r="I29" s="317" t="s">
        <v>1769</v>
      </c>
      <c r="J29" s="338"/>
      <c r="K29" s="317"/>
      <c r="L29" s="317" t="s">
        <v>1770</v>
      </c>
      <c r="M29" s="317"/>
      <c r="N29" s="317" t="s">
        <v>1770</v>
      </c>
      <c r="O29" s="317"/>
      <c r="P29" s="317"/>
      <c r="Q29" s="317"/>
      <c r="R29" s="317"/>
      <c r="S29" s="320" t="s">
        <v>820</v>
      </c>
      <c r="T29" s="320" t="s">
        <v>820</v>
      </c>
      <c r="U29" s="320" t="s">
        <v>820</v>
      </c>
      <c r="V29" s="317"/>
      <c r="W29" s="317" t="s">
        <v>864</v>
      </c>
      <c r="X29" s="317" t="s">
        <v>1771</v>
      </c>
      <c r="Y29" s="317"/>
      <c r="Z29" s="317"/>
      <c r="AA29" s="317" t="s">
        <v>864</v>
      </c>
      <c r="AB29" s="317" t="s">
        <v>864</v>
      </c>
      <c r="AC29" s="321" t="s">
        <v>1670</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1772</v>
      </c>
      <c r="D30" s="322"/>
      <c r="E30" s="322"/>
      <c r="F30" s="322"/>
      <c r="G30" s="322"/>
      <c r="H30" s="323" t="s">
        <v>1773</v>
      </c>
      <c r="I30" s="323" t="s">
        <v>1774</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1670</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1775</v>
      </c>
      <c r="D31" s="326"/>
      <c r="E31" s="326"/>
      <c r="F31" s="326"/>
      <c r="G31" s="326"/>
      <c r="H31" s="317" t="s">
        <v>1776</v>
      </c>
      <c r="I31" s="317" t="s">
        <v>1777</v>
      </c>
      <c r="J31" s="317" t="s">
        <v>1778</v>
      </c>
      <c r="K31" s="317"/>
      <c r="L31" s="317" t="s">
        <v>1748</v>
      </c>
      <c r="M31" s="317"/>
      <c r="N31" s="317" t="s">
        <v>1748</v>
      </c>
      <c r="O31" s="317"/>
      <c r="P31" s="317"/>
      <c r="Q31" s="317"/>
      <c r="R31" s="317"/>
      <c r="S31" s="327" t="s">
        <v>817</v>
      </c>
      <c r="T31" s="327" t="s">
        <v>817</v>
      </c>
      <c r="U31" s="327" t="s">
        <v>817</v>
      </c>
      <c r="V31" s="317"/>
      <c r="W31" s="317"/>
      <c r="X31" s="317" t="s">
        <v>863</v>
      </c>
      <c r="Y31" s="317"/>
      <c r="Z31" s="317"/>
      <c r="AA31" s="317" t="s">
        <v>864</v>
      </c>
      <c r="AB31" s="317" t="s">
        <v>864</v>
      </c>
      <c r="AC31" s="321" t="s">
        <v>1670</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1779</v>
      </c>
      <c r="D32" s="322"/>
      <c r="E32" s="322"/>
      <c r="F32" s="322"/>
      <c r="G32" s="322"/>
      <c r="H32" s="323" t="s">
        <v>1780</v>
      </c>
      <c r="I32" s="323" t="s">
        <v>1781</v>
      </c>
      <c r="J32" s="323" t="s">
        <v>1708</v>
      </c>
      <c r="K32" s="323"/>
      <c r="L32" s="323" t="s">
        <v>1782</v>
      </c>
      <c r="M32" s="323"/>
      <c r="N32" s="323" t="s">
        <v>1782</v>
      </c>
      <c r="O32" s="323"/>
      <c r="P32" s="323"/>
      <c r="Q32" s="323"/>
      <c r="R32" s="323"/>
      <c r="S32" s="333" t="s">
        <v>817</v>
      </c>
      <c r="T32" s="335" t="s">
        <v>820</v>
      </c>
      <c r="U32" s="334" t="s">
        <v>817</v>
      </c>
      <c r="V32" s="323" t="s">
        <v>864</v>
      </c>
      <c r="W32" s="323"/>
      <c r="X32" s="323" t="s">
        <v>863</v>
      </c>
      <c r="Y32" s="323"/>
      <c r="Z32" s="323"/>
      <c r="AA32" s="323" t="s">
        <v>864</v>
      </c>
      <c r="AB32" s="323" t="s">
        <v>864</v>
      </c>
      <c r="AC32" s="321" t="s">
        <v>1670</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1783</v>
      </c>
      <c r="D33" s="326"/>
      <c r="E33" s="326"/>
      <c r="F33" s="326"/>
      <c r="G33" s="326"/>
      <c r="H33" s="317" t="s">
        <v>1704</v>
      </c>
      <c r="I33" s="317" t="s">
        <v>1784</v>
      </c>
      <c r="J33" s="338"/>
      <c r="K33" s="317" t="s">
        <v>864</v>
      </c>
      <c r="L33" s="317" t="s">
        <v>1785</v>
      </c>
      <c r="M33" s="317"/>
      <c r="N33" s="317" t="s">
        <v>1785</v>
      </c>
      <c r="O33" s="317"/>
      <c r="P33" s="317"/>
      <c r="Q33" s="317"/>
      <c r="R33" s="317"/>
      <c r="S33" s="327" t="s">
        <v>817</v>
      </c>
      <c r="T33" s="329" t="s">
        <v>817</v>
      </c>
      <c r="U33" s="329" t="s">
        <v>817</v>
      </c>
      <c r="V33" s="317"/>
      <c r="W33" s="317" t="s">
        <v>864</v>
      </c>
      <c r="X33" s="317" t="s">
        <v>1786</v>
      </c>
      <c r="Y33" s="317"/>
      <c r="Z33" s="317"/>
      <c r="AA33" s="317" t="s">
        <v>864</v>
      </c>
      <c r="AB33" s="317" t="s">
        <v>864</v>
      </c>
      <c r="AC33" s="321" t="s">
        <v>1670</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1787</v>
      </c>
      <c r="E34" s="339"/>
      <c r="F34" s="322"/>
      <c r="G34" s="322"/>
      <c r="H34" s="323" t="s">
        <v>1788</v>
      </c>
      <c r="I34" s="323" t="s">
        <v>1789</v>
      </c>
      <c r="J34" s="323" t="s">
        <v>1790</v>
      </c>
      <c r="K34" s="323" t="s">
        <v>864</v>
      </c>
      <c r="L34" s="323" t="s">
        <v>1791</v>
      </c>
      <c r="M34" s="323"/>
      <c r="N34" s="323" t="s">
        <v>1791</v>
      </c>
      <c r="O34" s="323"/>
      <c r="P34" s="323"/>
      <c r="Q34" s="323"/>
      <c r="R34" s="323"/>
      <c r="S34" s="323" t="s">
        <v>893</v>
      </c>
      <c r="T34" s="323" t="s">
        <v>893</v>
      </c>
      <c r="U34" s="323" t="s">
        <v>893</v>
      </c>
      <c r="V34" s="323"/>
      <c r="W34" s="323"/>
      <c r="X34" s="323" t="s">
        <v>863</v>
      </c>
      <c r="Y34" s="323"/>
      <c r="Z34" s="323" t="s">
        <v>1792</v>
      </c>
      <c r="AA34" s="323" t="s">
        <v>864</v>
      </c>
      <c r="AB34" s="323" t="s">
        <v>864</v>
      </c>
      <c r="AC34" s="321" t="s">
        <v>1670</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1793</v>
      </c>
      <c r="E35" s="326"/>
      <c r="F35" s="326"/>
      <c r="G35" s="326"/>
      <c r="H35" s="317" t="s">
        <v>1794</v>
      </c>
      <c r="I35" s="317" t="s">
        <v>1795</v>
      </c>
      <c r="J35" s="317" t="s">
        <v>1796</v>
      </c>
      <c r="K35" s="317" t="s">
        <v>864</v>
      </c>
      <c r="L35" s="317" t="s">
        <v>1797</v>
      </c>
      <c r="M35" s="317"/>
      <c r="N35" s="317" t="s">
        <v>1797</v>
      </c>
      <c r="O35" s="317"/>
      <c r="P35" s="317"/>
      <c r="Q35" s="317"/>
      <c r="R35" s="317"/>
      <c r="S35" s="317" t="s">
        <v>893</v>
      </c>
      <c r="T35" s="317" t="s">
        <v>893</v>
      </c>
      <c r="U35" s="317" t="s">
        <v>893</v>
      </c>
      <c r="V35" s="317"/>
      <c r="W35" s="317"/>
      <c r="X35" s="317" t="s">
        <v>863</v>
      </c>
      <c r="Y35" s="317"/>
      <c r="Z35" s="317" t="s">
        <v>1798</v>
      </c>
      <c r="AA35" s="317" t="s">
        <v>864</v>
      </c>
      <c r="AB35" s="317" t="s">
        <v>864</v>
      </c>
      <c r="AC35" s="332" t="s">
        <v>1670</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1799</v>
      </c>
      <c r="E36" s="322"/>
      <c r="F36" s="322"/>
      <c r="G36" s="322"/>
      <c r="H36" s="323" t="s">
        <v>1800</v>
      </c>
      <c r="I36" s="323" t="s">
        <v>1801</v>
      </c>
      <c r="J36" s="323" t="s">
        <v>1802</v>
      </c>
      <c r="K36" s="323" t="s">
        <v>864</v>
      </c>
      <c r="L36" s="323" t="s">
        <v>1803</v>
      </c>
      <c r="M36" s="323"/>
      <c r="N36" s="323" t="s">
        <v>1803</v>
      </c>
      <c r="O36" s="323"/>
      <c r="P36" s="323"/>
      <c r="Q36" s="323"/>
      <c r="R36" s="323"/>
      <c r="S36" s="323" t="s">
        <v>893</v>
      </c>
      <c r="T36" s="323" t="s">
        <v>893</v>
      </c>
      <c r="U36" s="323" t="s">
        <v>893</v>
      </c>
      <c r="V36" s="323"/>
      <c r="W36" s="323"/>
      <c r="X36" s="323" t="s">
        <v>863</v>
      </c>
      <c r="Y36" s="323"/>
      <c r="Z36" s="323"/>
      <c r="AA36" s="323" t="s">
        <v>864</v>
      </c>
      <c r="AB36" s="323" t="s">
        <v>864</v>
      </c>
      <c r="AC36" s="321" t="s">
        <v>1670</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1804</v>
      </c>
      <c r="E37" s="326"/>
      <c r="F37" s="326"/>
      <c r="G37" s="326"/>
      <c r="H37" s="317" t="s">
        <v>1704</v>
      </c>
      <c r="I37" s="317" t="s">
        <v>1805</v>
      </c>
      <c r="J37" s="317" t="s">
        <v>1806</v>
      </c>
      <c r="K37" s="317"/>
      <c r="L37" s="317" t="s">
        <v>1807</v>
      </c>
      <c r="M37" s="317"/>
      <c r="N37" s="317" t="s">
        <v>1807</v>
      </c>
      <c r="O37" s="317"/>
      <c r="P37" s="317"/>
      <c r="Q37" s="317"/>
      <c r="R37" s="317"/>
      <c r="S37" s="327" t="s">
        <v>817</v>
      </c>
      <c r="T37" s="327" t="s">
        <v>817</v>
      </c>
      <c r="U37" s="327" t="s">
        <v>817</v>
      </c>
      <c r="V37" s="317"/>
      <c r="W37" s="317"/>
      <c r="X37" s="317" t="s">
        <v>863</v>
      </c>
      <c r="Y37" s="317"/>
      <c r="Z37" s="317" t="s">
        <v>1808</v>
      </c>
      <c r="AA37" s="317" t="s">
        <v>864</v>
      </c>
      <c r="AB37" s="317" t="s">
        <v>864</v>
      </c>
      <c r="AC37" s="321" t="s">
        <v>1670</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1809</v>
      </c>
      <c r="D38" s="322"/>
      <c r="E38" s="322"/>
      <c r="F38" s="322"/>
      <c r="G38" s="322"/>
      <c r="H38" s="323" t="s">
        <v>1704</v>
      </c>
      <c r="I38" s="323" t="s">
        <v>1810</v>
      </c>
      <c r="J38" s="323" t="s">
        <v>1811</v>
      </c>
      <c r="K38" s="323"/>
      <c r="L38" s="323" t="s">
        <v>1812</v>
      </c>
      <c r="M38" s="323"/>
      <c r="N38" s="323" t="s">
        <v>1812</v>
      </c>
      <c r="O38" s="323"/>
      <c r="P38" s="323"/>
      <c r="Q38" s="323"/>
      <c r="R38" s="323"/>
      <c r="S38" s="333" t="s">
        <v>817</v>
      </c>
      <c r="T38" s="334" t="s">
        <v>817</v>
      </c>
      <c r="U38" s="334" t="s">
        <v>817</v>
      </c>
      <c r="V38" s="323"/>
      <c r="W38" s="323"/>
      <c r="X38" s="323" t="s">
        <v>863</v>
      </c>
      <c r="Y38" s="323"/>
      <c r="Z38" s="323" t="s">
        <v>1813</v>
      </c>
      <c r="AA38" s="323" t="s">
        <v>864</v>
      </c>
      <c r="AB38" s="323" t="s">
        <v>864</v>
      </c>
      <c r="AC38" s="321" t="s">
        <v>1670</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1814</v>
      </c>
      <c r="D39" s="340"/>
      <c r="E39" s="326"/>
      <c r="F39" s="326"/>
      <c r="G39" s="326"/>
      <c r="H39" s="317" t="s">
        <v>1815</v>
      </c>
      <c r="I39" s="317" t="s">
        <v>1816</v>
      </c>
      <c r="J39" s="317">
        <v>2</v>
      </c>
      <c r="K39" s="317" t="s">
        <v>864</v>
      </c>
      <c r="L39" s="317" t="s">
        <v>1817</v>
      </c>
      <c r="M39" s="317"/>
      <c r="N39" s="317" t="s">
        <v>1817</v>
      </c>
      <c r="O39" s="317"/>
      <c r="P39" s="317"/>
      <c r="Q39" s="317"/>
      <c r="R39" s="317"/>
      <c r="S39" s="327" t="s">
        <v>817</v>
      </c>
      <c r="T39" s="327" t="s">
        <v>817</v>
      </c>
      <c r="U39" s="327" t="s">
        <v>817</v>
      </c>
      <c r="V39" s="317"/>
      <c r="W39" s="317"/>
      <c r="X39" s="317" t="s">
        <v>863</v>
      </c>
      <c r="Y39" s="317"/>
      <c r="Z39" s="317" t="s">
        <v>1818</v>
      </c>
      <c r="AA39" s="317" t="s">
        <v>864</v>
      </c>
      <c r="AB39" s="317" t="s">
        <v>864</v>
      </c>
      <c r="AC39" s="321" t="s">
        <v>1670</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1819</v>
      </c>
      <c r="D40" s="322"/>
      <c r="E40" s="322"/>
      <c r="F40" s="322"/>
      <c r="G40" s="322"/>
      <c r="H40" s="323" t="s">
        <v>1820</v>
      </c>
      <c r="I40" s="323" t="s">
        <v>1821</v>
      </c>
      <c r="J40" s="323">
        <v>100</v>
      </c>
      <c r="K40" s="323"/>
      <c r="L40" s="323" t="s">
        <v>1822</v>
      </c>
      <c r="M40" s="323"/>
      <c r="N40" s="323" t="s">
        <v>1822</v>
      </c>
      <c r="O40" s="323"/>
      <c r="P40" s="323"/>
      <c r="Q40" s="323"/>
      <c r="R40" s="323"/>
      <c r="S40" s="333" t="s">
        <v>817</v>
      </c>
      <c r="T40" s="333" t="s">
        <v>817</v>
      </c>
      <c r="U40" s="333" t="s">
        <v>817</v>
      </c>
      <c r="V40" s="323"/>
      <c r="W40" s="323"/>
      <c r="X40" s="323" t="s">
        <v>1381</v>
      </c>
      <c r="Y40" s="323"/>
      <c r="Z40" s="323"/>
      <c r="AA40" s="323" t="s">
        <v>864</v>
      </c>
      <c r="AB40" s="323" t="s">
        <v>864</v>
      </c>
      <c r="AC40" s="332" t="s">
        <v>1670</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1823</v>
      </c>
      <c r="D41" s="340"/>
      <c r="E41" s="326"/>
      <c r="F41" s="326"/>
      <c r="G41" s="326"/>
      <c r="H41" s="317" t="s">
        <v>1824</v>
      </c>
      <c r="I41" s="317" t="s">
        <v>1825</v>
      </c>
      <c r="J41" s="317" t="s">
        <v>1826</v>
      </c>
      <c r="K41" s="317" t="s">
        <v>864</v>
      </c>
      <c r="L41" s="317" t="s">
        <v>1827</v>
      </c>
      <c r="M41" s="317"/>
      <c r="N41" s="317" t="s">
        <v>1827</v>
      </c>
      <c r="O41" s="317"/>
      <c r="P41" s="317"/>
      <c r="Q41" s="317"/>
      <c r="R41" s="317"/>
      <c r="S41" s="327" t="s">
        <v>817</v>
      </c>
      <c r="T41" s="327" t="s">
        <v>817</v>
      </c>
      <c r="U41" s="327" t="s">
        <v>817</v>
      </c>
      <c r="V41" s="317"/>
      <c r="W41" s="317"/>
      <c r="X41" s="317" t="s">
        <v>879</v>
      </c>
      <c r="Y41" s="317"/>
      <c r="Z41" s="317" t="s">
        <v>932</v>
      </c>
      <c r="AA41" s="317" t="s">
        <v>864</v>
      </c>
      <c r="AB41" s="317" t="s">
        <v>864</v>
      </c>
      <c r="AC41" s="321" t="s">
        <v>1670</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1828</v>
      </c>
      <c r="D42" s="339"/>
      <c r="E42" s="322"/>
      <c r="F42" s="322"/>
      <c r="G42" s="322"/>
      <c r="H42" s="323" t="s">
        <v>1829</v>
      </c>
      <c r="I42" s="323" t="s">
        <v>1830</v>
      </c>
      <c r="J42" s="323" t="s">
        <v>1831</v>
      </c>
      <c r="K42" s="323" t="s">
        <v>864</v>
      </c>
      <c r="L42" s="323" t="s">
        <v>1832</v>
      </c>
      <c r="M42" s="323"/>
      <c r="N42" s="323" t="s">
        <v>1832</v>
      </c>
      <c r="O42" s="323"/>
      <c r="P42" s="323"/>
      <c r="Q42" s="323"/>
      <c r="R42" s="323"/>
      <c r="S42" s="333" t="s">
        <v>817</v>
      </c>
      <c r="T42" s="333" t="s">
        <v>817</v>
      </c>
      <c r="U42" s="333" t="s">
        <v>817</v>
      </c>
      <c r="V42" s="323"/>
      <c r="W42" s="323"/>
      <c r="X42" s="323" t="s">
        <v>879</v>
      </c>
      <c r="Y42" s="323"/>
      <c r="Z42" s="323" t="s">
        <v>932</v>
      </c>
      <c r="AA42" s="323" t="s">
        <v>864</v>
      </c>
      <c r="AB42" s="323" t="s">
        <v>864</v>
      </c>
      <c r="AC42" s="321" t="s">
        <v>1670</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1833</v>
      </c>
      <c r="D43" s="340"/>
      <c r="E43" s="340"/>
      <c r="F43" s="326"/>
      <c r="G43" s="326"/>
      <c r="H43" s="317" t="s">
        <v>1834</v>
      </c>
      <c r="I43" s="317" t="s">
        <v>1835</v>
      </c>
      <c r="J43" s="317" t="s">
        <v>1836</v>
      </c>
      <c r="K43" s="317" t="s">
        <v>864</v>
      </c>
      <c r="L43" s="317" t="s">
        <v>1837</v>
      </c>
      <c r="M43" s="317"/>
      <c r="N43" s="317" t="s">
        <v>1837</v>
      </c>
      <c r="O43" s="317"/>
      <c r="P43" s="317"/>
      <c r="Q43" s="317"/>
      <c r="R43" s="317"/>
      <c r="S43" s="327" t="s">
        <v>817</v>
      </c>
      <c r="T43" s="329" t="s">
        <v>817</v>
      </c>
      <c r="U43" s="329" t="s">
        <v>817</v>
      </c>
      <c r="V43" s="317"/>
      <c r="W43" s="317"/>
      <c r="X43" s="317" t="s">
        <v>879</v>
      </c>
      <c r="Y43" s="317"/>
      <c r="Z43" s="317" t="s">
        <v>932</v>
      </c>
      <c r="AA43" s="317" t="s">
        <v>864</v>
      </c>
      <c r="AB43" s="317" t="s">
        <v>864</v>
      </c>
      <c r="AC43" s="321" t="s">
        <v>1670</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1838</v>
      </c>
      <c r="D44" s="322"/>
      <c r="E44" s="322"/>
      <c r="F44" s="322"/>
      <c r="G44" s="322"/>
      <c r="H44" s="323" t="s">
        <v>1839</v>
      </c>
      <c r="I44" s="323" t="s">
        <v>1840</v>
      </c>
      <c r="J44" s="323" t="s">
        <v>1841</v>
      </c>
      <c r="K44" s="323" t="s">
        <v>864</v>
      </c>
      <c r="L44" s="323" t="s">
        <v>1842</v>
      </c>
      <c r="M44" s="323"/>
      <c r="N44" s="323" t="s">
        <v>1842</v>
      </c>
      <c r="O44" s="323"/>
      <c r="P44" s="323"/>
      <c r="Q44" s="323"/>
      <c r="R44" s="323"/>
      <c r="S44" s="333" t="s">
        <v>817</v>
      </c>
      <c r="T44" s="333" t="s">
        <v>817</v>
      </c>
      <c r="U44" s="333" t="s">
        <v>817</v>
      </c>
      <c r="V44" s="323"/>
      <c r="W44" s="323"/>
      <c r="X44" s="323" t="s">
        <v>863</v>
      </c>
      <c r="Y44" s="323"/>
      <c r="Z44" s="323" t="s">
        <v>1843</v>
      </c>
      <c r="AA44" s="323" t="s">
        <v>864</v>
      </c>
      <c r="AB44" s="323" t="s">
        <v>864</v>
      </c>
      <c r="AC44" s="321" t="s">
        <v>1670</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1844</v>
      </c>
      <c r="D45" s="340"/>
      <c r="E45" s="326"/>
      <c r="F45" s="326"/>
      <c r="G45" s="326"/>
      <c r="H45" s="317" t="s">
        <v>1704</v>
      </c>
      <c r="I45" s="317" t="s">
        <v>1845</v>
      </c>
      <c r="J45" s="317" t="s">
        <v>1846</v>
      </c>
      <c r="K45" s="317"/>
      <c r="L45" s="317" t="s">
        <v>1847</v>
      </c>
      <c r="M45" s="317"/>
      <c r="N45" s="317" t="s">
        <v>1847</v>
      </c>
      <c r="O45" s="317"/>
      <c r="P45" s="317"/>
      <c r="Q45" s="317"/>
      <c r="R45" s="317"/>
      <c r="S45" s="327" t="s">
        <v>817</v>
      </c>
      <c r="T45" s="327" t="s">
        <v>817</v>
      </c>
      <c r="U45" s="327" t="s">
        <v>817</v>
      </c>
      <c r="V45" s="317"/>
      <c r="W45" s="317"/>
      <c r="X45" s="317" t="s">
        <v>863</v>
      </c>
      <c r="Y45" s="317"/>
      <c r="Z45" s="317" t="s">
        <v>1848</v>
      </c>
      <c r="AA45" s="317" t="s">
        <v>864</v>
      </c>
      <c r="AB45" s="317" t="s">
        <v>864</v>
      </c>
      <c r="AC45" s="332" t="s">
        <v>1670</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1849</v>
      </c>
      <c r="D46" s="339"/>
      <c r="E46" s="322"/>
      <c r="F46" s="322"/>
      <c r="G46" s="322"/>
      <c r="H46" s="323" t="s">
        <v>1850</v>
      </c>
      <c r="I46" s="323" t="s">
        <v>1851</v>
      </c>
      <c r="J46" s="330"/>
      <c r="K46" s="323"/>
      <c r="L46" s="323" t="s">
        <v>1852</v>
      </c>
      <c r="M46" s="323"/>
      <c r="N46" s="323" t="s">
        <v>1852</v>
      </c>
      <c r="O46" s="323"/>
      <c r="P46" s="323"/>
      <c r="Q46" s="323"/>
      <c r="R46" s="323"/>
      <c r="S46" s="331" t="s">
        <v>823</v>
      </c>
      <c r="T46" s="331" t="s">
        <v>823</v>
      </c>
      <c r="U46" s="331" t="s">
        <v>823</v>
      </c>
      <c r="V46" s="323"/>
      <c r="W46" s="323" t="s">
        <v>864</v>
      </c>
      <c r="X46" s="323" t="s">
        <v>1853</v>
      </c>
      <c r="Y46" s="323"/>
      <c r="Z46" s="323"/>
      <c r="AA46" s="323" t="s">
        <v>864</v>
      </c>
      <c r="AB46" s="323" t="s">
        <v>864</v>
      </c>
      <c r="AC46" s="321" t="s">
        <v>1670</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1854</v>
      </c>
      <c r="E47" s="326"/>
      <c r="F47" s="326"/>
      <c r="G47" s="326"/>
      <c r="H47" s="317" t="s">
        <v>1855</v>
      </c>
      <c r="I47" s="317" t="s">
        <v>1856</v>
      </c>
      <c r="J47" s="317" t="s">
        <v>1857</v>
      </c>
      <c r="K47" s="317"/>
      <c r="L47" s="317" t="s">
        <v>1739</v>
      </c>
      <c r="M47" s="317"/>
      <c r="N47" s="317" t="s">
        <v>1739</v>
      </c>
      <c r="O47" s="317"/>
      <c r="P47" s="317"/>
      <c r="Q47" s="317"/>
      <c r="R47" s="317"/>
      <c r="S47" s="320" t="s">
        <v>820</v>
      </c>
      <c r="T47" s="320" t="s">
        <v>820</v>
      </c>
      <c r="U47" s="320" t="s">
        <v>820</v>
      </c>
      <c r="V47" s="317"/>
      <c r="W47" s="317"/>
      <c r="X47" s="317" t="s">
        <v>863</v>
      </c>
      <c r="Y47" s="317"/>
      <c r="Z47" s="317"/>
      <c r="AA47" s="317" t="s">
        <v>864</v>
      </c>
      <c r="AB47" s="317" t="s">
        <v>864</v>
      </c>
      <c r="AC47" s="321" t="s">
        <v>1670</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1858</v>
      </c>
      <c r="E48" s="322"/>
      <c r="F48" s="322"/>
      <c r="G48" s="322"/>
      <c r="H48" s="323" t="s">
        <v>1859</v>
      </c>
      <c r="I48" s="323" t="s">
        <v>1860</v>
      </c>
      <c r="J48" s="323"/>
      <c r="K48" s="323"/>
      <c r="L48" s="323" t="s">
        <v>1861</v>
      </c>
      <c r="M48" s="323"/>
      <c r="N48" s="323" t="s">
        <v>1861</v>
      </c>
      <c r="O48" s="323"/>
      <c r="P48" s="323"/>
      <c r="Q48" s="323"/>
      <c r="R48" s="323"/>
      <c r="S48" s="323" t="s">
        <v>893</v>
      </c>
      <c r="T48" s="341" t="s">
        <v>893</v>
      </c>
      <c r="U48" s="341" t="s">
        <v>893</v>
      </c>
      <c r="V48" s="323"/>
      <c r="W48" s="323"/>
      <c r="X48" s="323" t="s">
        <v>863</v>
      </c>
      <c r="Y48" s="323"/>
      <c r="Z48" s="323"/>
      <c r="AA48" s="323" t="s">
        <v>864</v>
      </c>
      <c r="AB48" s="323" t="s">
        <v>864</v>
      </c>
      <c r="AC48" s="321" t="s">
        <v>1670</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1862</v>
      </c>
      <c r="D49" s="343"/>
      <c r="E49" s="343"/>
      <c r="F49" s="343"/>
      <c r="G49" s="343"/>
      <c r="H49" s="317" t="s">
        <v>1863</v>
      </c>
      <c r="I49" s="317" t="s">
        <v>1864</v>
      </c>
      <c r="J49" s="338"/>
      <c r="K49" s="317"/>
      <c r="L49" s="317" t="s">
        <v>1865</v>
      </c>
      <c r="M49" s="317"/>
      <c r="N49" s="317" t="s">
        <v>1865</v>
      </c>
      <c r="O49" s="317"/>
      <c r="P49" s="317"/>
      <c r="Q49" s="317"/>
      <c r="R49" s="317"/>
      <c r="S49" s="344" t="s">
        <v>823</v>
      </c>
      <c r="T49" s="344" t="s">
        <v>823</v>
      </c>
      <c r="U49" s="344" t="s">
        <v>823</v>
      </c>
      <c r="V49" s="317"/>
      <c r="W49" s="317" t="s">
        <v>864</v>
      </c>
      <c r="X49" s="317" t="s">
        <v>1866</v>
      </c>
      <c r="Y49" s="317"/>
      <c r="Z49" s="317"/>
      <c r="AA49" s="317" t="s">
        <v>864</v>
      </c>
      <c r="AB49" s="317" t="s">
        <v>864</v>
      </c>
      <c r="AC49" s="321" t="s">
        <v>1670</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1680</v>
      </c>
      <c r="E50" s="345"/>
      <c r="F50" s="345"/>
      <c r="G50" s="345"/>
      <c r="H50" s="323" t="s">
        <v>1867</v>
      </c>
      <c r="I50" s="323" t="s">
        <v>1868</v>
      </c>
      <c r="J50" s="323" t="s">
        <v>1869</v>
      </c>
      <c r="K50" s="323"/>
      <c r="L50" s="323" t="s">
        <v>1683</v>
      </c>
      <c r="M50" s="323"/>
      <c r="N50" s="323" t="s">
        <v>1683</v>
      </c>
      <c r="O50" s="323"/>
      <c r="P50" s="323"/>
      <c r="Q50" s="323"/>
      <c r="R50" s="323"/>
      <c r="S50" s="325" t="s">
        <v>820</v>
      </c>
      <c r="T50" s="325" t="s">
        <v>820</v>
      </c>
      <c r="U50" s="325" t="s">
        <v>820</v>
      </c>
      <c r="V50" s="323"/>
      <c r="W50" s="323"/>
      <c r="X50" s="323" t="s">
        <v>863</v>
      </c>
      <c r="Y50" s="323"/>
      <c r="Z50" s="323"/>
      <c r="AA50" s="323" t="s">
        <v>864</v>
      </c>
      <c r="AB50" s="323" t="s">
        <v>864</v>
      </c>
      <c r="AC50" s="332" t="s">
        <v>1670</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1870</v>
      </c>
      <c r="E51" s="346"/>
      <c r="F51" s="342"/>
      <c r="G51" s="342"/>
      <c r="H51" s="317" t="s">
        <v>1704</v>
      </c>
      <c r="I51" s="317" t="s">
        <v>1871</v>
      </c>
      <c r="J51" s="317" t="s">
        <v>1872</v>
      </c>
      <c r="K51" s="317"/>
      <c r="L51" s="317" t="s">
        <v>1873</v>
      </c>
      <c r="M51" s="317"/>
      <c r="N51" s="317" t="s">
        <v>1873</v>
      </c>
      <c r="O51" s="317"/>
      <c r="P51" s="317"/>
      <c r="Q51" s="317"/>
      <c r="R51" s="317"/>
      <c r="S51" s="327" t="s">
        <v>817</v>
      </c>
      <c r="T51" s="327" t="s">
        <v>817</v>
      </c>
      <c r="U51" s="327" t="s">
        <v>817</v>
      </c>
      <c r="V51" s="317"/>
      <c r="W51" s="317"/>
      <c r="X51" s="317" t="s">
        <v>879</v>
      </c>
      <c r="Y51" s="317"/>
      <c r="Z51" s="317" t="s">
        <v>932</v>
      </c>
      <c r="AA51" s="317" t="s">
        <v>864</v>
      </c>
      <c r="AB51" s="317" t="s">
        <v>864</v>
      </c>
      <c r="AC51" s="321" t="s">
        <v>1670</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1874</v>
      </c>
      <c r="E52" s="345"/>
      <c r="F52" s="345"/>
      <c r="G52" s="345"/>
      <c r="H52" s="323" t="s">
        <v>1704</v>
      </c>
      <c r="I52" s="323" t="s">
        <v>1875</v>
      </c>
      <c r="J52" s="323">
        <v>0</v>
      </c>
      <c r="K52" s="323"/>
      <c r="L52" s="323" t="s">
        <v>1876</v>
      </c>
      <c r="M52" s="323"/>
      <c r="N52" s="323" t="s">
        <v>1876</v>
      </c>
      <c r="O52" s="323"/>
      <c r="P52" s="323"/>
      <c r="Q52" s="323"/>
      <c r="R52" s="323"/>
      <c r="S52" s="333" t="s">
        <v>817</v>
      </c>
      <c r="T52" s="333" t="s">
        <v>817</v>
      </c>
      <c r="U52" s="333" t="s">
        <v>817</v>
      </c>
      <c r="V52" s="323"/>
      <c r="W52" s="323"/>
      <c r="X52" s="323" t="s">
        <v>1381</v>
      </c>
      <c r="Y52" s="323"/>
      <c r="Z52" s="323"/>
      <c r="AA52" s="323" t="s">
        <v>864</v>
      </c>
      <c r="AB52" s="323" t="s">
        <v>864</v>
      </c>
      <c r="AC52" s="321" t="s">
        <v>1670</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1877</v>
      </c>
      <c r="E53" s="342"/>
      <c r="F53" s="342"/>
      <c r="G53" s="342"/>
      <c r="H53" s="317" t="s">
        <v>1878</v>
      </c>
      <c r="I53" s="317" t="s">
        <v>1879</v>
      </c>
      <c r="J53" s="317">
        <v>0</v>
      </c>
      <c r="K53" s="317"/>
      <c r="L53" s="317" t="s">
        <v>1880</v>
      </c>
      <c r="M53" s="317"/>
      <c r="N53" s="317" t="s">
        <v>1880</v>
      </c>
      <c r="O53" s="317"/>
      <c r="P53" s="317"/>
      <c r="Q53" s="317"/>
      <c r="R53" s="317"/>
      <c r="S53" s="327" t="s">
        <v>817</v>
      </c>
      <c r="T53" s="329" t="s">
        <v>817</v>
      </c>
      <c r="U53" s="329" t="s">
        <v>817</v>
      </c>
      <c r="V53" s="317"/>
      <c r="W53" s="317"/>
      <c r="X53" s="317" t="s">
        <v>1381</v>
      </c>
      <c r="Y53" s="317"/>
      <c r="Z53" s="317"/>
      <c r="AA53" s="317" t="s">
        <v>864</v>
      </c>
      <c r="AB53" s="317" t="s">
        <v>864</v>
      </c>
      <c r="AC53" s="321" t="s">
        <v>1670</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1881</v>
      </c>
      <c r="E54" s="345"/>
      <c r="F54" s="345"/>
      <c r="G54" s="345"/>
      <c r="H54" s="323" t="s">
        <v>1704</v>
      </c>
      <c r="I54" s="323" t="s">
        <v>1882</v>
      </c>
      <c r="J54" s="323">
        <v>1</v>
      </c>
      <c r="K54" s="323"/>
      <c r="L54" s="323" t="s">
        <v>1883</v>
      </c>
      <c r="M54" s="323"/>
      <c r="N54" s="323" t="s">
        <v>1883</v>
      </c>
      <c r="O54" s="323"/>
      <c r="P54" s="323"/>
      <c r="Q54" s="323"/>
      <c r="R54" s="323"/>
      <c r="S54" s="333" t="s">
        <v>817</v>
      </c>
      <c r="T54" s="333" t="s">
        <v>817</v>
      </c>
      <c r="U54" s="333" t="s">
        <v>817</v>
      </c>
      <c r="V54" s="323"/>
      <c r="W54" s="323"/>
      <c r="X54" s="323" t="s">
        <v>1381</v>
      </c>
      <c r="Y54" s="323"/>
      <c r="Z54" s="323"/>
      <c r="AA54" s="323" t="s">
        <v>864</v>
      </c>
      <c r="AB54" s="323" t="s">
        <v>864</v>
      </c>
      <c r="AC54" s="321" t="s">
        <v>1670</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1884</v>
      </c>
      <c r="E55" s="342"/>
      <c r="F55" s="342"/>
      <c r="G55" s="342"/>
      <c r="H55" s="317" t="s">
        <v>1704</v>
      </c>
      <c r="I55" s="317" t="s">
        <v>1885</v>
      </c>
      <c r="J55" s="317">
        <v>0</v>
      </c>
      <c r="K55" s="317"/>
      <c r="L55" s="317" t="s">
        <v>1886</v>
      </c>
      <c r="M55" s="317"/>
      <c r="N55" s="317" t="s">
        <v>1886</v>
      </c>
      <c r="O55" s="317"/>
      <c r="P55" s="317"/>
      <c r="Q55" s="317"/>
      <c r="R55" s="317"/>
      <c r="S55" s="327" t="s">
        <v>817</v>
      </c>
      <c r="T55" s="327" t="s">
        <v>817</v>
      </c>
      <c r="U55" s="327" t="s">
        <v>817</v>
      </c>
      <c r="V55" s="317"/>
      <c r="W55" s="317"/>
      <c r="X55" s="317" t="s">
        <v>1381</v>
      </c>
      <c r="Y55" s="317"/>
      <c r="Z55" s="317"/>
      <c r="AA55" s="317" t="s">
        <v>864</v>
      </c>
      <c r="AB55" s="317" t="s">
        <v>864</v>
      </c>
      <c r="AC55" s="332" t="s">
        <v>1670</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1887</v>
      </c>
      <c r="E56" s="345"/>
      <c r="F56" s="345"/>
      <c r="G56" s="345"/>
      <c r="H56" s="323" t="s">
        <v>1704</v>
      </c>
      <c r="I56" s="323" t="s">
        <v>1888</v>
      </c>
      <c r="J56" s="323">
        <v>0</v>
      </c>
      <c r="K56" s="323"/>
      <c r="L56" s="323" t="s">
        <v>1889</v>
      </c>
      <c r="M56" s="323"/>
      <c r="N56" s="323" t="s">
        <v>1889</v>
      </c>
      <c r="O56" s="323"/>
      <c r="P56" s="323"/>
      <c r="Q56" s="323"/>
      <c r="R56" s="323"/>
      <c r="S56" s="333" t="s">
        <v>817</v>
      </c>
      <c r="T56" s="333" t="s">
        <v>817</v>
      </c>
      <c r="U56" s="333" t="s">
        <v>817</v>
      </c>
      <c r="V56" s="323"/>
      <c r="W56" s="323"/>
      <c r="X56" s="323" t="s">
        <v>1381</v>
      </c>
      <c r="Y56" s="323"/>
      <c r="Z56" s="323"/>
      <c r="AA56" s="323" t="s">
        <v>864</v>
      </c>
      <c r="AB56" s="323" t="s">
        <v>864</v>
      </c>
      <c r="AC56" s="321" t="s">
        <v>1670</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1890</v>
      </c>
      <c r="E57" s="342"/>
      <c r="F57" s="342"/>
      <c r="G57" s="342"/>
      <c r="H57" s="317" t="s">
        <v>1704</v>
      </c>
      <c r="I57" s="317" t="s">
        <v>1891</v>
      </c>
      <c r="J57" s="317">
        <v>0</v>
      </c>
      <c r="K57" s="317"/>
      <c r="L57" s="317" t="s">
        <v>1892</v>
      </c>
      <c r="M57" s="317"/>
      <c r="N57" s="317" t="s">
        <v>1892</v>
      </c>
      <c r="O57" s="317"/>
      <c r="P57" s="317"/>
      <c r="Q57" s="317"/>
      <c r="R57" s="317"/>
      <c r="S57" s="327" t="s">
        <v>817</v>
      </c>
      <c r="T57" s="327" t="s">
        <v>817</v>
      </c>
      <c r="U57" s="327" t="s">
        <v>817</v>
      </c>
      <c r="V57" s="317"/>
      <c r="W57" s="317"/>
      <c r="X57" s="317" t="s">
        <v>1381</v>
      </c>
      <c r="Y57" s="317"/>
      <c r="Z57" s="317"/>
      <c r="AA57" s="317" t="s">
        <v>864</v>
      </c>
      <c r="AB57" s="317" t="s">
        <v>864</v>
      </c>
      <c r="AC57" s="321" t="s">
        <v>1670</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1893</v>
      </c>
      <c r="D58" s="347"/>
      <c r="E58" s="347"/>
      <c r="F58" s="347"/>
      <c r="G58" s="347"/>
      <c r="H58" s="323" t="s">
        <v>1704</v>
      </c>
      <c r="I58" s="323" t="s">
        <v>1894</v>
      </c>
      <c r="J58" s="330"/>
      <c r="K58" s="323"/>
      <c r="L58" s="323" t="s">
        <v>1895</v>
      </c>
      <c r="M58" s="323"/>
      <c r="N58" s="323" t="s">
        <v>1895</v>
      </c>
      <c r="O58" s="323"/>
      <c r="P58" s="323"/>
      <c r="Q58" s="323"/>
      <c r="R58" s="323"/>
      <c r="S58" s="331" t="s">
        <v>823</v>
      </c>
      <c r="T58" s="348" t="s">
        <v>823</v>
      </c>
      <c r="U58" s="348" t="s">
        <v>823</v>
      </c>
      <c r="V58" s="323"/>
      <c r="W58" s="323" t="s">
        <v>864</v>
      </c>
      <c r="X58" s="323" t="s">
        <v>1896</v>
      </c>
      <c r="Y58" s="323"/>
      <c r="Z58" s="323"/>
      <c r="AA58" s="323" t="s">
        <v>864</v>
      </c>
      <c r="AB58" s="323" t="s">
        <v>864</v>
      </c>
      <c r="AC58" s="321" t="s">
        <v>1670</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1897</v>
      </c>
      <c r="E59" s="342"/>
      <c r="F59" s="342"/>
      <c r="G59" s="342"/>
      <c r="H59" s="317" t="s">
        <v>1704</v>
      </c>
      <c r="I59" s="317" t="s">
        <v>1898</v>
      </c>
      <c r="J59" s="317" t="s">
        <v>1899</v>
      </c>
      <c r="K59" s="317"/>
      <c r="L59" s="317" t="s">
        <v>1873</v>
      </c>
      <c r="M59" s="317"/>
      <c r="N59" s="317" t="s">
        <v>1873</v>
      </c>
      <c r="O59" s="317"/>
      <c r="P59" s="317"/>
      <c r="Q59" s="317"/>
      <c r="R59" s="317"/>
      <c r="S59" s="327" t="s">
        <v>817</v>
      </c>
      <c r="T59" s="327" t="s">
        <v>817</v>
      </c>
      <c r="U59" s="327" t="s">
        <v>817</v>
      </c>
      <c r="V59" s="317"/>
      <c r="W59" s="317"/>
      <c r="X59" s="317" t="s">
        <v>879</v>
      </c>
      <c r="Y59" s="317"/>
      <c r="Z59" s="317" t="s">
        <v>932</v>
      </c>
      <c r="AA59" s="317" t="s">
        <v>864</v>
      </c>
      <c r="AB59" s="317" t="s">
        <v>864</v>
      </c>
      <c r="AC59" s="321" t="s">
        <v>1670</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1900</v>
      </c>
      <c r="E60" s="345"/>
      <c r="F60" s="345"/>
      <c r="G60" s="345"/>
      <c r="H60" s="323" t="s">
        <v>1704</v>
      </c>
      <c r="I60" s="323" t="s">
        <v>1901</v>
      </c>
      <c r="J60" s="323">
        <v>0</v>
      </c>
      <c r="K60" s="323"/>
      <c r="L60" s="323" t="s">
        <v>1902</v>
      </c>
      <c r="M60" s="323"/>
      <c r="N60" s="323" t="s">
        <v>1902</v>
      </c>
      <c r="O60" s="323"/>
      <c r="P60" s="323"/>
      <c r="Q60" s="323"/>
      <c r="R60" s="323"/>
      <c r="S60" s="333" t="s">
        <v>817</v>
      </c>
      <c r="T60" s="333" t="s">
        <v>817</v>
      </c>
      <c r="U60" s="333" t="s">
        <v>817</v>
      </c>
      <c r="V60" s="323"/>
      <c r="W60" s="323"/>
      <c r="X60" s="323" t="s">
        <v>1381</v>
      </c>
      <c r="Y60" s="323"/>
      <c r="Z60" s="323"/>
      <c r="AA60" s="323" t="s">
        <v>864</v>
      </c>
      <c r="AB60" s="323" t="s">
        <v>864</v>
      </c>
      <c r="AC60" s="332" t="s">
        <v>1670</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1903</v>
      </c>
      <c r="E61" s="342"/>
      <c r="F61" s="342"/>
      <c r="G61" s="342"/>
      <c r="H61" s="317" t="s">
        <v>1704</v>
      </c>
      <c r="I61" s="317" t="s">
        <v>1904</v>
      </c>
      <c r="J61" s="317">
        <v>1</v>
      </c>
      <c r="K61" s="317"/>
      <c r="L61" s="317" t="s">
        <v>1905</v>
      </c>
      <c r="M61" s="317"/>
      <c r="N61" s="317" t="s">
        <v>1905</v>
      </c>
      <c r="O61" s="317"/>
      <c r="P61" s="317"/>
      <c r="Q61" s="317"/>
      <c r="R61" s="317"/>
      <c r="S61" s="327" t="s">
        <v>817</v>
      </c>
      <c r="T61" s="327" t="s">
        <v>817</v>
      </c>
      <c r="U61" s="327" t="s">
        <v>817</v>
      </c>
      <c r="V61" s="317"/>
      <c r="W61" s="317"/>
      <c r="X61" s="317" t="s">
        <v>1381</v>
      </c>
      <c r="Y61" s="317"/>
      <c r="Z61" s="317"/>
      <c r="AA61" s="317" t="s">
        <v>864</v>
      </c>
      <c r="AB61" s="317" t="s">
        <v>864</v>
      </c>
      <c r="AC61" s="321" t="s">
        <v>1670</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1906</v>
      </c>
      <c r="D62" s="322"/>
      <c r="E62" s="322"/>
      <c r="F62" s="322"/>
      <c r="G62" s="322"/>
      <c r="H62" s="323" t="s">
        <v>1907</v>
      </c>
      <c r="I62" s="323" t="s">
        <v>1908</v>
      </c>
      <c r="J62" s="330"/>
      <c r="K62" s="323" t="s">
        <v>864</v>
      </c>
      <c r="L62" s="323" t="s">
        <v>1909</v>
      </c>
      <c r="M62" s="323"/>
      <c r="N62" s="323" t="s">
        <v>1909</v>
      </c>
      <c r="O62" s="323"/>
      <c r="P62" s="323"/>
      <c r="Q62" s="323"/>
      <c r="R62" s="323"/>
      <c r="S62" s="331" t="s">
        <v>823</v>
      </c>
      <c r="T62" s="331" t="s">
        <v>823</v>
      </c>
      <c r="U62" s="331" t="s">
        <v>823</v>
      </c>
      <c r="V62" s="323"/>
      <c r="W62" s="323" t="s">
        <v>864</v>
      </c>
      <c r="X62" s="323" t="s">
        <v>1910</v>
      </c>
      <c r="Y62" s="323"/>
      <c r="Z62" s="323"/>
      <c r="AA62" s="323" t="s">
        <v>864</v>
      </c>
      <c r="AB62" s="323" t="s">
        <v>864</v>
      </c>
      <c r="AC62" s="321" t="s">
        <v>1670</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1911</v>
      </c>
      <c r="E63" s="340"/>
      <c r="F63" s="326"/>
      <c r="G63" s="326"/>
      <c r="H63" s="317" t="s">
        <v>1912</v>
      </c>
      <c r="I63" s="317" t="s">
        <v>1913</v>
      </c>
      <c r="J63" s="317" t="s">
        <v>1836</v>
      </c>
      <c r="K63" s="317" t="s">
        <v>864</v>
      </c>
      <c r="L63" s="317" t="s">
        <v>1873</v>
      </c>
      <c r="M63" s="317"/>
      <c r="N63" s="317" t="s">
        <v>1873</v>
      </c>
      <c r="O63" s="317"/>
      <c r="P63" s="317"/>
      <c r="Q63" s="317"/>
      <c r="R63" s="317"/>
      <c r="S63" s="327" t="s">
        <v>817</v>
      </c>
      <c r="T63" s="329" t="s">
        <v>817</v>
      </c>
      <c r="U63" s="329" t="s">
        <v>817</v>
      </c>
      <c r="V63" s="317"/>
      <c r="W63" s="317"/>
      <c r="X63" s="317" t="s">
        <v>879</v>
      </c>
      <c r="Y63" s="317"/>
      <c r="Z63" s="317" t="s">
        <v>932</v>
      </c>
      <c r="AA63" s="317" t="s">
        <v>864</v>
      </c>
      <c r="AB63" s="317" t="s">
        <v>864</v>
      </c>
      <c r="AC63" s="321" t="s">
        <v>1670</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1799</v>
      </c>
      <c r="E64" s="336"/>
      <c r="F64" s="336"/>
      <c r="G64" s="336"/>
      <c r="H64" s="323" t="s">
        <v>1914</v>
      </c>
      <c r="I64" s="323" t="s">
        <v>1915</v>
      </c>
      <c r="J64" s="323" t="s">
        <v>1916</v>
      </c>
      <c r="K64" s="323" t="s">
        <v>864</v>
      </c>
      <c r="L64" s="323" t="s">
        <v>1760</v>
      </c>
      <c r="M64" s="323"/>
      <c r="N64" s="323" t="s">
        <v>1760</v>
      </c>
      <c r="O64" s="323"/>
      <c r="P64" s="323"/>
      <c r="Q64" s="323"/>
      <c r="R64" s="323"/>
      <c r="S64" s="327" t="s">
        <v>817</v>
      </c>
      <c r="T64" s="325" t="s">
        <v>820</v>
      </c>
      <c r="U64" s="325" t="s">
        <v>820</v>
      </c>
      <c r="V64" s="323"/>
      <c r="W64" s="323"/>
      <c r="X64" s="323" t="s">
        <v>863</v>
      </c>
      <c r="Y64" s="323"/>
      <c r="Z64" s="323" t="s">
        <v>1917</v>
      </c>
      <c r="AA64" s="323" t="s">
        <v>864</v>
      </c>
      <c r="AB64" s="323" t="s">
        <v>864</v>
      </c>
      <c r="AC64" s="321" t="s">
        <v>1670</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1918</v>
      </c>
      <c r="E65" s="316"/>
      <c r="F65" s="316"/>
      <c r="G65" s="316"/>
      <c r="H65" s="317" t="s">
        <v>1912</v>
      </c>
      <c r="I65" s="317" t="s">
        <v>1919</v>
      </c>
      <c r="J65" s="317" t="s">
        <v>1920</v>
      </c>
      <c r="K65" s="317"/>
      <c r="L65" s="317" t="s">
        <v>1921</v>
      </c>
      <c r="M65" s="317"/>
      <c r="N65" s="317" t="s">
        <v>1921</v>
      </c>
      <c r="O65" s="317"/>
      <c r="P65" s="317"/>
      <c r="Q65" s="317"/>
      <c r="R65" s="317"/>
      <c r="S65" s="344" t="s">
        <v>823</v>
      </c>
      <c r="T65" s="344" t="s">
        <v>823</v>
      </c>
      <c r="U65" s="344" t="s">
        <v>823</v>
      </c>
      <c r="V65" s="317"/>
      <c r="W65" s="317"/>
      <c r="X65" s="317" t="s">
        <v>863</v>
      </c>
      <c r="Y65" s="317"/>
      <c r="Z65" s="317" t="s">
        <v>1922</v>
      </c>
      <c r="AA65" s="317" t="s">
        <v>864</v>
      </c>
      <c r="AB65" s="317" t="s">
        <v>864</v>
      </c>
      <c r="AC65" s="332" t="s">
        <v>1670</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1923</v>
      </c>
      <c r="E66" s="339"/>
      <c r="F66" s="322"/>
      <c r="G66" s="322"/>
      <c r="H66" s="323" t="s">
        <v>1912</v>
      </c>
      <c r="I66" s="323" t="s">
        <v>1924</v>
      </c>
      <c r="J66" s="323" t="s">
        <v>1925</v>
      </c>
      <c r="K66" s="323"/>
      <c r="L66" s="323" t="s">
        <v>1731</v>
      </c>
      <c r="M66" s="323"/>
      <c r="N66" s="323" t="s">
        <v>1731</v>
      </c>
      <c r="O66" s="323"/>
      <c r="P66" s="323"/>
      <c r="Q66" s="323"/>
      <c r="R66" s="323"/>
      <c r="S66" s="333" t="s">
        <v>817</v>
      </c>
      <c r="T66" s="333" t="s">
        <v>817</v>
      </c>
      <c r="U66" s="333" t="s">
        <v>817</v>
      </c>
      <c r="V66" s="323"/>
      <c r="W66" s="323"/>
      <c r="X66" s="323" t="s">
        <v>863</v>
      </c>
      <c r="Y66" s="323"/>
      <c r="Z66" s="323"/>
      <c r="AA66" s="323" t="s">
        <v>864</v>
      </c>
      <c r="AB66" s="323" t="s">
        <v>864</v>
      </c>
      <c r="AC66" s="321" t="s">
        <v>1670</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1926</v>
      </c>
      <c r="E67" s="339"/>
      <c r="F67" s="322"/>
      <c r="G67" s="322"/>
      <c r="H67" s="317" t="s">
        <v>1912</v>
      </c>
      <c r="I67" s="317" t="s">
        <v>1927</v>
      </c>
      <c r="J67" s="338"/>
      <c r="K67" s="317"/>
      <c r="L67" s="317" t="s">
        <v>1928</v>
      </c>
      <c r="M67" s="317"/>
      <c r="N67" s="317" t="s">
        <v>1928</v>
      </c>
      <c r="O67" s="317"/>
      <c r="P67" s="317"/>
      <c r="Q67" s="317"/>
      <c r="R67" s="317"/>
      <c r="S67" s="333" t="s">
        <v>817</v>
      </c>
      <c r="T67" s="320" t="s">
        <v>820</v>
      </c>
      <c r="U67" s="320" t="s">
        <v>820</v>
      </c>
      <c r="V67" s="317"/>
      <c r="W67" s="317" t="s">
        <v>864</v>
      </c>
      <c r="X67" s="317" t="s">
        <v>1929</v>
      </c>
      <c r="Y67" s="317"/>
      <c r="Z67" s="317"/>
      <c r="AA67" s="317" t="s">
        <v>864</v>
      </c>
      <c r="AB67" s="317" t="s">
        <v>864</v>
      </c>
      <c r="AC67" s="321" t="s">
        <v>1670</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1930</v>
      </c>
      <c r="F68" s="322"/>
      <c r="G68" s="322"/>
      <c r="H68" s="323" t="s">
        <v>1931</v>
      </c>
      <c r="I68" s="323" t="s">
        <v>1932</v>
      </c>
      <c r="J68" s="323" t="s">
        <v>1058</v>
      </c>
      <c r="K68" s="323" t="s">
        <v>864</v>
      </c>
      <c r="L68" s="323" t="s">
        <v>1933</v>
      </c>
      <c r="M68" s="323"/>
      <c r="N68" s="323" t="s">
        <v>1933</v>
      </c>
      <c r="O68" s="323"/>
      <c r="P68" s="323"/>
      <c r="Q68" s="323"/>
      <c r="R68" s="323"/>
      <c r="S68" s="333" t="s">
        <v>817</v>
      </c>
      <c r="T68" s="335" t="s">
        <v>820</v>
      </c>
      <c r="U68" s="335" t="s">
        <v>820</v>
      </c>
      <c r="V68" s="323"/>
      <c r="W68" s="323"/>
      <c r="X68" s="323" t="s">
        <v>863</v>
      </c>
      <c r="Y68" s="323"/>
      <c r="Z68" s="323"/>
      <c r="AA68" s="323" t="s">
        <v>864</v>
      </c>
      <c r="AB68" s="323" t="s">
        <v>864</v>
      </c>
      <c r="AC68" s="321" t="s">
        <v>1670</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1934</v>
      </c>
      <c r="F69" s="342"/>
      <c r="G69" s="342"/>
      <c r="H69" s="317" t="s">
        <v>1935</v>
      </c>
      <c r="I69" s="317" t="s">
        <v>1936</v>
      </c>
      <c r="J69" s="317" t="s">
        <v>1066</v>
      </c>
      <c r="K69" s="317"/>
      <c r="L69" s="317" t="s">
        <v>1748</v>
      </c>
      <c r="M69" s="317"/>
      <c r="N69" s="317" t="s">
        <v>1748</v>
      </c>
      <c r="O69" s="317"/>
      <c r="P69" s="317"/>
      <c r="Q69" s="317"/>
      <c r="R69" s="317"/>
      <c r="S69" s="327" t="s">
        <v>817</v>
      </c>
      <c r="T69" s="327" t="s">
        <v>817</v>
      </c>
      <c r="U69" s="327" t="s">
        <v>817</v>
      </c>
      <c r="V69" s="317"/>
      <c r="W69" s="317"/>
      <c r="X69" s="317" t="s">
        <v>863</v>
      </c>
      <c r="Y69" s="317"/>
      <c r="Z69" s="317"/>
      <c r="AA69" s="317" t="s">
        <v>864</v>
      </c>
      <c r="AB69" s="317" t="s">
        <v>864</v>
      </c>
      <c r="AC69" s="321" t="s">
        <v>1670</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1937</v>
      </c>
      <c r="I70" s="323" t="s">
        <v>1938</v>
      </c>
      <c r="J70" s="323" t="s">
        <v>1939</v>
      </c>
      <c r="K70" s="323" t="s">
        <v>864</v>
      </c>
      <c r="L70" s="323" t="s">
        <v>1760</v>
      </c>
      <c r="M70" s="323"/>
      <c r="N70" s="323" t="s">
        <v>1760</v>
      </c>
      <c r="O70" s="323"/>
      <c r="P70" s="323"/>
      <c r="Q70" s="323"/>
      <c r="R70" s="323"/>
      <c r="S70" s="333" t="s">
        <v>817</v>
      </c>
      <c r="T70" s="333" t="s">
        <v>817</v>
      </c>
      <c r="U70" s="333" t="s">
        <v>817</v>
      </c>
      <c r="V70" s="323"/>
      <c r="W70" s="323"/>
      <c r="X70" s="323" t="s">
        <v>863</v>
      </c>
      <c r="Y70" s="323"/>
      <c r="Z70" s="323"/>
      <c r="AA70" s="323" t="s">
        <v>864</v>
      </c>
      <c r="AB70" s="323" t="s">
        <v>864</v>
      </c>
      <c r="AC70" s="332" t="s">
        <v>1670</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1940</v>
      </c>
      <c r="F71" s="340"/>
      <c r="G71" s="326"/>
      <c r="H71" s="317" t="s">
        <v>1704</v>
      </c>
      <c r="I71" s="317" t="s">
        <v>1941</v>
      </c>
      <c r="J71" s="317" t="s">
        <v>1942</v>
      </c>
      <c r="K71" s="317"/>
      <c r="L71" s="317" t="s">
        <v>1943</v>
      </c>
      <c r="M71" s="317"/>
      <c r="N71" s="317" t="s">
        <v>1943</v>
      </c>
      <c r="O71" s="317"/>
      <c r="P71" s="317"/>
      <c r="Q71" s="317"/>
      <c r="R71" s="317"/>
      <c r="S71" s="327" t="s">
        <v>817</v>
      </c>
      <c r="T71" s="327" t="s">
        <v>817</v>
      </c>
      <c r="U71" s="327" t="s">
        <v>817</v>
      </c>
      <c r="V71" s="317"/>
      <c r="W71" s="317"/>
      <c r="X71" s="317" t="s">
        <v>863</v>
      </c>
      <c r="Y71" s="317"/>
      <c r="Z71" s="317"/>
      <c r="AA71" s="317" t="s">
        <v>864</v>
      </c>
      <c r="AB71" s="317" t="s">
        <v>864</v>
      </c>
      <c r="AC71" s="321" t="s">
        <v>1670</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1704</v>
      </c>
      <c r="I72" s="323" t="s">
        <v>1944</v>
      </c>
      <c r="J72" s="323" t="s">
        <v>1200</v>
      </c>
      <c r="K72" s="323"/>
      <c r="L72" s="323" t="s">
        <v>1945</v>
      </c>
      <c r="M72" s="323"/>
      <c r="N72" s="323" t="s">
        <v>1945</v>
      </c>
      <c r="O72" s="323"/>
      <c r="P72" s="323"/>
      <c r="Q72" s="323"/>
      <c r="R72" s="323"/>
      <c r="S72" s="333" t="s">
        <v>817</v>
      </c>
      <c r="T72" s="333" t="s">
        <v>817</v>
      </c>
      <c r="U72" s="333" t="s">
        <v>817</v>
      </c>
      <c r="V72" s="323"/>
      <c r="W72" s="323"/>
      <c r="X72" s="323" t="s">
        <v>863</v>
      </c>
      <c r="Y72" s="323"/>
      <c r="Z72" s="323"/>
      <c r="AA72" s="323" t="s">
        <v>864</v>
      </c>
      <c r="AB72" s="323" t="s">
        <v>864</v>
      </c>
      <c r="AC72" s="321" t="s">
        <v>1670</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1946</v>
      </c>
      <c r="M73" s="317"/>
      <c r="N73" s="317" t="s">
        <v>1946</v>
      </c>
      <c r="O73" s="317"/>
      <c r="P73" s="317"/>
      <c r="Q73" s="317"/>
      <c r="R73" s="317"/>
      <c r="S73" s="344" t="s">
        <v>823</v>
      </c>
      <c r="T73" s="349" t="s">
        <v>1947</v>
      </c>
      <c r="U73" s="349" t="s">
        <v>1947</v>
      </c>
      <c r="V73" s="317"/>
      <c r="W73" s="317" t="s">
        <v>864</v>
      </c>
      <c r="X73" s="317" t="s">
        <v>1170</v>
      </c>
      <c r="Y73" s="317"/>
      <c r="Z73" s="317"/>
      <c r="AA73" s="317" t="s">
        <v>864</v>
      </c>
      <c r="AB73" s="317" t="s">
        <v>864</v>
      </c>
      <c r="AC73" s="321" t="s">
        <v>1670</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1948</v>
      </c>
      <c r="G74" s="322"/>
      <c r="H74" s="323" t="s">
        <v>1949</v>
      </c>
      <c r="I74" s="323" t="s">
        <v>1950</v>
      </c>
      <c r="J74" s="323" t="s">
        <v>1951</v>
      </c>
      <c r="K74" s="323" t="s">
        <v>864</v>
      </c>
      <c r="L74" s="323" t="s">
        <v>1952</v>
      </c>
      <c r="M74" s="323"/>
      <c r="N74" s="323" t="s">
        <v>1952</v>
      </c>
      <c r="O74" s="323"/>
      <c r="P74" s="323"/>
      <c r="Q74" s="323"/>
      <c r="R74" s="323"/>
      <c r="S74" s="325" t="s">
        <v>820</v>
      </c>
      <c r="T74" s="325" t="s">
        <v>820</v>
      </c>
      <c r="U74" s="325" t="s">
        <v>820</v>
      </c>
      <c r="V74" s="323"/>
      <c r="W74" s="323"/>
      <c r="X74" s="323" t="s">
        <v>1093</v>
      </c>
      <c r="Y74" s="323"/>
      <c r="Z74" s="323"/>
      <c r="AA74" s="323" t="s">
        <v>864</v>
      </c>
      <c r="AB74" s="323" t="s">
        <v>864</v>
      </c>
      <c r="AC74" s="321" t="s">
        <v>1670</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1953</v>
      </c>
      <c r="I75" s="317" t="s">
        <v>1954</v>
      </c>
      <c r="J75" s="318" t="s">
        <v>1955</v>
      </c>
      <c r="K75" s="317" t="s">
        <v>864</v>
      </c>
      <c r="L75" s="317" t="s">
        <v>1956</v>
      </c>
      <c r="M75" s="317"/>
      <c r="N75" s="317" t="s">
        <v>1956</v>
      </c>
      <c r="O75" s="317"/>
      <c r="P75" s="317"/>
      <c r="Q75" s="317"/>
      <c r="R75" s="317"/>
      <c r="S75" s="320" t="s">
        <v>820</v>
      </c>
      <c r="T75" s="320" t="s">
        <v>820</v>
      </c>
      <c r="U75" s="320" t="s">
        <v>820</v>
      </c>
      <c r="V75" s="317"/>
      <c r="W75" s="317"/>
      <c r="X75" s="317" t="s">
        <v>1093</v>
      </c>
      <c r="Y75" s="317"/>
      <c r="Z75" s="317"/>
      <c r="AA75" s="317" t="s">
        <v>864</v>
      </c>
      <c r="AB75" s="317" t="s">
        <v>864</v>
      </c>
      <c r="AC75" s="332" t="s">
        <v>1670</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1957</v>
      </c>
      <c r="G76" s="322"/>
      <c r="H76" s="323" t="s">
        <v>1958</v>
      </c>
      <c r="I76" s="323" t="s">
        <v>1959</v>
      </c>
      <c r="J76" s="323">
        <v>1</v>
      </c>
      <c r="K76" s="323" t="s">
        <v>864</v>
      </c>
      <c r="L76" s="323" t="s">
        <v>1960</v>
      </c>
      <c r="M76" s="323"/>
      <c r="N76" s="323" t="s">
        <v>1960</v>
      </c>
      <c r="O76" s="323"/>
      <c r="P76" s="323"/>
      <c r="Q76" s="323"/>
      <c r="R76" s="323"/>
      <c r="S76" s="333" t="s">
        <v>817</v>
      </c>
      <c r="T76" s="333" t="s">
        <v>817</v>
      </c>
      <c r="U76" s="333" t="s">
        <v>817</v>
      </c>
      <c r="V76" s="323"/>
      <c r="W76" s="323"/>
      <c r="X76" s="323" t="s">
        <v>1093</v>
      </c>
      <c r="Y76" s="323"/>
      <c r="Z76" s="323"/>
      <c r="AA76" s="323" t="s">
        <v>864</v>
      </c>
      <c r="AB76" s="323" t="s">
        <v>864</v>
      </c>
      <c r="AC76" s="321" t="s">
        <v>1670</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1961</v>
      </c>
      <c r="I77" s="317" t="s">
        <v>1962</v>
      </c>
      <c r="J77" s="317" t="s">
        <v>1963</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1670</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1964</v>
      </c>
      <c r="D78" s="322"/>
      <c r="E78" s="322"/>
      <c r="F78" s="322"/>
      <c r="G78" s="322"/>
      <c r="H78" s="323" t="s">
        <v>1704</v>
      </c>
      <c r="I78" s="323" t="s">
        <v>1965</v>
      </c>
      <c r="J78" s="323" t="s">
        <v>1966</v>
      </c>
      <c r="K78" s="323"/>
      <c r="L78" s="323" t="s">
        <v>1967</v>
      </c>
      <c r="M78" s="323"/>
      <c r="N78" s="323" t="s">
        <v>1967</v>
      </c>
      <c r="O78" s="323"/>
      <c r="P78" s="323"/>
      <c r="Q78" s="323"/>
      <c r="R78" s="323"/>
      <c r="S78" s="333" t="s">
        <v>817</v>
      </c>
      <c r="T78" s="334" t="s">
        <v>817</v>
      </c>
      <c r="U78" s="334" t="s">
        <v>817</v>
      </c>
      <c r="V78" s="323"/>
      <c r="W78" s="323"/>
      <c r="X78" s="323" t="s">
        <v>863</v>
      </c>
      <c r="Y78" s="323"/>
      <c r="Z78" s="323" t="s">
        <v>1968</v>
      </c>
      <c r="AA78" s="323" t="s">
        <v>864</v>
      </c>
      <c r="AB78" s="323" t="s">
        <v>864</v>
      </c>
      <c r="AC78" s="321" t="s">
        <v>1670</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1727</v>
      </c>
      <c r="D79" s="326"/>
      <c r="E79" s="326"/>
      <c r="F79" s="326"/>
      <c r="G79" s="326"/>
      <c r="H79" s="317" t="s">
        <v>1704</v>
      </c>
      <c r="I79" s="317" t="s">
        <v>1969</v>
      </c>
      <c r="J79" s="317" t="s">
        <v>1970</v>
      </c>
      <c r="K79" s="317" t="s">
        <v>864</v>
      </c>
      <c r="L79" s="317" t="s">
        <v>1731</v>
      </c>
      <c r="M79" s="317"/>
      <c r="N79" s="317" t="s">
        <v>1731</v>
      </c>
      <c r="O79" s="317"/>
      <c r="P79" s="317"/>
      <c r="Q79" s="317"/>
      <c r="R79" s="317"/>
      <c r="S79" s="327" t="s">
        <v>817</v>
      </c>
      <c r="T79" s="327" t="s">
        <v>817</v>
      </c>
      <c r="U79" s="327" t="s">
        <v>817</v>
      </c>
      <c r="V79" s="317"/>
      <c r="W79" s="317"/>
      <c r="X79" s="317" t="s">
        <v>863</v>
      </c>
      <c r="Y79" s="317"/>
      <c r="Z79" s="317"/>
      <c r="AA79" s="317" t="s">
        <v>864</v>
      </c>
      <c r="AB79" s="317" t="s">
        <v>864</v>
      </c>
      <c r="AC79" s="321" t="s">
        <v>1670</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1971</v>
      </c>
      <c r="C80" s="322"/>
      <c r="D80" s="322"/>
      <c r="E80" s="322"/>
      <c r="F80" s="322"/>
      <c r="G80" s="322"/>
      <c r="H80" s="323" t="s">
        <v>1972</v>
      </c>
      <c r="I80" s="323" t="s">
        <v>1973</v>
      </c>
      <c r="J80" s="330"/>
      <c r="K80" s="323"/>
      <c r="L80" s="323" t="s">
        <v>1974</v>
      </c>
      <c r="M80" s="323"/>
      <c r="N80" s="323" t="s">
        <v>1974</v>
      </c>
      <c r="O80" s="323"/>
      <c r="P80" s="323"/>
      <c r="Q80" s="323"/>
      <c r="R80" s="323"/>
      <c r="S80" s="331" t="s">
        <v>823</v>
      </c>
      <c r="T80" s="331" t="s">
        <v>823</v>
      </c>
      <c r="U80" s="331" t="s">
        <v>823</v>
      </c>
      <c r="V80" s="323"/>
      <c r="W80" s="323" t="s">
        <v>864</v>
      </c>
      <c r="X80" s="323" t="s">
        <v>1975</v>
      </c>
      <c r="Y80" s="323"/>
      <c r="Z80" s="323"/>
      <c r="AA80" s="323" t="s">
        <v>864</v>
      </c>
      <c r="AB80" s="323" t="s">
        <v>864</v>
      </c>
      <c r="AC80" s="332" t="s">
        <v>1670</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1976</v>
      </c>
      <c r="I81" s="317" t="s">
        <v>1977</v>
      </c>
      <c r="J81" s="317" t="s">
        <v>1978</v>
      </c>
      <c r="K81" s="317" t="s">
        <v>864</v>
      </c>
      <c r="L81" s="317" t="s">
        <v>1760</v>
      </c>
      <c r="M81" s="317"/>
      <c r="N81" s="317" t="s">
        <v>1760</v>
      </c>
      <c r="O81" s="317"/>
      <c r="P81" s="317"/>
      <c r="Q81" s="317"/>
      <c r="R81" s="317"/>
      <c r="S81" s="320" t="s">
        <v>820</v>
      </c>
      <c r="T81" s="320" t="s">
        <v>820</v>
      </c>
      <c r="U81" s="320" t="s">
        <v>820</v>
      </c>
      <c r="V81" s="317"/>
      <c r="W81" s="317"/>
      <c r="X81" s="317" t="s">
        <v>863</v>
      </c>
      <c r="Y81" s="317"/>
      <c r="Z81" s="317" t="s">
        <v>1979</v>
      </c>
      <c r="AA81" s="317" t="s">
        <v>864</v>
      </c>
      <c r="AB81" s="317" t="s">
        <v>864</v>
      </c>
      <c r="AC81" s="321" t="s">
        <v>1670</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1727</v>
      </c>
      <c r="D82" s="322"/>
      <c r="E82" s="322"/>
      <c r="F82" s="322"/>
      <c r="G82" s="322"/>
      <c r="H82" s="323" t="s">
        <v>1980</v>
      </c>
      <c r="I82" s="323" t="s">
        <v>1981</v>
      </c>
      <c r="J82" s="323" t="s">
        <v>1982</v>
      </c>
      <c r="K82" s="323" t="s">
        <v>864</v>
      </c>
      <c r="L82" s="323" t="s">
        <v>1731</v>
      </c>
      <c r="M82" s="323"/>
      <c r="N82" s="323" t="s">
        <v>1731</v>
      </c>
      <c r="O82" s="323"/>
      <c r="P82" s="323"/>
      <c r="Q82" s="323"/>
      <c r="R82" s="323"/>
      <c r="S82" s="333" t="s">
        <v>817</v>
      </c>
      <c r="T82" s="333" t="s">
        <v>817</v>
      </c>
      <c r="U82" s="333" t="s">
        <v>817</v>
      </c>
      <c r="V82" s="323"/>
      <c r="W82" s="323"/>
      <c r="X82" s="323" t="s">
        <v>863</v>
      </c>
      <c r="Y82" s="323"/>
      <c r="Z82" s="323"/>
      <c r="AA82" s="323" t="s">
        <v>864</v>
      </c>
      <c r="AB82" s="323" t="s">
        <v>864</v>
      </c>
      <c r="AC82" s="321" t="s">
        <v>1670</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1983</v>
      </c>
      <c r="D83" s="326"/>
      <c r="E83" s="326"/>
      <c r="F83" s="326"/>
      <c r="G83" s="326"/>
      <c r="H83" s="317" t="s">
        <v>1984</v>
      </c>
      <c r="I83" s="317" t="s">
        <v>1985</v>
      </c>
      <c r="J83" s="317" t="s">
        <v>1986</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1670</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1987</v>
      </c>
      <c r="D84" s="339"/>
      <c r="E84" s="322"/>
      <c r="F84" s="322"/>
      <c r="G84" s="322"/>
      <c r="H84" s="323" t="s">
        <v>1988</v>
      </c>
      <c r="I84" s="323" t="s">
        <v>1989</v>
      </c>
      <c r="J84" s="323" t="s">
        <v>1990</v>
      </c>
      <c r="K84" s="323" t="s">
        <v>864</v>
      </c>
      <c r="L84" s="323" t="s">
        <v>1739</v>
      </c>
      <c r="M84" s="323"/>
      <c r="N84" s="323" t="s">
        <v>1739</v>
      </c>
      <c r="O84" s="323"/>
      <c r="P84" s="323"/>
      <c r="Q84" s="323"/>
      <c r="R84" s="323"/>
      <c r="S84" s="333" t="s">
        <v>817</v>
      </c>
      <c r="T84" s="333" t="s">
        <v>817</v>
      </c>
      <c r="U84" s="333" t="s">
        <v>817</v>
      </c>
      <c r="V84" s="323"/>
      <c r="W84" s="323"/>
      <c r="X84" s="323" t="s">
        <v>863</v>
      </c>
      <c r="Y84" s="323"/>
      <c r="Z84" s="323"/>
      <c r="AA84" s="323" t="s">
        <v>864</v>
      </c>
      <c r="AB84" s="323" t="s">
        <v>864</v>
      </c>
      <c r="AC84" s="321" t="s">
        <v>1670</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1991</v>
      </c>
      <c r="D85" s="326"/>
      <c r="E85" s="326"/>
      <c r="F85" s="326"/>
      <c r="G85" s="326"/>
      <c r="H85" s="317" t="s">
        <v>1992</v>
      </c>
      <c r="I85" s="317" t="s">
        <v>1993</v>
      </c>
      <c r="J85" s="317" t="s">
        <v>1994</v>
      </c>
      <c r="K85" s="317" t="s">
        <v>864</v>
      </c>
      <c r="L85" s="317" t="s">
        <v>1748</v>
      </c>
      <c r="M85" s="317"/>
      <c r="N85" s="317" t="s">
        <v>1748</v>
      </c>
      <c r="O85" s="317"/>
      <c r="P85" s="317"/>
      <c r="Q85" s="317"/>
      <c r="R85" s="317"/>
      <c r="S85" s="327" t="s">
        <v>817</v>
      </c>
      <c r="T85" s="328" t="s">
        <v>820</v>
      </c>
      <c r="U85" s="329" t="s">
        <v>817</v>
      </c>
      <c r="V85" s="317" t="s">
        <v>864</v>
      </c>
      <c r="W85" s="317"/>
      <c r="X85" s="317" t="s">
        <v>863</v>
      </c>
      <c r="Y85" s="317"/>
      <c r="Z85" s="317"/>
      <c r="AA85" s="317" t="s">
        <v>864</v>
      </c>
      <c r="AB85" s="317" t="s">
        <v>864</v>
      </c>
      <c r="AC85" s="332" t="s">
        <v>1670</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1995</v>
      </c>
      <c r="D86" s="322"/>
      <c r="E86" s="322"/>
      <c r="F86" s="322"/>
      <c r="G86" s="322"/>
      <c r="H86" s="323" t="s">
        <v>1996</v>
      </c>
      <c r="I86" s="323" t="s">
        <v>1997</v>
      </c>
      <c r="J86" s="323" t="s">
        <v>1841</v>
      </c>
      <c r="K86" s="323" t="s">
        <v>864</v>
      </c>
      <c r="L86" s="323" t="s">
        <v>1842</v>
      </c>
      <c r="M86" s="323"/>
      <c r="N86" s="323" t="s">
        <v>1842</v>
      </c>
      <c r="O86" s="323"/>
      <c r="P86" s="323"/>
      <c r="Q86" s="323"/>
      <c r="R86" s="323"/>
      <c r="S86" s="333" t="s">
        <v>817</v>
      </c>
      <c r="T86" s="333" t="s">
        <v>817</v>
      </c>
      <c r="U86" s="333" t="s">
        <v>817</v>
      </c>
      <c r="V86" s="323"/>
      <c r="W86" s="323"/>
      <c r="X86" s="323" t="s">
        <v>863</v>
      </c>
      <c r="Y86" s="323"/>
      <c r="Z86" s="323" t="s">
        <v>1998</v>
      </c>
      <c r="AA86" s="323" t="s">
        <v>864</v>
      </c>
      <c r="AB86" s="323" t="s">
        <v>864</v>
      </c>
      <c r="AC86" s="321" t="s">
        <v>1670</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1999</v>
      </c>
      <c r="D87" s="326"/>
      <c r="E87" s="326"/>
      <c r="F87" s="326"/>
      <c r="G87" s="326"/>
      <c r="H87" s="318" t="s">
        <v>2000</v>
      </c>
      <c r="I87" s="317" t="s">
        <v>2001</v>
      </c>
      <c r="J87" s="317" t="s">
        <v>2002</v>
      </c>
      <c r="K87" s="317" t="s">
        <v>864</v>
      </c>
      <c r="L87" s="317" t="s">
        <v>2003</v>
      </c>
      <c r="M87" s="317"/>
      <c r="N87" s="317" t="s">
        <v>2003</v>
      </c>
      <c r="O87" s="317"/>
      <c r="P87" s="317"/>
      <c r="Q87" s="317"/>
      <c r="R87" s="317"/>
      <c r="S87" s="327" t="s">
        <v>817</v>
      </c>
      <c r="T87" s="328" t="s">
        <v>820</v>
      </c>
      <c r="U87" s="329" t="s">
        <v>817</v>
      </c>
      <c r="V87" s="317" t="s">
        <v>864</v>
      </c>
      <c r="W87" s="317"/>
      <c r="X87" s="317" t="s">
        <v>879</v>
      </c>
      <c r="Y87" s="317"/>
      <c r="Z87" s="317"/>
      <c r="AA87" s="317" t="s">
        <v>864</v>
      </c>
      <c r="AB87" s="317" t="s">
        <v>864</v>
      </c>
      <c r="AC87" s="321" t="s">
        <v>1670</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2004</v>
      </c>
      <c r="D88" s="322"/>
      <c r="E88" s="322"/>
      <c r="F88" s="322"/>
      <c r="G88" s="322"/>
      <c r="H88" s="323" t="s">
        <v>2005</v>
      </c>
      <c r="I88" s="323" t="s">
        <v>2006</v>
      </c>
      <c r="J88" s="323" t="s">
        <v>2007</v>
      </c>
      <c r="K88" s="323" t="s">
        <v>864</v>
      </c>
      <c r="L88" s="323" t="s">
        <v>2008</v>
      </c>
      <c r="M88" s="323"/>
      <c r="N88" s="323" t="s">
        <v>2008</v>
      </c>
      <c r="O88" s="323"/>
      <c r="P88" s="323"/>
      <c r="Q88" s="323"/>
      <c r="R88" s="323"/>
      <c r="S88" s="333" t="s">
        <v>817</v>
      </c>
      <c r="T88" s="334" t="s">
        <v>817</v>
      </c>
      <c r="U88" s="334" t="s">
        <v>817</v>
      </c>
      <c r="V88" s="323"/>
      <c r="W88" s="323"/>
      <c r="X88" s="323" t="s">
        <v>879</v>
      </c>
      <c r="Y88" s="323"/>
      <c r="Z88" s="323"/>
      <c r="AA88" s="323" t="s">
        <v>864</v>
      </c>
      <c r="AB88" s="323" t="s">
        <v>864</v>
      </c>
      <c r="AC88" s="321" t="s">
        <v>1670</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2009</v>
      </c>
      <c r="D89" s="326"/>
      <c r="E89" s="326"/>
      <c r="F89" s="326"/>
      <c r="G89" s="326"/>
      <c r="H89" s="317" t="s">
        <v>2010</v>
      </c>
      <c r="I89" s="317" t="s">
        <v>2011</v>
      </c>
      <c r="J89" s="317" t="s">
        <v>2012</v>
      </c>
      <c r="K89" s="317" t="s">
        <v>864</v>
      </c>
      <c r="L89" s="317" t="s">
        <v>2013</v>
      </c>
      <c r="M89" s="317"/>
      <c r="N89" s="317" t="s">
        <v>2013</v>
      </c>
      <c r="O89" s="317"/>
      <c r="P89" s="317"/>
      <c r="Q89" s="317"/>
      <c r="R89" s="317"/>
      <c r="S89" s="331" t="s">
        <v>823</v>
      </c>
      <c r="T89" s="331" t="s">
        <v>823</v>
      </c>
      <c r="U89" s="331" t="s">
        <v>823</v>
      </c>
      <c r="V89" s="317"/>
      <c r="W89" s="317"/>
      <c r="X89" s="317" t="s">
        <v>863</v>
      </c>
      <c r="Y89" s="317"/>
      <c r="Z89" s="317"/>
      <c r="AA89" s="317" t="s">
        <v>864</v>
      </c>
      <c r="AB89" s="317" t="s">
        <v>864</v>
      </c>
      <c r="AC89" s="321" t="s">
        <v>1670</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2014</v>
      </c>
      <c r="D90" s="336"/>
      <c r="E90" s="336"/>
      <c r="F90" s="336"/>
      <c r="G90" s="336"/>
      <c r="H90" s="323" t="s">
        <v>2015</v>
      </c>
      <c r="I90" s="323" t="s">
        <v>2016</v>
      </c>
      <c r="J90" s="323"/>
      <c r="K90" s="323" t="s">
        <v>864</v>
      </c>
      <c r="L90" s="323" t="s">
        <v>2017</v>
      </c>
      <c r="M90" s="323"/>
      <c r="N90" s="323" t="s">
        <v>2017</v>
      </c>
      <c r="O90" s="323"/>
      <c r="P90" s="323"/>
      <c r="Q90" s="323"/>
      <c r="R90" s="323"/>
      <c r="S90" s="331" t="s">
        <v>823</v>
      </c>
      <c r="T90" s="331" t="s">
        <v>823</v>
      </c>
      <c r="U90" s="331" t="s">
        <v>823</v>
      </c>
      <c r="V90" s="323"/>
      <c r="W90" s="323"/>
      <c r="X90" s="323" t="s">
        <v>863</v>
      </c>
      <c r="Y90" s="323"/>
      <c r="Z90" s="323"/>
      <c r="AA90" s="323" t="s">
        <v>864</v>
      </c>
      <c r="AB90" s="323" t="s">
        <v>864</v>
      </c>
      <c r="AC90" s="332" t="s">
        <v>1670</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2018</v>
      </c>
      <c r="D91" s="316"/>
      <c r="E91" s="316"/>
      <c r="F91" s="316"/>
      <c r="G91" s="316"/>
      <c r="H91" s="317" t="s">
        <v>2019</v>
      </c>
      <c r="I91" s="317" t="s">
        <v>2020</v>
      </c>
      <c r="J91" s="317"/>
      <c r="K91" s="317" t="s">
        <v>864</v>
      </c>
      <c r="L91" s="317" t="s">
        <v>2021</v>
      </c>
      <c r="M91" s="317"/>
      <c r="N91" s="317" t="s">
        <v>2021</v>
      </c>
      <c r="O91" s="317"/>
      <c r="P91" s="317"/>
      <c r="Q91" s="317"/>
      <c r="R91" s="317"/>
      <c r="S91" s="344" t="s">
        <v>823</v>
      </c>
      <c r="T91" s="344" t="s">
        <v>823</v>
      </c>
      <c r="U91" s="344" t="s">
        <v>823</v>
      </c>
      <c r="V91" s="317"/>
      <c r="W91" s="317"/>
      <c r="X91" s="317" t="s">
        <v>863</v>
      </c>
      <c r="Y91" s="317"/>
      <c r="Z91" s="317"/>
      <c r="AA91" s="317" t="s">
        <v>864</v>
      </c>
      <c r="AB91" s="317" t="s">
        <v>864</v>
      </c>
      <c r="AC91" s="321" t="s">
        <v>1670</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2022</v>
      </c>
      <c r="D92" s="336"/>
      <c r="E92" s="336"/>
      <c r="F92" s="336"/>
      <c r="G92" s="336"/>
      <c r="H92" s="324" t="s">
        <v>2023</v>
      </c>
      <c r="I92" s="323" t="s">
        <v>2024</v>
      </c>
      <c r="J92" s="323" t="s">
        <v>2025</v>
      </c>
      <c r="K92" s="323" t="s">
        <v>864</v>
      </c>
      <c r="L92" s="323" t="s">
        <v>2026</v>
      </c>
      <c r="M92" s="323"/>
      <c r="N92" s="323" t="s">
        <v>2026</v>
      </c>
      <c r="O92" s="323"/>
      <c r="P92" s="323"/>
      <c r="Q92" s="323"/>
      <c r="R92" s="323"/>
      <c r="S92" s="333" t="s">
        <v>817</v>
      </c>
      <c r="T92" s="333" t="s">
        <v>817</v>
      </c>
      <c r="U92" s="333" t="s">
        <v>817</v>
      </c>
      <c r="V92" s="323"/>
      <c r="W92" s="323"/>
      <c r="X92" s="323" t="s">
        <v>863</v>
      </c>
      <c r="Y92" s="323"/>
      <c r="Z92" s="323"/>
      <c r="AA92" s="323" t="s">
        <v>864</v>
      </c>
      <c r="AB92" s="323" t="s">
        <v>864</v>
      </c>
      <c r="AC92" s="321" t="s">
        <v>1670</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2027</v>
      </c>
      <c r="D93" s="326" t="s">
        <v>2028</v>
      </c>
      <c r="E93" s="326"/>
      <c r="F93" s="326"/>
      <c r="G93" s="326"/>
      <c r="H93" s="317" t="s">
        <v>2029</v>
      </c>
      <c r="I93" s="317" t="s">
        <v>1927</v>
      </c>
      <c r="J93" s="338"/>
      <c r="K93" s="317" t="s">
        <v>864</v>
      </c>
      <c r="L93" s="317" t="s">
        <v>1928</v>
      </c>
      <c r="M93" s="317"/>
      <c r="N93" s="317" t="s">
        <v>1928</v>
      </c>
      <c r="O93" s="317"/>
      <c r="P93" s="317"/>
      <c r="Q93" s="317"/>
      <c r="R93" s="317"/>
      <c r="S93" s="327" t="s">
        <v>817</v>
      </c>
      <c r="T93" s="329" t="s">
        <v>817</v>
      </c>
      <c r="U93" s="329" t="s">
        <v>817</v>
      </c>
      <c r="V93" s="317"/>
      <c r="W93" s="317" t="s">
        <v>864</v>
      </c>
      <c r="X93" s="317" t="s">
        <v>1929</v>
      </c>
      <c r="Y93" s="317"/>
      <c r="Z93" s="317"/>
      <c r="AA93" s="317" t="s">
        <v>864</v>
      </c>
      <c r="AB93" s="317" t="s">
        <v>864</v>
      </c>
      <c r="AC93" s="321" t="s">
        <v>1670</v>
      </c>
      <c r="AD93" s="317"/>
      <c r="AE93" s="317" t="s">
        <v>2030</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2031</v>
      </c>
      <c r="D94" s="322"/>
      <c r="E94" s="322"/>
      <c r="F94" s="322"/>
      <c r="G94" s="322"/>
      <c r="H94" s="323" t="s">
        <v>2032</v>
      </c>
      <c r="I94" s="323" t="s">
        <v>2033</v>
      </c>
      <c r="J94" s="323">
        <v>5</v>
      </c>
      <c r="K94" s="323" t="s">
        <v>864</v>
      </c>
      <c r="L94" s="323" t="s">
        <v>2034</v>
      </c>
      <c r="M94" s="323"/>
      <c r="N94" s="323" t="s">
        <v>2034</v>
      </c>
      <c r="O94" s="323"/>
      <c r="P94" s="323"/>
      <c r="Q94" s="323"/>
      <c r="R94" s="323"/>
      <c r="S94" s="333" t="s">
        <v>817</v>
      </c>
      <c r="T94" s="333" t="s">
        <v>817</v>
      </c>
      <c r="U94" s="333" t="s">
        <v>817</v>
      </c>
      <c r="V94" s="323"/>
      <c r="W94" s="323"/>
      <c r="X94" s="323" t="s">
        <v>863</v>
      </c>
      <c r="Y94" s="323"/>
      <c r="Z94" s="323" t="s">
        <v>2035</v>
      </c>
      <c r="AA94" s="323" t="s">
        <v>864</v>
      </c>
      <c r="AB94" s="323" t="s">
        <v>864</v>
      </c>
      <c r="AC94" s="321" t="s">
        <v>1670</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2036</v>
      </c>
      <c r="C95" s="343"/>
      <c r="D95" s="343"/>
      <c r="E95" s="343"/>
      <c r="F95" s="343"/>
      <c r="G95" s="343"/>
      <c r="H95" s="317" t="s">
        <v>2037</v>
      </c>
      <c r="I95" s="317" t="s">
        <v>2038</v>
      </c>
      <c r="J95" s="338"/>
      <c r="K95" s="317"/>
      <c r="L95" s="317" t="s">
        <v>2039</v>
      </c>
      <c r="M95" s="317"/>
      <c r="N95" s="317" t="s">
        <v>2039</v>
      </c>
      <c r="O95" s="317"/>
      <c r="P95" s="317"/>
      <c r="Q95" s="317"/>
      <c r="R95" s="317"/>
      <c r="S95" s="344" t="s">
        <v>823</v>
      </c>
      <c r="T95" s="317"/>
      <c r="U95" s="350" t="s">
        <v>823</v>
      </c>
      <c r="V95" s="317"/>
      <c r="W95" s="317" t="s">
        <v>864</v>
      </c>
      <c r="X95" s="317" t="s">
        <v>1366</v>
      </c>
      <c r="Y95" s="317"/>
      <c r="Z95" s="317"/>
      <c r="AA95" s="317" t="s">
        <v>864</v>
      </c>
      <c r="AB95" s="317" t="s">
        <v>864</v>
      </c>
      <c r="AC95" s="332" t="s">
        <v>1670</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2040</v>
      </c>
      <c r="D96" s="351"/>
      <c r="E96" s="351"/>
      <c r="F96" s="351"/>
      <c r="G96" s="351"/>
      <c r="H96" s="323" t="s">
        <v>2041</v>
      </c>
      <c r="I96" s="323" t="s">
        <v>2042</v>
      </c>
      <c r="J96" s="330"/>
      <c r="K96" s="323" t="s">
        <v>864</v>
      </c>
      <c r="L96" s="323" t="s">
        <v>2043</v>
      </c>
      <c r="M96" s="323"/>
      <c r="N96" s="323" t="s">
        <v>2043</v>
      </c>
      <c r="O96" s="323"/>
      <c r="P96" s="323"/>
      <c r="Q96" s="323"/>
      <c r="R96" s="323"/>
      <c r="S96" s="325" t="s">
        <v>820</v>
      </c>
      <c r="T96" s="323"/>
      <c r="U96" s="352" t="s">
        <v>820</v>
      </c>
      <c r="V96" s="323"/>
      <c r="W96" s="323" t="s">
        <v>864</v>
      </c>
      <c r="X96" s="323" t="s">
        <v>2044</v>
      </c>
      <c r="Y96" s="323"/>
      <c r="Z96" s="323"/>
      <c r="AA96" s="323" t="s">
        <v>864</v>
      </c>
      <c r="AB96" s="323" t="s">
        <v>864</v>
      </c>
      <c r="AC96" s="321" t="s">
        <v>1670</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2045</v>
      </c>
      <c r="E97" s="354"/>
      <c r="F97" s="353"/>
      <c r="G97" s="353"/>
      <c r="H97" s="317" t="s">
        <v>2046</v>
      </c>
      <c r="I97" s="317" t="s">
        <v>2047</v>
      </c>
      <c r="J97" s="317" t="s">
        <v>2048</v>
      </c>
      <c r="K97" s="317"/>
      <c r="L97" s="317" t="s">
        <v>2049</v>
      </c>
      <c r="M97" s="317"/>
      <c r="N97" s="317" t="s">
        <v>2049</v>
      </c>
      <c r="O97" s="317"/>
      <c r="P97" s="317"/>
      <c r="Q97" s="317"/>
      <c r="R97" s="317"/>
      <c r="S97" s="317" t="s">
        <v>893</v>
      </c>
      <c r="T97" s="317"/>
      <c r="U97" s="355" t="s">
        <v>893</v>
      </c>
      <c r="V97" s="317"/>
      <c r="W97" s="317"/>
      <c r="X97" s="317" t="s">
        <v>863</v>
      </c>
      <c r="Y97" s="317"/>
      <c r="Z97" s="317" t="s">
        <v>2050</v>
      </c>
      <c r="AA97" s="317" t="s">
        <v>864</v>
      </c>
      <c r="AB97" s="317" t="s">
        <v>864</v>
      </c>
      <c r="AC97" s="321" t="s">
        <v>1670</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2051</v>
      </c>
      <c r="E98" s="345"/>
      <c r="F98" s="345"/>
      <c r="G98" s="345"/>
      <c r="H98" s="323" t="s">
        <v>2052</v>
      </c>
      <c r="I98" s="323" t="s">
        <v>2053</v>
      </c>
      <c r="J98" s="323"/>
      <c r="K98" s="323"/>
      <c r="L98" s="323" t="s">
        <v>2054</v>
      </c>
      <c r="M98" s="323"/>
      <c r="N98" s="323" t="s">
        <v>2054</v>
      </c>
      <c r="O98" s="323"/>
      <c r="P98" s="323"/>
      <c r="Q98" s="323"/>
      <c r="R98" s="323"/>
      <c r="S98" s="331" t="s">
        <v>823</v>
      </c>
      <c r="T98" s="341"/>
      <c r="U98" s="356" t="s">
        <v>823</v>
      </c>
      <c r="V98" s="323"/>
      <c r="W98" s="323"/>
      <c r="X98" s="323" t="s">
        <v>863</v>
      </c>
      <c r="Y98" s="323"/>
      <c r="Z98" s="323" t="s">
        <v>2055</v>
      </c>
      <c r="AA98" s="323" t="s">
        <v>864</v>
      </c>
      <c r="AB98" s="323" t="s">
        <v>864</v>
      </c>
      <c r="AC98" s="321" t="s">
        <v>1670</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2056</v>
      </c>
      <c r="E99" s="342"/>
      <c r="F99" s="342"/>
      <c r="G99" s="342"/>
      <c r="H99" s="317" t="s">
        <v>2057</v>
      </c>
      <c r="I99" s="317" t="s">
        <v>2058</v>
      </c>
      <c r="J99" s="317"/>
      <c r="K99" s="317"/>
      <c r="L99" s="317" t="s">
        <v>2059</v>
      </c>
      <c r="M99" s="317"/>
      <c r="N99" s="317" t="s">
        <v>2059</v>
      </c>
      <c r="O99" s="317"/>
      <c r="P99" s="317"/>
      <c r="Q99" s="317"/>
      <c r="R99" s="317"/>
      <c r="S99" s="344" t="s">
        <v>823</v>
      </c>
      <c r="T99" s="317"/>
      <c r="U99" s="350" t="s">
        <v>823</v>
      </c>
      <c r="V99" s="317"/>
      <c r="W99" s="317"/>
      <c r="X99" s="317" t="s">
        <v>863</v>
      </c>
      <c r="Y99" s="317"/>
      <c r="Z99" s="317"/>
      <c r="AA99" s="317" t="s">
        <v>864</v>
      </c>
      <c r="AB99" s="317" t="s">
        <v>864</v>
      </c>
      <c r="AC99" s="321" t="s">
        <v>1670</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2060</v>
      </c>
      <c r="D100" s="351"/>
      <c r="E100" s="351"/>
      <c r="F100" s="351"/>
      <c r="G100" s="351"/>
      <c r="H100" s="323" t="s">
        <v>2061</v>
      </c>
      <c r="I100" s="323" t="s">
        <v>2062</v>
      </c>
      <c r="J100" s="323" t="s">
        <v>2012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2063</v>
      </c>
      <c r="AA100" s="323" t="s">
        <v>864</v>
      </c>
      <c r="AB100" s="323" t="s">
        <v>864</v>
      </c>
      <c r="AC100" s="332" t="s">
        <v>1670</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1987</v>
      </c>
      <c r="D101" s="354"/>
      <c r="E101" s="353"/>
      <c r="F101" s="353"/>
      <c r="G101" s="353"/>
      <c r="H101" s="317" t="s">
        <v>2064</v>
      </c>
      <c r="I101" s="317" t="s">
        <v>2065</v>
      </c>
      <c r="J101" s="317" t="s">
        <v>1990</v>
      </c>
      <c r="K101" s="317" t="s">
        <v>864</v>
      </c>
      <c r="L101" s="317" t="s">
        <v>1739</v>
      </c>
      <c r="M101" s="317"/>
      <c r="N101" s="317" t="s">
        <v>1739</v>
      </c>
      <c r="O101" s="317"/>
      <c r="P101" s="317"/>
      <c r="Q101" s="317"/>
      <c r="R101" s="317"/>
      <c r="S101" s="327" t="s">
        <v>817</v>
      </c>
      <c r="T101" s="317"/>
      <c r="U101" s="358" t="s">
        <v>817</v>
      </c>
      <c r="V101" s="317"/>
      <c r="W101" s="317"/>
      <c r="X101" s="317" t="s">
        <v>863</v>
      </c>
      <c r="Y101" s="317"/>
      <c r="Z101" s="317"/>
      <c r="AA101" s="317" t="s">
        <v>864</v>
      </c>
      <c r="AB101" s="317" t="s">
        <v>864</v>
      </c>
      <c r="AC101" s="321" t="s">
        <v>1670</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2066</v>
      </c>
      <c r="D102" s="351"/>
      <c r="E102" s="351"/>
      <c r="F102" s="351"/>
      <c r="G102" s="351"/>
      <c r="H102" s="323" t="s">
        <v>2067</v>
      </c>
      <c r="I102" s="323" t="s">
        <v>2068</v>
      </c>
      <c r="J102" s="323" t="s">
        <v>2069</v>
      </c>
      <c r="K102" s="323" t="s">
        <v>864</v>
      </c>
      <c r="L102" s="323" t="s">
        <v>1748</v>
      </c>
      <c r="M102" s="323"/>
      <c r="N102" s="323" t="s">
        <v>1748</v>
      </c>
      <c r="O102" s="323"/>
      <c r="P102" s="323"/>
      <c r="Q102" s="323"/>
      <c r="R102" s="323"/>
      <c r="S102" s="333" t="s">
        <v>817</v>
      </c>
      <c r="T102" s="323"/>
      <c r="U102" s="357" t="s">
        <v>817</v>
      </c>
      <c r="V102" s="323"/>
      <c r="W102" s="323"/>
      <c r="X102" s="323" t="s">
        <v>863</v>
      </c>
      <c r="Y102" s="323"/>
      <c r="Z102" s="323"/>
      <c r="AA102" s="323" t="s">
        <v>864</v>
      </c>
      <c r="AB102" s="323" t="s">
        <v>864</v>
      </c>
      <c r="AC102" s="321" t="s">
        <v>1670</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2070</v>
      </c>
      <c r="D103" s="353"/>
      <c r="E103" s="353"/>
      <c r="F103" s="353"/>
      <c r="G103" s="353"/>
      <c r="H103" s="317" t="s">
        <v>2071</v>
      </c>
      <c r="I103" s="317"/>
      <c r="J103" s="317"/>
      <c r="K103" s="317" t="s">
        <v>864</v>
      </c>
      <c r="L103" s="317" t="s">
        <v>1731</v>
      </c>
      <c r="M103" s="317"/>
      <c r="N103" s="317" t="s">
        <v>1731</v>
      </c>
      <c r="O103" s="317"/>
      <c r="P103" s="317"/>
      <c r="Q103" s="317"/>
      <c r="R103" s="317"/>
      <c r="S103" s="327" t="s">
        <v>817</v>
      </c>
      <c r="T103" s="349"/>
      <c r="U103" s="358" t="s">
        <v>817</v>
      </c>
      <c r="V103" s="317"/>
      <c r="W103" s="317"/>
      <c r="X103" s="317" t="s">
        <v>863</v>
      </c>
      <c r="Y103" s="317"/>
      <c r="Z103" s="317"/>
      <c r="AA103" s="317" t="s">
        <v>864</v>
      </c>
      <c r="AB103" s="317" t="s">
        <v>864</v>
      </c>
      <c r="AC103" s="321" t="s">
        <v>1670</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2072</v>
      </c>
      <c r="D104" s="351"/>
      <c r="E104" s="351"/>
      <c r="F104" s="351"/>
      <c r="G104" s="351"/>
      <c r="H104" s="323" t="s">
        <v>2073</v>
      </c>
      <c r="I104" s="323" t="s">
        <v>2074</v>
      </c>
      <c r="J104" s="330"/>
      <c r="K104" s="323" t="s">
        <v>864</v>
      </c>
      <c r="L104" s="323" t="s">
        <v>2075</v>
      </c>
      <c r="M104" s="323"/>
      <c r="N104" s="323" t="s">
        <v>2075</v>
      </c>
      <c r="O104" s="323"/>
      <c r="P104" s="323"/>
      <c r="Q104" s="323"/>
      <c r="R104" s="323"/>
      <c r="S104" s="331" t="s">
        <v>823</v>
      </c>
      <c r="T104" s="323"/>
      <c r="U104" s="356" t="s">
        <v>823</v>
      </c>
      <c r="V104" s="323"/>
      <c r="W104" s="323" t="s">
        <v>864</v>
      </c>
      <c r="X104" s="323" t="s">
        <v>2076</v>
      </c>
      <c r="Y104" s="323"/>
      <c r="Z104" s="323"/>
      <c r="AA104" s="323" t="s">
        <v>864</v>
      </c>
      <c r="AB104" s="323" t="s">
        <v>864</v>
      </c>
      <c r="AC104" s="321" t="s">
        <v>1670</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2077</v>
      </c>
      <c r="E105" s="354"/>
      <c r="F105" s="353"/>
      <c r="G105" s="353"/>
      <c r="H105" s="317" t="s">
        <v>2078</v>
      </c>
      <c r="I105" s="317" t="s">
        <v>2079</v>
      </c>
      <c r="J105" s="317" t="s">
        <v>2080</v>
      </c>
      <c r="K105" s="317" t="s">
        <v>864</v>
      </c>
      <c r="L105" s="317" t="s">
        <v>1873</v>
      </c>
      <c r="M105" s="317"/>
      <c r="N105" s="317" t="s">
        <v>1873</v>
      </c>
      <c r="O105" s="317"/>
      <c r="P105" s="317"/>
      <c r="Q105" s="317"/>
      <c r="R105" s="317"/>
      <c r="S105" s="327" t="s">
        <v>817</v>
      </c>
      <c r="T105" s="317"/>
      <c r="U105" s="358" t="s">
        <v>817</v>
      </c>
      <c r="V105" s="317"/>
      <c r="W105" s="317"/>
      <c r="X105" s="317" t="s">
        <v>879</v>
      </c>
      <c r="Y105" s="317"/>
      <c r="Z105" s="317"/>
      <c r="AA105" s="317" t="s">
        <v>864</v>
      </c>
      <c r="AB105" s="317" t="s">
        <v>864</v>
      </c>
      <c r="AC105" s="332" t="s">
        <v>1670</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1799</v>
      </c>
      <c r="E106" s="351"/>
      <c r="F106" s="351"/>
      <c r="G106" s="351"/>
      <c r="H106" s="323" t="s">
        <v>2081</v>
      </c>
      <c r="I106" s="323" t="s">
        <v>2082</v>
      </c>
      <c r="J106" s="323" t="s">
        <v>2083</v>
      </c>
      <c r="K106" s="323" t="s">
        <v>864</v>
      </c>
      <c r="L106" s="323" t="s">
        <v>1760</v>
      </c>
      <c r="M106" s="323"/>
      <c r="N106" s="323" t="s">
        <v>1760</v>
      </c>
      <c r="O106" s="323"/>
      <c r="P106" s="323"/>
      <c r="Q106" s="323"/>
      <c r="R106" s="323"/>
      <c r="S106" s="325" t="s">
        <v>820</v>
      </c>
      <c r="T106" s="323"/>
      <c r="U106" s="352" t="s">
        <v>820</v>
      </c>
      <c r="V106" s="323"/>
      <c r="W106" s="323"/>
      <c r="X106" s="323" t="s">
        <v>863</v>
      </c>
      <c r="Y106" s="323"/>
      <c r="Z106" s="323" t="s">
        <v>2084</v>
      </c>
      <c r="AA106" s="323" t="s">
        <v>864</v>
      </c>
      <c r="AB106" s="323" t="s">
        <v>864</v>
      </c>
      <c r="AC106" s="321" t="s">
        <v>1670</v>
      </c>
      <c r="AD106" s="323"/>
      <c r="AE106" s="323"/>
      <c r="AF106" s="323"/>
      <c r="AG106" s="323"/>
      <c r="AH106" s="323">
        <v>1</v>
      </c>
      <c r="AI106" s="325" t="s">
        <v>820</v>
      </c>
      <c r="AJ106" s="524" t="s">
        <v>2085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1753</v>
      </c>
      <c r="E107" s="353"/>
      <c r="F107" s="353"/>
      <c r="G107" s="353"/>
      <c r="H107" s="317" t="s">
        <v>2086</v>
      </c>
      <c r="I107" s="317"/>
      <c r="J107" s="317" t="s">
        <v>2087</v>
      </c>
      <c r="K107" s="317" t="s">
        <v>864</v>
      </c>
      <c r="L107" s="317" t="s">
        <v>1731</v>
      </c>
      <c r="M107" s="317"/>
      <c r="N107" s="317" t="s">
        <v>1731</v>
      </c>
      <c r="O107" s="317"/>
      <c r="P107" s="317"/>
      <c r="Q107" s="317"/>
      <c r="R107" s="317"/>
      <c r="S107" s="327" t="s">
        <v>817</v>
      </c>
      <c r="T107" s="317"/>
      <c r="U107" s="358" t="s">
        <v>817</v>
      </c>
      <c r="V107" s="317"/>
      <c r="W107" s="317"/>
      <c r="X107" s="317" t="s">
        <v>863</v>
      </c>
      <c r="Y107" s="317"/>
      <c r="Z107" s="317"/>
      <c r="AA107" s="317" t="s">
        <v>864</v>
      </c>
      <c r="AB107" s="317" t="s">
        <v>864</v>
      </c>
      <c r="AC107" s="321" t="s">
        <v>1670</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2088</v>
      </c>
      <c r="E108" s="351"/>
      <c r="F108" s="351"/>
      <c r="G108" s="351"/>
      <c r="H108" s="323" t="s">
        <v>2089</v>
      </c>
      <c r="I108" s="323" t="s">
        <v>2090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1670</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2091</v>
      </c>
      <c r="E109" s="354" t="s">
        <v>2028</v>
      </c>
      <c r="F109" s="353"/>
      <c r="G109" s="353"/>
      <c r="H109" s="317" t="s">
        <v>2092</v>
      </c>
      <c r="I109" s="317" t="s">
        <v>2093</v>
      </c>
      <c r="J109" s="338"/>
      <c r="K109" s="317" t="s">
        <v>864</v>
      </c>
      <c r="L109" s="317" t="s">
        <v>1928</v>
      </c>
      <c r="M109" s="317"/>
      <c r="N109" s="317" t="s">
        <v>1928</v>
      </c>
      <c r="O109" s="317"/>
      <c r="P109" s="317"/>
      <c r="Q109" s="317"/>
      <c r="R109" s="317"/>
      <c r="S109" s="344" t="s">
        <v>823</v>
      </c>
      <c r="T109" s="317"/>
      <c r="U109" s="350" t="s">
        <v>823</v>
      </c>
      <c r="V109" s="317"/>
      <c r="W109" s="317" t="s">
        <v>864</v>
      </c>
      <c r="X109" s="317" t="s">
        <v>1929</v>
      </c>
      <c r="Y109" s="317"/>
      <c r="Z109" s="317"/>
      <c r="AA109" s="317" t="s">
        <v>864</v>
      </c>
      <c r="AB109" s="317" t="s">
        <v>864</v>
      </c>
      <c r="AC109" s="321" t="s">
        <v>1670</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2094</v>
      </c>
      <c r="D110" s="345"/>
      <c r="E110" s="345"/>
      <c r="F110" s="345"/>
      <c r="G110" s="345"/>
      <c r="H110" s="323" t="s">
        <v>2095</v>
      </c>
      <c r="I110" s="323" t="s">
        <v>2096</v>
      </c>
      <c r="J110" s="323">
        <v>1</v>
      </c>
      <c r="K110" s="323"/>
      <c r="L110" s="323" t="s">
        <v>2097</v>
      </c>
      <c r="M110" s="323"/>
      <c r="N110" s="323" t="s">
        <v>2097</v>
      </c>
      <c r="O110" s="323"/>
      <c r="P110" s="323"/>
      <c r="Q110" s="323"/>
      <c r="R110" s="323"/>
      <c r="S110" s="333" t="s">
        <v>817</v>
      </c>
      <c r="T110" s="323"/>
      <c r="U110" s="357" t="s">
        <v>817</v>
      </c>
      <c r="V110" s="323"/>
      <c r="W110" s="323"/>
      <c r="X110" s="323" t="s">
        <v>1093</v>
      </c>
      <c r="Y110" s="323"/>
      <c r="Z110" s="323"/>
      <c r="AA110" s="323" t="s">
        <v>864</v>
      </c>
      <c r="AB110" s="323" t="s">
        <v>864</v>
      </c>
      <c r="AC110" s="332" t="s">
        <v>1670</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2098</v>
      </c>
      <c r="D111" s="346"/>
      <c r="E111" s="342"/>
      <c r="F111" s="342"/>
      <c r="G111" s="342"/>
      <c r="H111" s="317" t="s">
        <v>2099</v>
      </c>
      <c r="I111" s="317" t="s">
        <v>2100</v>
      </c>
      <c r="J111" s="317"/>
      <c r="K111" s="317"/>
      <c r="L111" s="317" t="s">
        <v>2101</v>
      </c>
      <c r="M111" s="317"/>
      <c r="N111" s="317" t="s">
        <v>2101</v>
      </c>
      <c r="O111" s="317"/>
      <c r="P111" s="317"/>
      <c r="Q111" s="317"/>
      <c r="R111" s="317"/>
      <c r="S111" s="327" t="s">
        <v>817</v>
      </c>
      <c r="T111" s="317"/>
      <c r="U111" s="358" t="s">
        <v>817</v>
      </c>
      <c r="V111" s="317"/>
      <c r="W111" s="317"/>
      <c r="X111" s="317" t="s">
        <v>863</v>
      </c>
      <c r="Y111" s="317"/>
      <c r="Z111" s="317" t="s">
        <v>2102</v>
      </c>
      <c r="AA111" s="317" t="s">
        <v>864</v>
      </c>
      <c r="AB111" s="317" t="s">
        <v>864</v>
      </c>
      <c r="AC111" s="321" t="s">
        <v>1670</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2103</v>
      </c>
      <c r="D112" s="351"/>
      <c r="E112" s="351"/>
      <c r="F112" s="351"/>
      <c r="G112" s="351"/>
      <c r="H112" s="323" t="s">
        <v>2104</v>
      </c>
      <c r="I112" s="323" t="s">
        <v>2105</v>
      </c>
      <c r="J112" s="323" t="s">
        <v>2106</v>
      </c>
      <c r="K112" s="323" t="s">
        <v>864</v>
      </c>
      <c r="L112" s="323" t="s">
        <v>1842</v>
      </c>
      <c r="M112" s="323"/>
      <c r="N112" s="323" t="s">
        <v>1842</v>
      </c>
      <c r="O112" s="323"/>
      <c r="P112" s="323"/>
      <c r="Q112" s="323"/>
      <c r="R112" s="323"/>
      <c r="S112" s="333" t="s">
        <v>817</v>
      </c>
      <c r="T112" s="323"/>
      <c r="U112" s="357" t="s">
        <v>817</v>
      </c>
      <c r="V112" s="323"/>
      <c r="W112" s="323"/>
      <c r="X112" s="323" t="s">
        <v>863</v>
      </c>
      <c r="Y112" s="323"/>
      <c r="Z112" s="323" t="s">
        <v>2107</v>
      </c>
      <c r="AA112" s="323" t="s">
        <v>864</v>
      </c>
      <c r="AB112" s="323" t="s">
        <v>864</v>
      </c>
      <c r="AC112" s="321" t="s">
        <v>1670</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2108</v>
      </c>
      <c r="D113" s="342"/>
      <c r="E113" s="342"/>
      <c r="F113" s="342"/>
      <c r="G113" s="342"/>
      <c r="H113" s="317" t="s">
        <v>2109</v>
      </c>
      <c r="I113" s="317" t="s">
        <v>2110</v>
      </c>
      <c r="J113" s="317" t="s">
        <v>1283</v>
      </c>
      <c r="K113" s="317"/>
      <c r="L113" s="317" t="s">
        <v>2111</v>
      </c>
      <c r="M113" s="317"/>
      <c r="N113" s="317" t="s">
        <v>2111</v>
      </c>
      <c r="O113" s="317"/>
      <c r="P113" s="317"/>
      <c r="Q113" s="317"/>
      <c r="R113" s="317"/>
      <c r="S113" s="327" t="s">
        <v>817</v>
      </c>
      <c r="T113" s="349"/>
      <c r="U113" s="358" t="s">
        <v>817</v>
      </c>
      <c r="V113" s="317"/>
      <c r="W113" s="317"/>
      <c r="X113" s="317" t="s">
        <v>863</v>
      </c>
      <c r="Y113" s="317"/>
      <c r="Z113" s="317"/>
      <c r="AA113" s="317" t="s">
        <v>864</v>
      </c>
      <c r="AB113" s="317" t="s">
        <v>864</v>
      </c>
      <c r="AC113" s="321" t="s">
        <v>1670</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2112</v>
      </c>
      <c r="D114" s="347"/>
      <c r="E114" s="347"/>
      <c r="F114" s="347"/>
      <c r="G114" s="347"/>
      <c r="H114" s="323" t="s">
        <v>2113</v>
      </c>
      <c r="I114" s="323" t="s">
        <v>2114</v>
      </c>
      <c r="J114" s="330"/>
      <c r="K114" s="323" t="s">
        <v>864</v>
      </c>
      <c r="L114" s="323" t="s">
        <v>2115</v>
      </c>
      <c r="M114" s="323"/>
      <c r="N114" s="323" t="s">
        <v>2115</v>
      </c>
      <c r="O114" s="323"/>
      <c r="P114" s="323"/>
      <c r="Q114" s="323"/>
      <c r="R114" s="323"/>
      <c r="S114" s="331" t="s">
        <v>823</v>
      </c>
      <c r="T114" s="323"/>
      <c r="U114" s="356" t="s">
        <v>823</v>
      </c>
      <c r="V114" s="323"/>
      <c r="W114" s="323" t="s">
        <v>864</v>
      </c>
      <c r="X114" s="323" t="s">
        <v>1265</v>
      </c>
      <c r="Y114" s="323"/>
      <c r="Z114" s="323"/>
      <c r="AA114" s="323" t="s">
        <v>864</v>
      </c>
      <c r="AB114" s="323" t="s">
        <v>864</v>
      </c>
      <c r="AC114" s="321" t="s">
        <v>1670</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2116</v>
      </c>
      <c r="E115" s="342"/>
      <c r="F115" s="342"/>
      <c r="G115" s="342"/>
      <c r="H115" s="317" t="s">
        <v>2117</v>
      </c>
      <c r="I115" s="317" t="s">
        <v>2118</v>
      </c>
      <c r="J115" s="317" t="s">
        <v>1269</v>
      </c>
      <c r="K115" s="317" t="s">
        <v>864</v>
      </c>
      <c r="L115" s="317" t="s">
        <v>1760</v>
      </c>
      <c r="M115" s="317"/>
      <c r="N115" s="317" t="s">
        <v>1760</v>
      </c>
      <c r="O115" s="317"/>
      <c r="P115" s="317"/>
      <c r="Q115" s="317"/>
      <c r="R115" s="317"/>
      <c r="S115" s="320" t="s">
        <v>820</v>
      </c>
      <c r="T115" s="317"/>
      <c r="U115" s="359" t="s">
        <v>820</v>
      </c>
      <c r="V115" s="317"/>
      <c r="W115" s="317"/>
      <c r="X115" s="317" t="s">
        <v>863</v>
      </c>
      <c r="Y115" s="317"/>
      <c r="Z115" s="317" t="s">
        <v>1270</v>
      </c>
      <c r="AA115" s="317" t="s">
        <v>864</v>
      </c>
      <c r="AB115" s="317" t="s">
        <v>864</v>
      </c>
      <c r="AC115" s="332" t="s">
        <v>1670</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2119</v>
      </c>
      <c r="E116" s="345"/>
      <c r="F116" s="345"/>
      <c r="G116" s="345"/>
      <c r="H116" s="323" t="s">
        <v>2120</v>
      </c>
      <c r="I116" s="323" t="s">
        <v>2121</v>
      </c>
      <c r="J116" s="376">
        <v>606070707</v>
      </c>
      <c r="K116" s="323" t="s">
        <v>864</v>
      </c>
      <c r="L116" s="323" t="s">
        <v>2122</v>
      </c>
      <c r="M116" s="323"/>
      <c r="N116" s="323" t="s">
        <v>2122</v>
      </c>
      <c r="O116" s="323"/>
      <c r="P116" s="323"/>
      <c r="Q116" s="323"/>
      <c r="R116" s="323"/>
      <c r="S116" s="325" t="s">
        <v>820</v>
      </c>
      <c r="T116" s="323"/>
      <c r="U116" s="352" t="s">
        <v>820</v>
      </c>
      <c r="V116" s="323"/>
      <c r="W116" s="323"/>
      <c r="X116" s="323" t="s">
        <v>863</v>
      </c>
      <c r="Y116" s="323"/>
      <c r="Z116" s="323"/>
      <c r="AA116" s="323" t="s">
        <v>864</v>
      </c>
      <c r="AB116" s="323" t="s">
        <v>864</v>
      </c>
      <c r="AC116" s="321" t="s">
        <v>1670</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1670</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2124</v>
      </c>
      <c r="C10" s="240"/>
      <c r="D10" s="241"/>
      <c r="E10" s="241"/>
      <c r="F10" s="241"/>
      <c r="G10" s="241"/>
      <c r="H10" s="681" t="s">
        <v>2125</v>
      </c>
      <c r="I10" s="696"/>
      <c r="J10" s="682" t="s">
        <v>2126</v>
      </c>
      <c r="K10" s="681" t="s">
        <v>820</v>
      </c>
      <c r="L10" s="683"/>
      <c r="M10" s="681" t="s">
        <v>863</v>
      </c>
      <c r="N10" s="684"/>
      <c r="O10" s="681"/>
      <c r="P10" s="679"/>
      <c r="Q10" s="679" t="s">
        <v>864</v>
      </c>
      <c r="R10" s="232"/>
      <c r="S10" s="685"/>
      <c r="T10" s="681"/>
      <c r="U10" s="686"/>
      <c r="V10" s="681"/>
      <c r="W10" s="684"/>
    </row>
    <row r="11" spans="1:1006" s="224" customFormat="1" ht="14.25" customHeight="1">
      <c r="A11" s="225">
        <v>3</v>
      </c>
      <c r="B11" s="217" t="s">
        <v>2127</v>
      </c>
      <c r="C11" s="240"/>
      <c r="D11" s="241"/>
      <c r="E11" s="241"/>
      <c r="F11" s="241"/>
      <c r="G11" s="241"/>
      <c r="H11" s="681" t="s">
        <v>2128</v>
      </c>
      <c r="I11" s="682"/>
      <c r="J11" s="682" t="s">
        <v>2129</v>
      </c>
      <c r="K11" s="681" t="s">
        <v>823</v>
      </c>
      <c r="L11" s="683" t="s">
        <v>864</v>
      </c>
      <c r="M11" s="243" t="s">
        <v>1366</v>
      </c>
      <c r="N11" s="684"/>
      <c r="O11" s="681"/>
      <c r="P11" s="679"/>
      <c r="Q11" s="679" t="s">
        <v>864</v>
      </c>
      <c r="R11" s="232"/>
      <c r="S11" s="685"/>
      <c r="T11" s="681"/>
      <c r="U11" s="686"/>
      <c r="V11" s="681"/>
      <c r="W11" s="684"/>
    </row>
    <row r="12" spans="1:1006" s="224" customFormat="1" ht="14.25" customHeight="1">
      <c r="A12" s="225">
        <v>4</v>
      </c>
      <c r="B12" s="217"/>
      <c r="C12" s="680" t="s">
        <v>2130</v>
      </c>
      <c r="D12" s="241"/>
      <c r="E12" s="241"/>
      <c r="F12" s="241"/>
      <c r="G12" s="241"/>
      <c r="H12" s="681" t="s">
        <v>2131</v>
      </c>
      <c r="I12" s="682"/>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5</v>
      </c>
      <c r="B13" s="217"/>
      <c r="C13" s="218" t="s">
        <v>2133</v>
      </c>
      <c r="D13" s="241"/>
      <c r="E13" s="241"/>
      <c r="F13" s="241"/>
      <c r="G13" s="241"/>
      <c r="H13" s="255" t="s">
        <v>2134</v>
      </c>
      <c r="I13" s="682"/>
      <c r="J13" s="682" t="s">
        <v>2135</v>
      </c>
      <c r="K13" s="681" t="s">
        <v>820</v>
      </c>
      <c r="L13" s="683"/>
      <c r="M13" s="681" t="s">
        <v>863</v>
      </c>
      <c r="N13" s="684"/>
      <c r="O13" s="681"/>
      <c r="P13" s="679"/>
      <c r="Q13" s="679" t="s">
        <v>864</v>
      </c>
      <c r="R13" s="232"/>
      <c r="S13" s="685" t="s">
        <v>2136</v>
      </c>
      <c r="T13" s="681"/>
      <c r="U13" s="686"/>
      <c r="V13" s="681"/>
      <c r="W13" s="684"/>
    </row>
    <row r="14" spans="1:1006" s="224" customFormat="1" ht="13.5" customHeight="1">
      <c r="A14" s="225">
        <v>6</v>
      </c>
      <c r="B14" s="217"/>
      <c r="C14" s="241" t="s">
        <v>1103</v>
      </c>
      <c r="D14" s="241"/>
      <c r="E14" s="241"/>
      <c r="F14" s="241"/>
      <c r="G14" s="241"/>
      <c r="H14" s="681" t="s">
        <v>2137</v>
      </c>
      <c r="I14" s="682"/>
      <c r="J14" s="682" t="s">
        <v>971</v>
      </c>
      <c r="K14" s="681" t="s">
        <v>820</v>
      </c>
      <c r="L14" s="683"/>
      <c r="M14" s="681" t="s">
        <v>863</v>
      </c>
      <c r="N14" s="684" t="s">
        <v>864</v>
      </c>
      <c r="O14" s="255" t="s">
        <v>2138</v>
      </c>
      <c r="P14" s="679"/>
      <c r="Q14" s="679" t="s">
        <v>864</v>
      </c>
      <c r="R14" s="232"/>
      <c r="S14" s="685"/>
      <c r="T14" s="681"/>
      <c r="U14" s="686"/>
      <c r="V14" s="681"/>
      <c r="W14" s="684"/>
    </row>
    <row r="15" spans="1:1006" s="224" customFormat="1" ht="13.5" customHeight="1">
      <c r="A15" s="225">
        <v>7</v>
      </c>
      <c r="B15" s="217"/>
      <c r="C15" s="680" t="s">
        <v>2139</v>
      </c>
      <c r="D15" s="241"/>
      <c r="E15" s="241"/>
      <c r="F15" s="241"/>
      <c r="G15" s="241"/>
      <c r="H15" s="681"/>
      <c r="I15" s="682"/>
      <c r="J15" s="682" t="s">
        <v>2140</v>
      </c>
      <c r="K15" s="681" t="s">
        <v>817</v>
      </c>
      <c r="L15" s="683"/>
      <c r="M15" s="681" t="s">
        <v>863</v>
      </c>
      <c r="N15" s="684"/>
      <c r="O15" s="681"/>
      <c r="P15" s="679"/>
      <c r="Q15" s="679" t="s">
        <v>864</v>
      </c>
      <c r="R15" s="232"/>
      <c r="S15" s="685"/>
      <c r="T15" s="681"/>
      <c r="U15" s="686"/>
      <c r="V15" s="681"/>
      <c r="W15" s="684"/>
    </row>
    <row r="16" spans="1:1006" s="224" customFormat="1" ht="13.5" customHeight="1">
      <c r="A16" s="225">
        <v>8</v>
      </c>
      <c r="B16" s="217"/>
      <c r="C16" s="241" t="s">
        <v>1105</v>
      </c>
      <c r="D16" s="241"/>
      <c r="E16" s="241"/>
      <c r="F16" s="241"/>
      <c r="G16" s="241"/>
      <c r="H16" s="681" t="s">
        <v>2141</v>
      </c>
      <c r="I16" s="682"/>
      <c r="J16" s="682" t="s">
        <v>871</v>
      </c>
      <c r="K16" s="681" t="s">
        <v>817</v>
      </c>
      <c r="L16" s="683"/>
      <c r="M16" s="681" t="s">
        <v>863</v>
      </c>
      <c r="N16" s="684"/>
      <c r="O16" s="681"/>
      <c r="P16" s="679"/>
      <c r="Q16" s="679" t="s">
        <v>864</v>
      </c>
      <c r="R16" s="232"/>
      <c r="S16" s="685"/>
      <c r="T16" s="681"/>
      <c r="U16" s="686"/>
      <c r="V16" s="681"/>
      <c r="W16" s="684"/>
    </row>
    <row r="17" spans="1:23" s="224" customFormat="1" ht="13.5" customHeight="1">
      <c r="A17" s="225">
        <v>9</v>
      </c>
      <c r="B17" s="217"/>
      <c r="C17" s="241" t="s">
        <v>1987</v>
      </c>
      <c r="D17" s="241"/>
      <c r="E17" s="241"/>
      <c r="F17" s="241"/>
      <c r="G17" s="241"/>
      <c r="H17" s="681" t="s">
        <v>2142</v>
      </c>
      <c r="I17" s="682"/>
      <c r="J17" s="682" t="s">
        <v>2143</v>
      </c>
      <c r="K17" s="681" t="s">
        <v>817</v>
      </c>
      <c r="L17" s="683"/>
      <c r="M17" s="681" t="s">
        <v>863</v>
      </c>
      <c r="N17" s="684"/>
      <c r="O17" s="681"/>
      <c r="P17" s="679"/>
      <c r="Q17" s="679" t="s">
        <v>864</v>
      </c>
      <c r="R17" s="232"/>
      <c r="S17" s="685"/>
      <c r="T17" s="681"/>
      <c r="U17" s="686"/>
      <c r="V17" s="681"/>
      <c r="W17" s="684"/>
    </row>
    <row r="18" spans="1:23" s="224" customFormat="1" ht="13.5" customHeight="1">
      <c r="A18" s="225">
        <v>10</v>
      </c>
      <c r="B18" s="217"/>
      <c r="C18" s="241" t="s">
        <v>2144</v>
      </c>
      <c r="D18" s="241"/>
      <c r="E18" s="241"/>
      <c r="F18" s="241"/>
      <c r="G18" s="241"/>
      <c r="H18" s="681" t="s">
        <v>2145</v>
      </c>
      <c r="I18" s="682"/>
      <c r="J18" s="682" t="s">
        <v>2146</v>
      </c>
      <c r="K18" s="681" t="s">
        <v>817</v>
      </c>
      <c r="L18" s="683"/>
      <c r="M18" s="681" t="s">
        <v>863</v>
      </c>
      <c r="N18" s="684"/>
      <c r="O18" s="681"/>
      <c r="P18" s="679"/>
      <c r="Q18" s="679" t="s">
        <v>864</v>
      </c>
      <c r="R18" s="232"/>
      <c r="S18" s="685"/>
      <c r="T18" s="681"/>
      <c r="U18" s="686"/>
      <c r="V18" s="681"/>
      <c r="W18" s="684"/>
    </row>
    <row r="19" spans="1:23" s="224" customFormat="1" ht="13.5" customHeight="1">
      <c r="A19" s="225">
        <v>11</v>
      </c>
      <c r="B19" s="217"/>
      <c r="C19" s="241" t="s">
        <v>2147</v>
      </c>
      <c r="D19" s="241"/>
      <c r="E19" s="241"/>
      <c r="F19" s="241"/>
      <c r="G19" s="241"/>
      <c r="H19" s="681"/>
      <c r="I19" s="682"/>
      <c r="J19" s="682" t="s">
        <v>2148</v>
      </c>
      <c r="K19" s="681" t="s">
        <v>817</v>
      </c>
      <c r="L19" s="683"/>
      <c r="M19" s="681" t="s">
        <v>863</v>
      </c>
      <c r="N19" s="684"/>
      <c r="O19" s="681"/>
      <c r="P19" s="679"/>
      <c r="Q19" s="679" t="s">
        <v>864</v>
      </c>
      <c r="R19" s="232"/>
      <c r="S19" s="685"/>
      <c r="T19" s="681"/>
      <c r="U19" s="686"/>
      <c r="V19" s="681"/>
      <c r="W19" s="684"/>
    </row>
    <row r="20" spans="1:23" s="224" customFormat="1" ht="13.5" customHeight="1">
      <c r="A20" s="225">
        <v>12</v>
      </c>
      <c r="B20" s="217"/>
      <c r="C20" s="241" t="s">
        <v>2149</v>
      </c>
      <c r="D20" s="241"/>
      <c r="E20" s="241"/>
      <c r="F20" s="241"/>
      <c r="G20" s="241"/>
      <c r="H20" s="681" t="s">
        <v>2150</v>
      </c>
      <c r="I20" s="682"/>
      <c r="J20" s="682" t="s">
        <v>2151</v>
      </c>
      <c r="K20" s="681" t="s">
        <v>817</v>
      </c>
      <c r="L20" s="683"/>
      <c r="M20" s="681" t="s">
        <v>863</v>
      </c>
      <c r="N20" s="684"/>
      <c r="O20" s="681"/>
      <c r="P20" s="679"/>
      <c r="Q20" s="679" t="s">
        <v>864</v>
      </c>
      <c r="R20" s="232"/>
      <c r="S20" s="685"/>
      <c r="T20" s="681"/>
      <c r="U20" s="686"/>
      <c r="V20" s="681"/>
      <c r="W20" s="684"/>
    </row>
    <row r="21" spans="1:23" s="224" customFormat="1" ht="13.5" customHeight="1">
      <c r="A21" s="225">
        <v>13</v>
      </c>
      <c r="B21" s="217"/>
      <c r="C21" s="241" t="s">
        <v>2152</v>
      </c>
      <c r="D21" s="241"/>
      <c r="E21" s="241"/>
      <c r="F21" s="241"/>
      <c r="G21" s="241"/>
      <c r="H21" s="681" t="s">
        <v>2152</v>
      </c>
      <c r="I21" s="682"/>
      <c r="J21" s="682" t="s">
        <v>2153</v>
      </c>
      <c r="K21" s="681" t="s">
        <v>817</v>
      </c>
      <c r="L21" s="683"/>
      <c r="M21" s="681" t="s">
        <v>863</v>
      </c>
      <c r="N21" s="684"/>
      <c r="O21" s="681"/>
      <c r="P21" s="679"/>
      <c r="Q21" s="679" t="s">
        <v>864</v>
      </c>
      <c r="R21" s="232"/>
      <c r="S21" s="685"/>
      <c r="T21" s="681"/>
      <c r="U21" s="686"/>
      <c r="V21" s="681"/>
      <c r="W21" s="684"/>
    </row>
    <row r="22" spans="1:23" s="224" customFormat="1" ht="13.5" customHeight="1">
      <c r="A22" s="225">
        <v>14</v>
      </c>
      <c r="B22" s="217"/>
      <c r="C22" s="241" t="s">
        <v>2154</v>
      </c>
      <c r="D22" s="241"/>
      <c r="E22" s="241"/>
      <c r="F22" s="241"/>
      <c r="G22" s="241"/>
      <c r="H22" s="681" t="s">
        <v>2154</v>
      </c>
      <c r="I22" s="682"/>
      <c r="J22" s="682" t="s">
        <v>2155</v>
      </c>
      <c r="K22" s="681" t="s">
        <v>817</v>
      </c>
      <c r="L22" s="683"/>
      <c r="M22" s="681" t="s">
        <v>863</v>
      </c>
      <c r="N22" s="684"/>
      <c r="O22" s="681"/>
      <c r="P22" s="679"/>
      <c r="Q22" s="679" t="s">
        <v>864</v>
      </c>
      <c r="R22" s="232"/>
      <c r="S22" s="685"/>
      <c r="T22" s="681"/>
      <c r="U22" s="686"/>
      <c r="V22" s="681"/>
      <c r="W22" s="684"/>
    </row>
    <row r="23" spans="1:23" s="224" customFormat="1" ht="13.5" customHeight="1">
      <c r="A23" s="225">
        <v>15</v>
      </c>
      <c r="B23" s="217"/>
      <c r="C23" s="241" t="s">
        <v>2156</v>
      </c>
      <c r="D23" s="241"/>
      <c r="E23" s="241"/>
      <c r="F23" s="241"/>
      <c r="G23" s="241"/>
      <c r="H23" s="681" t="s">
        <v>2157</v>
      </c>
      <c r="I23" s="682"/>
      <c r="J23" s="682" t="s">
        <v>2158</v>
      </c>
      <c r="K23" s="681" t="s">
        <v>817</v>
      </c>
      <c r="L23" s="683" t="s">
        <v>864</v>
      </c>
      <c r="M23" s="243" t="s">
        <v>2158</v>
      </c>
      <c r="N23" s="684"/>
      <c r="O23" s="681"/>
      <c r="P23" s="679"/>
      <c r="Q23" s="679" t="s">
        <v>864</v>
      </c>
      <c r="R23" s="232"/>
      <c r="S23" s="685"/>
      <c r="T23" s="681"/>
      <c r="U23" s="686"/>
      <c r="V23" s="681"/>
      <c r="W23" s="684"/>
    </row>
    <row r="24" spans="1:23" s="224" customFormat="1" ht="13.5" customHeight="1">
      <c r="A24" s="225">
        <v>16</v>
      </c>
      <c r="B24" s="217"/>
      <c r="C24" s="241"/>
      <c r="D24" s="241" t="s">
        <v>1103</v>
      </c>
      <c r="E24" s="241"/>
      <c r="F24" s="241"/>
      <c r="G24" s="241"/>
      <c r="H24" s="681" t="s">
        <v>2159</v>
      </c>
      <c r="I24" s="682"/>
      <c r="J24" s="682" t="s">
        <v>1576</v>
      </c>
      <c r="K24" s="681" t="s">
        <v>817</v>
      </c>
      <c r="L24" s="683"/>
      <c r="M24" s="681" t="s">
        <v>863</v>
      </c>
      <c r="N24" s="684" t="s">
        <v>864</v>
      </c>
      <c r="O24" s="681" t="s">
        <v>2160</v>
      </c>
      <c r="P24" s="679"/>
      <c r="Q24" s="679" t="s">
        <v>864</v>
      </c>
      <c r="R24" s="232"/>
      <c r="S24" s="685" t="s">
        <v>2161</v>
      </c>
      <c r="T24" s="681"/>
      <c r="U24" s="686"/>
      <c r="V24" s="681"/>
      <c r="W24" s="684"/>
    </row>
    <row r="25" spans="1:23" s="224" customFormat="1" ht="13.5" customHeight="1">
      <c r="A25" s="225">
        <v>17</v>
      </c>
      <c r="B25" s="217"/>
      <c r="C25" s="241"/>
      <c r="D25" s="241" t="s">
        <v>1105</v>
      </c>
      <c r="E25" s="241"/>
      <c r="F25" s="241"/>
      <c r="G25" s="241"/>
      <c r="H25" s="681" t="s">
        <v>2162</v>
      </c>
      <c r="I25" s="682"/>
      <c r="J25" s="682" t="s">
        <v>871</v>
      </c>
      <c r="K25" s="681" t="s">
        <v>817</v>
      </c>
      <c r="L25" s="683"/>
      <c r="M25" s="681" t="s">
        <v>863</v>
      </c>
      <c r="N25" s="684"/>
      <c r="O25" s="681"/>
      <c r="P25" s="679"/>
      <c r="Q25" s="679" t="s">
        <v>864</v>
      </c>
      <c r="R25" s="232"/>
      <c r="S25" s="685"/>
      <c r="T25" s="681"/>
      <c r="U25" s="686"/>
      <c r="V25" s="681"/>
      <c r="W25" s="684"/>
    </row>
    <row r="26" spans="1:23" s="224" customFormat="1" ht="13.5" customHeight="1">
      <c r="A26" s="225">
        <v>18</v>
      </c>
      <c r="B26" s="217"/>
      <c r="C26" s="217" t="s">
        <v>2163</v>
      </c>
      <c r="D26" s="241"/>
      <c r="E26" s="241"/>
      <c r="F26" s="241"/>
      <c r="G26" s="241"/>
      <c r="H26" s="681"/>
      <c r="I26" s="682"/>
      <c r="J26" s="682" t="s">
        <v>2164</v>
      </c>
      <c r="K26" s="681" t="s">
        <v>817</v>
      </c>
      <c r="L26" s="683" t="s">
        <v>864</v>
      </c>
      <c r="M26" s="243" t="s">
        <v>2164</v>
      </c>
      <c r="N26" s="684"/>
      <c r="O26" s="681"/>
      <c r="P26" s="679"/>
      <c r="Q26" s="679" t="s">
        <v>864</v>
      </c>
      <c r="R26" s="232"/>
      <c r="S26" s="685"/>
      <c r="T26" s="681"/>
      <c r="U26" s="686"/>
      <c r="V26" s="681"/>
      <c r="W26" s="684"/>
    </row>
    <row r="27" spans="1:23" s="224" customFormat="1" ht="13.5" customHeight="1">
      <c r="A27" s="225">
        <v>19</v>
      </c>
      <c r="B27" s="217"/>
      <c r="C27" s="217"/>
      <c r="D27" s="241" t="s">
        <v>2165</v>
      </c>
      <c r="E27" s="241"/>
      <c r="F27" s="241"/>
      <c r="G27" s="241"/>
      <c r="H27" s="681"/>
      <c r="I27" s="682"/>
      <c r="J27" s="682" t="s">
        <v>2132</v>
      </c>
      <c r="K27" s="681" t="s">
        <v>817</v>
      </c>
      <c r="L27" s="683"/>
      <c r="M27" s="681" t="s">
        <v>879</v>
      </c>
      <c r="N27" s="684"/>
      <c r="O27" s="681" t="s">
        <v>932</v>
      </c>
      <c r="P27" s="679"/>
      <c r="Q27" s="679" t="s">
        <v>864</v>
      </c>
      <c r="R27" s="232"/>
      <c r="S27" s="685"/>
      <c r="T27" s="681"/>
      <c r="U27" s="686"/>
      <c r="V27" s="681"/>
      <c r="W27" s="684"/>
    </row>
    <row r="28" spans="1:23" s="224" customFormat="1" ht="13.5" customHeight="1">
      <c r="A28" s="225">
        <v>20</v>
      </c>
      <c r="B28" s="217"/>
      <c r="C28" s="217"/>
      <c r="D28" s="241" t="s">
        <v>2166</v>
      </c>
      <c r="E28" s="241"/>
      <c r="F28" s="241"/>
      <c r="G28" s="241"/>
      <c r="H28" s="681" t="s">
        <v>2167</v>
      </c>
      <c r="I28" s="682"/>
      <c r="J28" s="682" t="s">
        <v>888</v>
      </c>
      <c r="K28" s="681" t="s">
        <v>817</v>
      </c>
      <c r="L28" s="683"/>
      <c r="M28" s="681" t="s">
        <v>863</v>
      </c>
      <c r="N28" s="684" t="s">
        <v>864</v>
      </c>
      <c r="O28" s="681" t="s">
        <v>2168</v>
      </c>
      <c r="P28" s="679"/>
      <c r="Q28" s="679" t="s">
        <v>864</v>
      </c>
      <c r="R28" s="232"/>
      <c r="S28" s="685" t="s">
        <v>2161</v>
      </c>
      <c r="T28" s="681"/>
      <c r="U28" s="686"/>
      <c r="V28" s="681"/>
      <c r="W28" s="684"/>
    </row>
    <row r="29" spans="1:23" s="224" customFormat="1" ht="13.5" customHeight="1">
      <c r="A29" s="225">
        <v>21</v>
      </c>
      <c r="B29" s="217"/>
      <c r="C29" s="217"/>
      <c r="D29" s="241" t="s">
        <v>2169</v>
      </c>
      <c r="E29" s="241"/>
      <c r="F29" s="241"/>
      <c r="G29" s="241"/>
      <c r="H29" s="681" t="s">
        <v>2170</v>
      </c>
      <c r="I29" s="682"/>
      <c r="J29" s="682" t="s">
        <v>2171</v>
      </c>
      <c r="K29" s="681" t="s">
        <v>817</v>
      </c>
      <c r="L29" s="683"/>
      <c r="M29" s="681" t="s">
        <v>863</v>
      </c>
      <c r="N29" s="684" t="s">
        <v>864</v>
      </c>
      <c r="O29" s="681" t="s">
        <v>2172</v>
      </c>
      <c r="P29" s="679"/>
      <c r="Q29" s="679" t="s">
        <v>864</v>
      </c>
      <c r="R29" s="232"/>
      <c r="S29" s="685"/>
      <c r="T29" s="681"/>
      <c r="U29" s="686"/>
      <c r="V29" s="681"/>
      <c r="W29" s="684"/>
    </row>
    <row r="30" spans="1:23" s="224" customFormat="1" ht="13.5" customHeight="1">
      <c r="A30" s="225">
        <v>22</v>
      </c>
      <c r="B30" s="217"/>
      <c r="C30" s="680" t="s">
        <v>1260</v>
      </c>
      <c r="D30" s="241"/>
      <c r="E30" s="241"/>
      <c r="F30" s="241"/>
      <c r="G30" s="241"/>
      <c r="H30" s="681" t="s">
        <v>2173</v>
      </c>
      <c r="I30" s="682"/>
      <c r="J30" s="682" t="s">
        <v>1265</v>
      </c>
      <c r="K30" s="681" t="s">
        <v>817</v>
      </c>
      <c r="L30" s="683" t="s">
        <v>864</v>
      </c>
      <c r="M30" s="681" t="s">
        <v>1265</v>
      </c>
      <c r="N30" s="684"/>
      <c r="O30" s="681"/>
      <c r="P30" s="679"/>
      <c r="Q30" s="679" t="s">
        <v>864</v>
      </c>
      <c r="R30" s="232"/>
      <c r="S30" s="685"/>
      <c r="T30" s="681"/>
      <c r="U30" s="686"/>
      <c r="V30" s="681"/>
      <c r="W30" s="684"/>
    </row>
    <row r="31" spans="1:23" s="224" customFormat="1" ht="13.5" customHeight="1">
      <c r="A31" s="225">
        <v>23</v>
      </c>
      <c r="B31" s="217"/>
      <c r="C31" s="241"/>
      <c r="D31" s="241" t="s">
        <v>1267</v>
      </c>
      <c r="E31" s="241"/>
      <c r="F31" s="241"/>
      <c r="G31" s="241"/>
      <c r="H31" s="681" t="s">
        <v>2174</v>
      </c>
      <c r="I31" s="682" t="s">
        <v>1269</v>
      </c>
      <c r="J31" s="682" t="s">
        <v>971</v>
      </c>
      <c r="K31" s="681" t="s">
        <v>817</v>
      </c>
      <c r="L31" s="683"/>
      <c r="M31" s="681" t="s">
        <v>863</v>
      </c>
      <c r="N31" s="684" t="s">
        <v>864</v>
      </c>
      <c r="O31" s="681" t="s">
        <v>1270</v>
      </c>
      <c r="P31" s="679"/>
      <c r="Q31" s="679" t="s">
        <v>864</v>
      </c>
      <c r="R31" s="232"/>
      <c r="S31" s="685"/>
      <c r="T31" s="681"/>
      <c r="U31" s="686"/>
      <c r="V31" s="681"/>
      <c r="W31" s="684"/>
    </row>
    <row r="32" spans="1:23" s="224" customFormat="1" ht="13.5" customHeight="1">
      <c r="A32" s="225">
        <v>24</v>
      </c>
      <c r="B32" s="217"/>
      <c r="D32" s="224" t="s">
        <v>1272</v>
      </c>
      <c r="F32" s="225"/>
      <c r="G32" s="241"/>
      <c r="H32" s="681" t="s">
        <v>2175</v>
      </c>
      <c r="I32" s="273" t="s">
        <v>1274</v>
      </c>
      <c r="J32" s="682" t="s">
        <v>1014</v>
      </c>
      <c r="K32" s="681" t="s">
        <v>817</v>
      </c>
      <c r="L32" s="683"/>
      <c r="M32" s="681" t="s">
        <v>863</v>
      </c>
      <c r="N32" s="278"/>
      <c r="O32" s="681"/>
      <c r="P32" s="679"/>
      <c r="Q32" s="679" t="s">
        <v>864</v>
      </c>
      <c r="R32" s="232"/>
      <c r="S32" s="685"/>
      <c r="T32" s="681"/>
      <c r="U32" s="686"/>
      <c r="V32" s="681"/>
      <c r="W32" s="684"/>
    </row>
    <row r="33" spans="1:1009" s="224" customFormat="1" ht="13.5" customHeight="1">
      <c r="A33" s="225">
        <v>25</v>
      </c>
      <c r="B33" s="217"/>
      <c r="C33" s="680" t="s">
        <v>12</v>
      </c>
      <c r="D33" s="241"/>
      <c r="E33" s="241"/>
      <c r="F33" s="241"/>
      <c r="G33" s="241"/>
      <c r="H33" s="681" t="s">
        <v>2176</v>
      </c>
      <c r="I33" s="682"/>
      <c r="J33" s="682" t="s">
        <v>939</v>
      </c>
      <c r="K33" s="681" t="s">
        <v>823</v>
      </c>
      <c r="L33" s="683"/>
      <c r="M33" s="681" t="s">
        <v>863</v>
      </c>
      <c r="N33" s="684"/>
      <c r="O33" s="681"/>
      <c r="P33" s="681"/>
      <c r="Q33" s="684" t="s">
        <v>864</v>
      </c>
      <c r="R33" s="232"/>
      <c r="S33" s="685"/>
      <c r="T33" s="681"/>
      <c r="U33" s="686"/>
      <c r="V33" s="681"/>
      <c r="W33" s="684"/>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1"/>
      <c r="Q35" s="681"/>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9" type="noConversion"/>
  <conditionalFormatting sqref="A35:F36 A39:F857">
    <cfRule type="expression" dxfId="350" priority="55">
      <formula>OR($W35="X",$V35="X")</formula>
    </cfRule>
    <cfRule type="expression" dxfId="349" priority="56">
      <formula>AND($W35=1,$V35=1)</formula>
    </cfRule>
    <cfRule type="expression" dxfId="348" priority="57">
      <formula>$W35=1</formula>
    </cfRule>
    <cfRule type="expression" dxfId="347" priority="58">
      <formula>$V35=1</formula>
    </cfRule>
  </conditionalFormatting>
  <conditionalFormatting sqref="A9:G9 B10:G10 A10:A33">
    <cfRule type="expression" dxfId="346" priority="59">
      <formula>#REF!=1</formula>
    </cfRule>
    <cfRule type="expression" dxfId="345" priority="62">
      <formula>OR($W9="X",#REF!="X")</formula>
    </cfRule>
  </conditionalFormatting>
  <conditionalFormatting sqref="A9:G15 A10:A33 A16:B16 B23:G25 D26:G29 B33:G33 D16:G16 B17:C22 E17:G22 B26:B32">
    <cfRule type="expression" dxfId="344" priority="60">
      <formula>AND($W9=1,#REF!=1)</formula>
    </cfRule>
  </conditionalFormatting>
  <conditionalFormatting sqref="A9:G15 A10:A33 A16:B16 D16:G16 B17:C22 E17:G22 B23:G25 B26:B32 B33:G33">
    <cfRule type="expression" dxfId="343" priority="49">
      <formula>$W9=1</formula>
    </cfRule>
  </conditionalFormatting>
  <conditionalFormatting sqref="A9:G15 A10:A33 A16:B16 D16:G16 B17:C22 E17:G22 B23:G25 D26:G29 B26:B32 B33:G33">
    <cfRule type="expression" dxfId="342" priority="61">
      <formula>AND(NOT(ISBLANK($Q9)),ISBLANK(#REF!),ISBLANK($W9))</formula>
    </cfRule>
  </conditionalFormatting>
  <conditionalFormatting sqref="B11:G15 D16:G16 B16:B22 C17:C22 E17:G22 B23:G25 D26:G29 B26:B32 B33:G33">
    <cfRule type="expression" dxfId="341" priority="63">
      <formula>OR($W11="X",#REF!="X")</formula>
    </cfRule>
    <cfRule type="expression" dxfId="340" priority="64">
      <formula>#REF!=1</formula>
    </cfRule>
  </conditionalFormatting>
  <conditionalFormatting sqref="C9:C25 D16 C33">
    <cfRule type="expression" dxfId="339" priority="50">
      <formula>AND($L9="X",$B9&lt;&gt;"")</formula>
    </cfRule>
  </conditionalFormatting>
  <conditionalFormatting sqref="C16">
    <cfRule type="expression" dxfId="338" priority="20">
      <formula>$W16=1</formula>
    </cfRule>
    <cfRule type="expression" dxfId="337" priority="21">
      <formula>AND($W16=1,#REF!=1)</formula>
    </cfRule>
    <cfRule type="expression" dxfId="336" priority="22">
      <formula>AND(NOT(ISBLANK($Q16)),ISBLANK(#REF!),ISBLANK($W16))</formula>
    </cfRule>
    <cfRule type="expression" dxfId="335" priority="23">
      <formula>OR($W16="X",#REF!="X")</formula>
    </cfRule>
    <cfRule type="expression" dxfId="334" priority="24">
      <formula>#REF!=1</formula>
    </cfRule>
  </conditionalFormatting>
  <conditionalFormatting sqref="C26:C29">
    <cfRule type="expression" dxfId="333" priority="1358">
      <formula>AND($W26=1,#REF!=1)</formula>
    </cfRule>
    <cfRule type="expression" dxfId="332" priority="1363">
      <formula>$W26=1</formula>
    </cfRule>
    <cfRule type="expression" dxfId="331" priority="1364">
      <formula>AND(NOT(ISBLANK($Q26)),ISBLANK(#REF!),ISBLANK($W26))</formula>
    </cfRule>
    <cfRule type="expression" dxfId="330" priority="1371">
      <formula>OR($W26="X",#REF!="X")</formula>
    </cfRule>
    <cfRule type="expression" dxfId="329" priority="1372">
      <formula>#REF!=1</formula>
    </cfRule>
    <cfRule type="expression" dxfId="328" priority="1378">
      <formula>AND($L26="X",$B26&lt;&gt;"")</formula>
    </cfRule>
  </conditionalFormatting>
  <conditionalFormatting sqref="C30 C31:F31">
    <cfRule type="expression" dxfId="327" priority="18">
      <formula>$AC30=1</formula>
    </cfRule>
  </conditionalFormatting>
  <conditionalFormatting sqref="C30 C31:F32">
    <cfRule type="expression" dxfId="326" priority="16">
      <formula>$AD30=1</formula>
    </cfRule>
    <cfRule type="expression" dxfId="325" priority="17">
      <formula>OR($AD30="X",$AC30="X")</formula>
    </cfRule>
    <cfRule type="expression" dxfId="324" priority="19">
      <formula>AND(NOT(ISBLANK($W30)),ISBLANK($AC30),ISBLANK($AD30))</formula>
    </cfRule>
  </conditionalFormatting>
  <conditionalFormatting sqref="C30:C32">
    <cfRule type="expression" dxfId="323" priority="10">
      <formula>AND($R30="X",OR($B30&lt;&gt;"",$C30&lt;&gt;""))</formula>
    </cfRule>
  </conditionalFormatting>
  <conditionalFormatting sqref="C31:F32 C30">
    <cfRule type="expression" dxfId="322" priority="15">
      <formula>AND($AD30=1,$AC30=1)</formula>
    </cfRule>
  </conditionalFormatting>
  <conditionalFormatting sqref="D9:D15 D23:D30 D33">
    <cfRule type="expression" dxfId="321" priority="51">
      <formula>AND($L9="X",OR($B9&lt;&gt;"",$C9&lt;&gt;""))</formula>
    </cfRule>
  </conditionalFormatting>
  <conditionalFormatting sqref="D31:D32">
    <cfRule type="expression" dxfId="320" priority="12">
      <formula>AND($R31="X",OR($B31&lt;&gt;"",$C31&lt;&gt;"",$D31&lt;&gt;""))</formula>
    </cfRule>
  </conditionalFormatting>
  <conditionalFormatting sqref="D26:G30">
    <cfRule type="expression" dxfId="319" priority="1">
      <formula>$W26=1</formula>
    </cfRule>
  </conditionalFormatting>
  <conditionalFormatting sqref="D30:G30">
    <cfRule type="expression" dxfId="318" priority="2">
      <formula>AND($W30=1,#REF!=1)</formula>
    </cfRule>
    <cfRule type="expression" dxfId="317" priority="3">
      <formula>AND(NOT(ISBLANK($Q30)),ISBLANK(#REF!),ISBLANK($W30))</formula>
    </cfRule>
    <cfRule type="expression" dxfId="316" priority="4">
      <formula>OR($W30="X",#REF!="X")</formula>
    </cfRule>
    <cfRule type="expression" dxfId="315" priority="5">
      <formula>#REF!=1</formula>
    </cfRule>
  </conditionalFormatting>
  <conditionalFormatting sqref="E9:E15 E23:E30 E33">
    <cfRule type="expression" dxfId="314" priority="52">
      <formula>AND($L9="X",OR($B9&lt;&gt;"",$C9&lt;&gt;"",$D9&lt;&gt;""))</formula>
    </cfRule>
  </conditionalFormatting>
  <conditionalFormatting sqref="E16">
    <cfRule type="expression" dxfId="313" priority="1557">
      <formula>AND($L16="X",OR($B16&lt;&gt;"",$D16&lt;&gt;"",#REF!&lt;&gt;""))</formula>
    </cfRule>
  </conditionalFormatting>
  <conditionalFormatting sqref="E17:E22">
    <cfRule type="expression" dxfId="312" priority="1575">
      <formula>AND($L17="X",OR($B17&lt;&gt;"",$C17&lt;&gt;"",#REF!&lt;&gt;""))</formula>
    </cfRule>
  </conditionalFormatting>
  <conditionalFormatting sqref="E31:E32">
    <cfRule type="expression" dxfId="311"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310" priority="53">
      <formula>AND($L9="X",OR($B9&lt;&gt;"",$C9&lt;&gt;"",$D9&lt;&gt;"",$E9&lt;&gt;""))</formula>
    </cfRule>
  </conditionalFormatting>
  <conditionalFormatting sqref="F16">
    <cfRule type="expression" dxfId="309" priority="1559">
      <formula>AND($L16="X",OR($B16&lt;&gt;"",$D16&lt;&gt;"",#REF!&lt;&gt;"",$E16&lt;&gt;""))</formula>
    </cfRule>
  </conditionalFormatting>
  <conditionalFormatting sqref="F17:F22">
    <cfRule type="expression" dxfId="308" priority="1577">
      <formula>AND($L17="X",OR($B17&lt;&gt;"",$C17&lt;&gt;"",#REF!&lt;&gt;"",$E17&lt;&gt;""))</formula>
    </cfRule>
  </conditionalFormatting>
  <conditionalFormatting sqref="F31:F32">
    <cfRule type="expression" dxfId="307" priority="14">
      <formula>AND($R31="X",OR($B31&lt;&gt;"",$C31&lt;&gt;"",$D31&lt;&gt;"",$E31&lt;&gt;"",$F31&lt;&gt;""))</formula>
    </cfRule>
  </conditionalFormatting>
  <conditionalFormatting sqref="G9:G15 G23:G30 G33">
    <cfRule type="expression" dxfId="306" priority="54">
      <formula>AND($L9="X",OR($B9&lt;&gt;"",$C9&lt;&gt;"",$D9&lt;&gt;"",$E9&lt;&gt;"",$F9&lt;&gt;""))</formula>
    </cfRule>
  </conditionalFormatting>
  <conditionalFormatting sqref="G16">
    <cfRule type="expression" dxfId="305" priority="1561">
      <formula>AND($L16="X",OR($B16&lt;&gt;"",$D16&lt;&gt;"",#REF!&lt;&gt;"",$E16&lt;&gt;"",$F16&lt;&gt;""))</formula>
    </cfRule>
  </conditionalFormatting>
  <conditionalFormatting sqref="G17:G22">
    <cfRule type="expression" dxfId="304" priority="1579">
      <formula>AND($L17="X",OR($B17&lt;&gt;"",$C17&lt;&gt;"",#REF!&lt;&gt;"",$E17&lt;&gt;"",$F17&lt;&gt;""))</formula>
    </cfRule>
  </conditionalFormatting>
  <conditionalFormatting sqref="H35:H36 H39:H857">
    <cfRule type="expression" dxfId="303" priority="48">
      <formula>$K35="X"</formula>
    </cfRule>
  </conditionalFormatting>
  <conditionalFormatting sqref="I11:I33">
    <cfRule type="expression" dxfId="302" priority="46">
      <formula>$L11="X"</formula>
    </cfRule>
  </conditionalFormatting>
  <conditionalFormatting sqref="I30:I32">
    <cfRule type="expression" dxfId="301" priority="11">
      <formula>$R30="X"</formula>
    </cfRule>
  </conditionalFormatting>
  <conditionalFormatting sqref="K9:K14 K33">
    <cfRule type="cellIs" dxfId="300" priority="43" operator="equal">
      <formula>"1..1"</formula>
    </cfRule>
    <cfRule type="cellIs" dxfId="299" priority="44" operator="equal">
      <formula>"0..n"</formula>
    </cfRule>
    <cfRule type="cellIs" dxfId="298"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2177</v>
      </c>
      <c r="C10" s="240"/>
      <c r="D10" s="241"/>
      <c r="E10" s="241"/>
      <c r="F10" s="241"/>
      <c r="G10" s="241"/>
      <c r="H10" s="681" t="s">
        <v>2178</v>
      </c>
      <c r="I10" s="696"/>
      <c r="J10" s="682" t="s">
        <v>2179</v>
      </c>
      <c r="K10" s="681" t="s">
        <v>820</v>
      </c>
      <c r="L10" s="683"/>
      <c r="M10" s="681" t="s">
        <v>863</v>
      </c>
      <c r="N10" s="684"/>
      <c r="O10" s="681"/>
      <c r="P10" s="679"/>
      <c r="Q10" s="679" t="s">
        <v>864</v>
      </c>
      <c r="R10" s="232"/>
      <c r="S10" s="685"/>
      <c r="T10" s="681"/>
      <c r="U10" s="686"/>
      <c r="V10" s="681"/>
      <c r="W10" s="684"/>
    </row>
    <row r="11" spans="1:1006" s="224" customFormat="1" ht="13.5" customHeight="1">
      <c r="A11" s="225">
        <v>3</v>
      </c>
      <c r="B11" s="217" t="s">
        <v>2180</v>
      </c>
      <c r="C11" s="240"/>
      <c r="D11" s="241"/>
      <c r="E11" s="241"/>
      <c r="F11" s="241"/>
      <c r="G11" s="241"/>
      <c r="H11" s="681" t="s">
        <v>2181</v>
      </c>
      <c r="I11" s="682" t="s">
        <v>930</v>
      </c>
      <c r="J11" s="681" t="s">
        <v>2182</v>
      </c>
      <c r="K11" s="681" t="s">
        <v>817</v>
      </c>
      <c r="L11" s="683" t="s">
        <v>864</v>
      </c>
      <c r="M11" s="681" t="s">
        <v>2183</v>
      </c>
      <c r="N11" s="684"/>
      <c r="O11" s="681" t="s">
        <v>932</v>
      </c>
      <c r="P11" s="679"/>
      <c r="Q11" s="679" t="s">
        <v>864</v>
      </c>
      <c r="R11" s="232"/>
      <c r="S11" s="685"/>
      <c r="T11" s="681"/>
      <c r="U11" s="686"/>
      <c r="V11" s="681"/>
      <c r="W11" s="684"/>
    </row>
    <row r="12" spans="1:1006" s="224" customFormat="1" ht="13.5" customHeight="1">
      <c r="A12" s="225">
        <v>4</v>
      </c>
      <c r="B12" s="217"/>
      <c r="C12" s="217" t="s">
        <v>2184</v>
      </c>
      <c r="D12" s="241"/>
      <c r="E12" s="241"/>
      <c r="F12" s="241"/>
      <c r="G12" s="241"/>
      <c r="H12" s="681" t="s">
        <v>2185</v>
      </c>
      <c r="I12" s="696"/>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5</v>
      </c>
      <c r="B13" s="217"/>
      <c r="C13" s="217" t="s">
        <v>2186</v>
      </c>
      <c r="D13" s="241"/>
      <c r="E13" s="241"/>
      <c r="F13" s="241"/>
      <c r="G13" s="241"/>
      <c r="H13" s="681"/>
      <c r="I13" s="696"/>
      <c r="J13" s="682" t="s">
        <v>2187</v>
      </c>
      <c r="K13" s="681" t="s">
        <v>817</v>
      </c>
      <c r="L13" s="683"/>
      <c r="M13" s="681" t="s">
        <v>863</v>
      </c>
      <c r="N13" s="684"/>
      <c r="O13" s="681"/>
      <c r="P13" s="679"/>
      <c r="Q13" s="679" t="s">
        <v>864</v>
      </c>
      <c r="R13" s="232"/>
      <c r="S13" s="685"/>
      <c r="T13" s="681"/>
      <c r="U13" s="686"/>
      <c r="V13" s="681"/>
      <c r="W13" s="684"/>
    </row>
    <row r="14" spans="1:1006" s="224" customFormat="1" ht="13.5" customHeight="1">
      <c r="A14" s="225">
        <v>6</v>
      </c>
      <c r="B14" s="217"/>
      <c r="C14" s="217" t="s">
        <v>2188</v>
      </c>
      <c r="D14" s="241"/>
      <c r="E14" s="241"/>
      <c r="F14" s="241"/>
      <c r="G14" s="241"/>
      <c r="H14" s="681"/>
      <c r="I14" s="696"/>
      <c r="J14" s="682" t="s">
        <v>2189</v>
      </c>
      <c r="K14" s="681" t="s">
        <v>817</v>
      </c>
      <c r="L14" s="683"/>
      <c r="M14" s="681" t="s">
        <v>863</v>
      </c>
      <c r="N14" s="684"/>
      <c r="O14" s="681"/>
      <c r="P14" s="679"/>
      <c r="Q14" s="679" t="s">
        <v>864</v>
      </c>
      <c r="R14" s="232"/>
      <c r="S14" s="685"/>
      <c r="T14" s="681"/>
      <c r="U14" s="686"/>
      <c r="V14" s="681"/>
      <c r="W14" s="684"/>
    </row>
    <row r="15" spans="1:1006" s="224" customFormat="1" ht="13.5" customHeight="1">
      <c r="A15" s="225">
        <v>7</v>
      </c>
      <c r="B15" s="217"/>
      <c r="C15" s="253" t="s">
        <v>2190</v>
      </c>
      <c r="D15" s="221"/>
      <c r="E15" s="221"/>
      <c r="F15" s="221"/>
      <c r="G15" s="221"/>
      <c r="H15" s="681"/>
      <c r="I15" s="131"/>
      <c r="J15" s="682" t="s">
        <v>2191</v>
      </c>
      <c r="K15" s="681" t="s">
        <v>820</v>
      </c>
      <c r="L15" s="683"/>
      <c r="M15" s="681" t="s">
        <v>863</v>
      </c>
      <c r="N15" s="684" t="s">
        <v>864</v>
      </c>
      <c r="O15" s="681" t="s">
        <v>2192</v>
      </c>
      <c r="P15" s="679"/>
      <c r="Q15" s="679" t="s">
        <v>864</v>
      </c>
      <c r="R15" s="232"/>
      <c r="S15" s="685" t="s">
        <v>2193</v>
      </c>
      <c r="T15" s="681"/>
      <c r="U15" s="686"/>
      <c r="V15" s="681"/>
      <c r="W15" s="684"/>
    </row>
    <row r="16" spans="1:1006" s="224" customFormat="1" ht="13.5" customHeight="1">
      <c r="A16" s="225">
        <v>8</v>
      </c>
      <c r="B16" s="217"/>
      <c r="C16" s="217" t="s">
        <v>2194</v>
      </c>
      <c r="D16" s="241"/>
      <c r="E16" s="241"/>
      <c r="F16" s="241"/>
      <c r="G16" s="241"/>
      <c r="H16" s="681"/>
      <c r="I16" s="682"/>
      <c r="J16" s="682" t="s">
        <v>939</v>
      </c>
      <c r="K16" s="681" t="s">
        <v>817</v>
      </c>
      <c r="L16" s="683"/>
      <c r="M16" s="681" t="s">
        <v>863</v>
      </c>
      <c r="N16" s="681"/>
      <c r="O16" s="681"/>
      <c r="P16" s="681"/>
      <c r="Q16" s="684" t="s">
        <v>864</v>
      </c>
      <c r="R16" s="232"/>
      <c r="S16" s="681"/>
      <c r="T16" s="684"/>
      <c r="U16" s="684"/>
      <c r="V16" s="684"/>
      <c r="W16" s="684"/>
      <c r="X16" s="232"/>
      <c r="Y16" s="685"/>
      <c r="Z16" s="681"/>
      <c r="AA16" s="686"/>
      <c r="AB16" s="681"/>
      <c r="AC16" s="684"/>
      <c r="AD16" s="684"/>
      <c r="AE16" s="679"/>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1"/>
      <c r="Q18" s="681"/>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97" priority="77">
      <formula>OR($W18="X",$V18="X")</formula>
    </cfRule>
    <cfRule type="expression" dxfId="296" priority="78">
      <formula>AND($W18=1,$V18=1)</formula>
    </cfRule>
    <cfRule type="expression" dxfId="295" priority="79">
      <formula>$W18=1</formula>
    </cfRule>
    <cfRule type="expression" dxfId="294" priority="80">
      <formula>$V18=1</formula>
    </cfRule>
  </conditionalFormatting>
  <conditionalFormatting sqref="A9:G9 B10:G14 A10:A16 C15:G15">
    <cfRule type="expression" dxfId="293" priority="71">
      <formula>$W9=1</formula>
    </cfRule>
    <cfRule type="expression" dxfId="292" priority="82">
      <formula>AND($W9=1,#REF!=1)</formula>
    </cfRule>
    <cfRule type="expression" dxfId="291" priority="83">
      <formula>AND(NOT(ISBLANK($Q9)),ISBLANK(#REF!),ISBLANK($W9))</formula>
    </cfRule>
  </conditionalFormatting>
  <conditionalFormatting sqref="A9:G9 B10:G14 A10:A16">
    <cfRule type="expression" dxfId="290" priority="81">
      <formula>#REF!=1</formula>
    </cfRule>
    <cfRule type="expression" dxfId="289" priority="84">
      <formula>OR($W9="X",#REF!="X")</formula>
    </cfRule>
  </conditionalFormatting>
  <conditionalFormatting sqref="C9:C11">
    <cfRule type="expression" dxfId="288" priority="72">
      <formula>AND($L9="X",$B9&lt;&gt;"")</formula>
    </cfRule>
  </conditionalFormatting>
  <conditionalFormatting sqref="C12">
    <cfRule type="expression" dxfId="287" priority="98">
      <formula>OR($AD16="X",$AC16="X")</formula>
    </cfRule>
    <cfRule type="expression" dxfId="286" priority="99">
      <formula>AND($AD16=1,$AC16=1)</formula>
    </cfRule>
    <cfRule type="expression" dxfId="285" priority="100">
      <formula>$AD16=1</formula>
    </cfRule>
    <cfRule type="expression" dxfId="284" priority="101">
      <formula>$AC16=1</formula>
    </cfRule>
    <cfRule type="expression" dxfId="283" priority="102">
      <formula>AND(NOT(ISBLANK($W16)),ISBLANK($AC16),ISBLANK($AD16))</formula>
    </cfRule>
  </conditionalFormatting>
  <conditionalFormatting sqref="C13">
    <cfRule type="expression" dxfId="282" priority="1670">
      <formula>OR(#REF!="X",#REF!="X")</formula>
    </cfRule>
    <cfRule type="expression" dxfId="281" priority="1671">
      <formula>AND(#REF!=1,#REF!=1)</formula>
    </cfRule>
    <cfRule type="expression" dxfId="280" priority="1672">
      <formula>#REF!=1</formula>
    </cfRule>
    <cfRule type="expression" dxfId="279" priority="1673">
      <formula>#REF!=1</formula>
    </cfRule>
    <cfRule type="expression" dxfId="278" priority="1674">
      <formula>AND(NOT(ISBLANK(#REF!)),ISBLANK(#REF!),ISBLANK(#REF!))</formula>
    </cfRule>
  </conditionalFormatting>
  <conditionalFormatting sqref="C14">
    <cfRule type="expression" dxfId="277" priority="1646">
      <formula>OR(#REF!="X",#REF!="X")</formula>
    </cfRule>
    <cfRule type="expression" dxfId="276" priority="1647">
      <formula>AND(#REF!=1,#REF!=1)</formula>
    </cfRule>
    <cfRule type="expression" dxfId="275" priority="1648">
      <formula>#REF!=1</formula>
    </cfRule>
    <cfRule type="expression" dxfId="274" priority="1649">
      <formula>#REF!=1</formula>
    </cfRule>
    <cfRule type="expression" dxfId="273" priority="1650">
      <formula>AND(NOT(ISBLANK(#REF!)),ISBLANK(#REF!),ISBLANK(#REF!))</formula>
    </cfRule>
  </conditionalFormatting>
  <conditionalFormatting sqref="C15:G15">
    <cfRule type="expression" dxfId="272" priority="85">
      <formula>OR($W15="X",#REF!="X")</formula>
    </cfRule>
    <cfRule type="expression" dxfId="271" priority="86">
      <formula>#REF!=1</formula>
    </cfRule>
  </conditionalFormatting>
  <conditionalFormatting sqref="D9:D11">
    <cfRule type="expression" dxfId="270" priority="73">
      <formula>AND($L9="X",OR($B9&lt;&gt;"",$C9&lt;&gt;""))</formula>
    </cfRule>
  </conditionalFormatting>
  <conditionalFormatting sqref="D12:D14">
    <cfRule type="expression" dxfId="269" priority="103">
      <formula>AND($L12="X",OR($B12&lt;&gt;"",#REF!&lt;&gt;""))</formula>
    </cfRule>
  </conditionalFormatting>
  <conditionalFormatting sqref="D15">
    <cfRule type="expression" dxfId="268" priority="94">
      <formula>AND($L15="X",OR($C15&lt;&gt;"",#REF!&lt;&gt;""))</formula>
    </cfRule>
  </conditionalFormatting>
  <conditionalFormatting sqref="D16">
    <cfRule type="expression" dxfId="267" priority="145">
      <formula>AND($R16="X",OR($C12&lt;&gt;"",#REF!&lt;&gt;""))</formula>
    </cfRule>
  </conditionalFormatting>
  <conditionalFormatting sqref="D16:G16">
    <cfRule type="expression" dxfId="266" priority="60">
      <formula>OR($AD16="X",$AC16="X")</formula>
    </cfRule>
    <cfRule type="expression" dxfId="265" priority="61">
      <formula>AND($AD16=1,$AC16=1)</formula>
    </cfRule>
    <cfRule type="expression" dxfId="264" priority="62">
      <formula>$AD16=1</formula>
    </cfRule>
    <cfRule type="expression" dxfId="263" priority="63">
      <formula>$AC16=1</formula>
    </cfRule>
    <cfRule type="expression" dxfId="262" priority="64">
      <formula>AND(NOT(ISBLANK($W16)),ISBLANK($AC16),ISBLANK($AD16))</formula>
    </cfRule>
  </conditionalFormatting>
  <conditionalFormatting sqref="E9:E11">
    <cfRule type="expression" dxfId="261" priority="74">
      <formula>AND($L9="X",OR($B9&lt;&gt;"",$C9&lt;&gt;"",$D9&lt;&gt;""))</formula>
    </cfRule>
  </conditionalFormatting>
  <conditionalFormatting sqref="E12:E14">
    <cfRule type="expression" dxfId="260" priority="104">
      <formula>AND($L12="X",OR($B12&lt;&gt;"",#REF!&lt;&gt;"",$D12&lt;&gt;""))</formula>
    </cfRule>
  </conditionalFormatting>
  <conditionalFormatting sqref="E15">
    <cfRule type="expression" dxfId="259" priority="95">
      <formula>AND($L15="X",OR($C15&lt;&gt;"",#REF!&lt;&gt;"",$D15&lt;&gt;""))</formula>
    </cfRule>
  </conditionalFormatting>
  <conditionalFormatting sqref="E16">
    <cfRule type="expression" dxfId="258"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257" priority="75">
      <formula>AND($L9="X",OR($B9&lt;&gt;"",$C9&lt;&gt;"",$D9&lt;&gt;"",$E9&lt;&gt;""))</formula>
    </cfRule>
  </conditionalFormatting>
  <conditionalFormatting sqref="F12:F14">
    <cfRule type="expression" dxfId="256" priority="105">
      <formula>AND($L12="X",OR($B12&lt;&gt;"",#REF!&lt;&gt;"",$D12&lt;&gt;"",$E12&lt;&gt;""))</formula>
    </cfRule>
  </conditionalFormatting>
  <conditionalFormatting sqref="F15">
    <cfRule type="expression" dxfId="255" priority="96">
      <formula>AND($L15="X",OR($C15&lt;&gt;"",#REF!&lt;&gt;"",$D15&lt;&gt;"",$E15&lt;&gt;""))</formula>
    </cfRule>
  </conditionalFormatting>
  <conditionalFormatting sqref="F16">
    <cfRule type="expression" dxfId="254" priority="147">
      <formula>AND($R16="X",OR($C12&lt;&gt;"",#REF!&lt;&gt;"",$D16&lt;&gt;"",$E16&lt;&gt;""))</formula>
    </cfRule>
  </conditionalFormatting>
  <conditionalFormatting sqref="G9:G11">
    <cfRule type="expression" dxfId="253" priority="76">
      <formula>AND($L9="X",OR($B9&lt;&gt;"",$C9&lt;&gt;"",$D9&lt;&gt;"",$E9&lt;&gt;"",$F9&lt;&gt;""))</formula>
    </cfRule>
  </conditionalFormatting>
  <conditionalFormatting sqref="G12:G14">
    <cfRule type="expression" dxfId="252" priority="106">
      <formula>AND($L12="X",OR($B12&lt;&gt;"",#REF!&lt;&gt;"",$D12&lt;&gt;"",$E12&lt;&gt;"",$F12&lt;&gt;""))</formula>
    </cfRule>
  </conditionalFormatting>
  <conditionalFormatting sqref="G15">
    <cfRule type="expression" dxfId="251" priority="97">
      <formula>AND($L15="X",OR($C15&lt;&gt;"",#REF!&lt;&gt;"",$D15&lt;&gt;"",$E15&lt;&gt;"",$F15&lt;&gt;""))</formula>
    </cfRule>
  </conditionalFormatting>
  <conditionalFormatting sqref="G16">
    <cfRule type="expression" dxfId="250" priority="148">
      <formula>AND($R16="X",OR($C12&lt;&gt;"",#REF!&lt;&gt;"",$D16&lt;&gt;"",$E16&lt;&gt;"",$F16&lt;&gt;""))</formula>
    </cfRule>
  </conditionalFormatting>
  <conditionalFormatting sqref="H18:H19 H22:H840">
    <cfRule type="expression" dxfId="249" priority="70">
      <formula>$K18="X"</formula>
    </cfRule>
  </conditionalFormatting>
  <conditionalFormatting sqref="I11">
    <cfRule type="expression" dxfId="248" priority="59">
      <formula>$R16="X"</formula>
    </cfRule>
  </conditionalFormatting>
  <conditionalFormatting sqref="K9:K10">
    <cfRule type="cellIs" dxfId="247" priority="1" operator="equal">
      <formula>"1..1"</formula>
    </cfRule>
    <cfRule type="cellIs" dxfId="246" priority="2" operator="equal">
      <formula>"0..n"</formula>
    </cfRule>
    <cfRule type="cellIs" dxfId="245" priority="3" operator="equal">
      <formula>"0..1"</formula>
    </cfRule>
  </conditionalFormatting>
  <conditionalFormatting sqref="K12 K15">
    <cfRule type="cellIs" dxfId="244" priority="65" operator="equal">
      <formula>"1..1"</formula>
    </cfRule>
    <cfRule type="cellIs" dxfId="243" priority="66" operator="equal">
      <formula>"0..n"</formula>
    </cfRule>
    <cfRule type="cellIs" dxfId="242" priority="6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2177</v>
      </c>
      <c r="C10" s="240"/>
      <c r="D10" s="241"/>
      <c r="E10" s="241"/>
      <c r="F10" s="241"/>
      <c r="G10" s="241"/>
      <c r="H10" s="681" t="s">
        <v>2195</v>
      </c>
      <c r="I10" s="696"/>
      <c r="J10" s="682"/>
      <c r="K10" s="681" t="s">
        <v>820</v>
      </c>
      <c r="L10" s="683"/>
      <c r="M10" s="681"/>
      <c r="N10" s="684"/>
      <c r="O10" s="681"/>
      <c r="P10" s="679"/>
      <c r="Q10" s="679" t="s">
        <v>864</v>
      </c>
      <c r="R10" s="232"/>
      <c r="S10" s="685"/>
      <c r="T10" s="681"/>
      <c r="U10" s="686"/>
      <c r="V10" s="681"/>
      <c r="W10" s="684"/>
    </row>
    <row r="11" spans="1:1006" s="224" customFormat="1" ht="13.5" customHeight="1">
      <c r="A11" s="225">
        <v>3</v>
      </c>
      <c r="B11" s="217" t="s">
        <v>2196</v>
      </c>
      <c r="C11" s="240"/>
      <c r="D11" s="241"/>
      <c r="E11" s="241"/>
      <c r="F11" s="241"/>
      <c r="G11" s="241"/>
      <c r="H11" s="681" t="s">
        <v>2181</v>
      </c>
      <c r="I11" s="682" t="s">
        <v>930</v>
      </c>
      <c r="J11" s="681" t="s">
        <v>2182</v>
      </c>
      <c r="K11" s="681" t="s">
        <v>817</v>
      </c>
      <c r="L11" s="683" t="s">
        <v>864</v>
      </c>
      <c r="M11" s="681" t="s">
        <v>2183</v>
      </c>
      <c r="N11" s="684"/>
      <c r="O11" s="681" t="s">
        <v>932</v>
      </c>
      <c r="P11" s="679"/>
      <c r="Q11" s="679" t="s">
        <v>864</v>
      </c>
      <c r="R11" s="232"/>
      <c r="S11" s="685"/>
      <c r="T11" s="681"/>
      <c r="U11" s="686"/>
      <c r="V11" s="681"/>
      <c r="W11" s="684"/>
    </row>
    <row r="12" spans="1:1006" s="224" customFormat="1" ht="13.5" customHeight="1">
      <c r="A12" s="225">
        <v>4</v>
      </c>
      <c r="B12" s="217"/>
      <c r="C12" s="217" t="s">
        <v>2197</v>
      </c>
      <c r="D12" s="241"/>
      <c r="E12" s="241"/>
      <c r="F12" s="241"/>
      <c r="G12" s="241"/>
      <c r="H12" s="681" t="s">
        <v>2185</v>
      </c>
      <c r="I12" s="696"/>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9</v>
      </c>
      <c r="B13" s="217"/>
      <c r="C13" s="680" t="s">
        <v>2198</v>
      </c>
      <c r="D13" s="241"/>
      <c r="E13" s="241"/>
      <c r="F13" s="241"/>
      <c r="G13" s="241"/>
      <c r="H13" s="681" t="s">
        <v>2199</v>
      </c>
      <c r="I13" s="682"/>
      <c r="J13" s="682"/>
      <c r="K13" s="681" t="s">
        <v>820</v>
      </c>
      <c r="L13" s="681"/>
      <c r="M13" s="681" t="s">
        <v>863</v>
      </c>
      <c r="N13" s="684"/>
      <c r="O13" s="681"/>
      <c r="P13" s="679"/>
      <c r="Q13" s="679" t="s">
        <v>864</v>
      </c>
      <c r="R13" s="232"/>
      <c r="S13" s="685"/>
      <c r="T13" s="681"/>
      <c r="U13" s="686"/>
      <c r="V13" s="681"/>
      <c r="W13" s="684"/>
      <c r="X13" s="232"/>
      <c r="Y13" s="685"/>
      <c r="Z13" s="681"/>
      <c r="AA13" s="682"/>
      <c r="AB13" s="681"/>
      <c r="AC13" s="684"/>
      <c r="AD13" s="684"/>
      <c r="AE13" s="684"/>
    </row>
    <row r="14" spans="1:1006" s="224" customFormat="1" ht="13.5" customHeight="1">
      <c r="A14" s="225">
        <v>10</v>
      </c>
      <c r="B14" s="217"/>
      <c r="C14" s="680" t="s">
        <v>2200</v>
      </c>
      <c r="D14" s="241"/>
      <c r="E14" s="241"/>
      <c r="F14" s="241"/>
      <c r="G14" s="241"/>
      <c r="H14" s="681" t="s">
        <v>2201</v>
      </c>
      <c r="I14" s="682"/>
      <c r="J14" s="682"/>
      <c r="K14" s="681" t="s">
        <v>817</v>
      </c>
      <c r="L14" s="681"/>
      <c r="M14" s="681" t="s">
        <v>863</v>
      </c>
      <c r="N14" s="684"/>
      <c r="O14" s="681"/>
      <c r="P14" s="679"/>
      <c r="Q14" s="679" t="s">
        <v>864</v>
      </c>
      <c r="R14" s="232"/>
      <c r="S14" s="685"/>
      <c r="T14" s="681"/>
      <c r="U14" s="686"/>
      <c r="V14" s="681"/>
      <c r="W14" s="684"/>
      <c r="X14" s="232"/>
      <c r="Y14" s="685"/>
      <c r="Z14" s="681"/>
      <c r="AA14" s="682"/>
      <c r="AB14" s="681"/>
      <c r="AC14" s="684"/>
      <c r="AD14" s="684"/>
      <c r="AE14" s="684"/>
    </row>
    <row r="15" spans="1:1006" s="224" customFormat="1" ht="13.5" customHeight="1">
      <c r="A15" s="225">
        <v>8</v>
      </c>
      <c r="B15" s="217"/>
      <c r="C15" s="217" t="s">
        <v>2202</v>
      </c>
      <c r="D15" s="241"/>
      <c r="E15" s="241"/>
      <c r="F15" s="241"/>
      <c r="G15" s="241"/>
      <c r="H15" s="681" t="s">
        <v>2203</v>
      </c>
      <c r="I15" s="682"/>
      <c r="J15" s="682" t="s">
        <v>939</v>
      </c>
      <c r="K15" s="681" t="s">
        <v>817</v>
      </c>
      <c r="L15" s="683"/>
      <c r="M15" s="681" t="s">
        <v>863</v>
      </c>
      <c r="N15" s="681"/>
      <c r="O15" s="681"/>
      <c r="P15" s="683"/>
      <c r="Q15" s="679" t="s">
        <v>864</v>
      </c>
      <c r="R15" s="232"/>
      <c r="S15" s="681"/>
      <c r="T15" s="684"/>
      <c r="U15" s="686"/>
      <c r="V15" s="679"/>
      <c r="W15" s="679"/>
      <c r="X15" s="232"/>
      <c r="Y15" s="685"/>
      <c r="Z15" s="681"/>
      <c r="AA15" s="686"/>
      <c r="AB15" s="681"/>
      <c r="AC15" s="684"/>
      <c r="AD15" s="684"/>
      <c r="AE15" s="679"/>
    </row>
    <row r="16" spans="1:1006" s="224" customFormat="1" ht="14.25" customHeight="1">
      <c r="A16" s="225">
        <v>9</v>
      </c>
      <c r="B16" s="217" t="s">
        <v>2127</v>
      </c>
      <c r="C16" s="240"/>
      <c r="D16" s="241"/>
      <c r="E16" s="241"/>
      <c r="F16" s="241"/>
      <c r="G16" s="241"/>
      <c r="H16" s="681" t="s">
        <v>2128</v>
      </c>
      <c r="I16" s="682"/>
      <c r="J16" s="682" t="s">
        <v>2129</v>
      </c>
      <c r="K16" s="681" t="s">
        <v>823</v>
      </c>
      <c r="L16" s="683" t="s">
        <v>864</v>
      </c>
      <c r="M16" s="243" t="s">
        <v>1366</v>
      </c>
      <c r="N16" s="684"/>
      <c r="O16" s="681"/>
      <c r="P16" s="679"/>
      <c r="Q16" s="679" t="s">
        <v>864</v>
      </c>
      <c r="R16" s="232"/>
      <c r="S16" s="685"/>
      <c r="T16" s="681"/>
      <c r="U16" s="686"/>
      <c r="V16" s="681"/>
      <c r="W16" s="684"/>
    </row>
    <row r="17" spans="1:23" s="224" customFormat="1" ht="14.25" customHeight="1">
      <c r="A17" s="225">
        <v>10</v>
      </c>
      <c r="B17" s="217"/>
      <c r="C17" s="680" t="s">
        <v>2130</v>
      </c>
      <c r="D17" s="241"/>
      <c r="E17" s="241"/>
      <c r="F17" s="241"/>
      <c r="G17" s="241"/>
      <c r="H17" s="681" t="s">
        <v>2131</v>
      </c>
      <c r="I17" s="682"/>
      <c r="J17" s="682" t="s">
        <v>2132</v>
      </c>
      <c r="K17" s="681" t="s">
        <v>820</v>
      </c>
      <c r="L17" s="683"/>
      <c r="M17" s="681" t="s">
        <v>879</v>
      </c>
      <c r="N17" s="684"/>
      <c r="O17" s="681" t="s">
        <v>932</v>
      </c>
      <c r="P17" s="679"/>
      <c r="Q17" s="679" t="s">
        <v>864</v>
      </c>
      <c r="R17" s="232"/>
      <c r="S17" s="685"/>
      <c r="T17" s="681"/>
      <c r="U17" s="686"/>
      <c r="V17" s="681"/>
      <c r="W17" s="684"/>
    </row>
    <row r="18" spans="1:23" s="224" customFormat="1" ht="13.5" customHeight="1">
      <c r="A18" s="225">
        <v>11</v>
      </c>
      <c r="B18" s="217"/>
      <c r="C18" s="218" t="s">
        <v>2133</v>
      </c>
      <c r="D18" s="241"/>
      <c r="E18" s="241"/>
      <c r="F18" s="241"/>
      <c r="G18" s="241"/>
      <c r="H18" s="255" t="s">
        <v>2134</v>
      </c>
      <c r="I18" s="682"/>
      <c r="J18" s="682" t="s">
        <v>2135</v>
      </c>
      <c r="K18" s="681" t="s">
        <v>820</v>
      </c>
      <c r="L18" s="683"/>
      <c r="M18" s="681" t="s">
        <v>863</v>
      </c>
      <c r="N18" s="684"/>
      <c r="O18" s="681"/>
      <c r="P18" s="679"/>
      <c r="Q18" s="679" t="s">
        <v>864</v>
      </c>
      <c r="R18" s="232"/>
      <c r="S18" s="685" t="s">
        <v>2136</v>
      </c>
      <c r="T18" s="681"/>
      <c r="U18" s="686"/>
      <c r="V18" s="681"/>
      <c r="W18" s="684"/>
    </row>
    <row r="19" spans="1:23" s="224" customFormat="1" ht="13.5" customHeight="1">
      <c r="A19" s="225">
        <v>12</v>
      </c>
      <c r="B19" s="217"/>
      <c r="C19" s="241" t="s">
        <v>1103</v>
      </c>
      <c r="D19" s="241"/>
      <c r="E19" s="241"/>
      <c r="F19" s="241"/>
      <c r="G19" s="241"/>
      <c r="H19" s="681" t="s">
        <v>2137</v>
      </c>
      <c r="I19" s="682"/>
      <c r="J19" s="682" t="s">
        <v>971</v>
      </c>
      <c r="K19" s="681" t="s">
        <v>820</v>
      </c>
      <c r="L19" s="683"/>
      <c r="M19" s="681" t="s">
        <v>863</v>
      </c>
      <c r="N19" s="684" t="s">
        <v>864</v>
      </c>
      <c r="O19" s="255" t="s">
        <v>2138</v>
      </c>
      <c r="P19" s="679"/>
      <c r="Q19" s="679" t="s">
        <v>864</v>
      </c>
      <c r="R19" s="232"/>
      <c r="S19" s="685"/>
      <c r="T19" s="681"/>
      <c r="U19" s="686"/>
      <c r="V19" s="681"/>
      <c r="W19" s="684"/>
    </row>
    <row r="20" spans="1:23" s="224" customFormat="1" ht="13.5" customHeight="1">
      <c r="A20" s="225">
        <v>13</v>
      </c>
      <c r="B20" s="217"/>
      <c r="C20" s="680" t="s">
        <v>2139</v>
      </c>
      <c r="D20" s="241"/>
      <c r="E20" s="241"/>
      <c r="F20" s="241"/>
      <c r="G20" s="241"/>
      <c r="H20" s="681"/>
      <c r="I20" s="682"/>
      <c r="J20" s="682" t="s">
        <v>2140</v>
      </c>
      <c r="K20" s="681" t="s">
        <v>817</v>
      </c>
      <c r="L20" s="683"/>
      <c r="M20" s="681" t="s">
        <v>863</v>
      </c>
      <c r="N20" s="684"/>
      <c r="O20" s="681"/>
      <c r="P20" s="679"/>
      <c r="Q20" s="679" t="s">
        <v>864</v>
      </c>
      <c r="R20" s="232"/>
      <c r="S20" s="685"/>
      <c r="T20" s="681"/>
      <c r="U20" s="686"/>
      <c r="V20" s="681"/>
      <c r="W20" s="684"/>
    </row>
    <row r="21" spans="1:23" s="224" customFormat="1" ht="13.5" customHeight="1">
      <c r="A21" s="225">
        <v>14</v>
      </c>
      <c r="B21" s="217"/>
      <c r="C21" s="241" t="s">
        <v>1105</v>
      </c>
      <c r="D21" s="241"/>
      <c r="E21" s="241"/>
      <c r="F21" s="241"/>
      <c r="G21" s="241"/>
      <c r="H21" s="681" t="s">
        <v>2141</v>
      </c>
      <c r="I21" s="682"/>
      <c r="J21" s="682" t="s">
        <v>871</v>
      </c>
      <c r="K21" s="681" t="s">
        <v>817</v>
      </c>
      <c r="L21" s="683"/>
      <c r="M21" s="681" t="s">
        <v>863</v>
      </c>
      <c r="N21" s="684"/>
      <c r="O21" s="681"/>
      <c r="P21" s="679"/>
      <c r="Q21" s="679" t="s">
        <v>864</v>
      </c>
      <c r="R21" s="232"/>
      <c r="S21" s="685"/>
      <c r="T21" s="681"/>
      <c r="U21" s="686"/>
      <c r="V21" s="681"/>
      <c r="W21" s="684"/>
    </row>
    <row r="22" spans="1:23" s="224" customFormat="1" ht="13.5" customHeight="1">
      <c r="A22" s="225">
        <v>15</v>
      </c>
      <c r="B22" s="217"/>
      <c r="C22" s="241" t="s">
        <v>1987</v>
      </c>
      <c r="D22" s="241"/>
      <c r="E22" s="241"/>
      <c r="F22" s="241"/>
      <c r="G22" s="241"/>
      <c r="H22" s="681" t="s">
        <v>2142</v>
      </c>
      <c r="I22" s="682"/>
      <c r="J22" s="682" t="s">
        <v>2143</v>
      </c>
      <c r="K22" s="681" t="s">
        <v>817</v>
      </c>
      <c r="L22" s="683"/>
      <c r="M22" s="681" t="s">
        <v>863</v>
      </c>
      <c r="N22" s="684"/>
      <c r="O22" s="681"/>
      <c r="P22" s="679"/>
      <c r="Q22" s="679" t="s">
        <v>864</v>
      </c>
      <c r="R22" s="232"/>
      <c r="S22" s="685"/>
      <c r="T22" s="681"/>
      <c r="U22" s="686"/>
      <c r="V22" s="681"/>
      <c r="W22" s="684"/>
    </row>
    <row r="23" spans="1:23" s="224" customFormat="1" ht="13.5" customHeight="1">
      <c r="A23" s="225">
        <v>16</v>
      </c>
      <c r="B23" s="217"/>
      <c r="C23" s="241" t="s">
        <v>2144</v>
      </c>
      <c r="D23" s="241"/>
      <c r="E23" s="241"/>
      <c r="F23" s="241"/>
      <c r="G23" s="241"/>
      <c r="H23" s="681" t="s">
        <v>2145</v>
      </c>
      <c r="I23" s="682"/>
      <c r="J23" s="682" t="s">
        <v>2146</v>
      </c>
      <c r="K23" s="681" t="s">
        <v>817</v>
      </c>
      <c r="L23" s="683"/>
      <c r="M23" s="681" t="s">
        <v>863</v>
      </c>
      <c r="N23" s="684"/>
      <c r="O23" s="681"/>
      <c r="P23" s="679"/>
      <c r="Q23" s="679" t="s">
        <v>864</v>
      </c>
      <c r="R23" s="232"/>
      <c r="S23" s="685"/>
      <c r="T23" s="681"/>
      <c r="U23" s="686"/>
      <c r="V23" s="681"/>
      <c r="W23" s="684"/>
    </row>
    <row r="24" spans="1:23" s="224" customFormat="1" ht="13.5" customHeight="1">
      <c r="A24" s="225">
        <v>17</v>
      </c>
      <c r="B24" s="217"/>
      <c r="C24" s="241" t="s">
        <v>2147</v>
      </c>
      <c r="D24" s="241"/>
      <c r="E24" s="241"/>
      <c r="F24" s="241"/>
      <c r="G24" s="241"/>
      <c r="H24" s="681"/>
      <c r="I24" s="682"/>
      <c r="J24" s="682" t="s">
        <v>2148</v>
      </c>
      <c r="K24" s="681" t="s">
        <v>817</v>
      </c>
      <c r="L24" s="683"/>
      <c r="M24" s="681" t="s">
        <v>863</v>
      </c>
      <c r="N24" s="684"/>
      <c r="O24" s="681"/>
      <c r="P24" s="679"/>
      <c r="Q24" s="679" t="s">
        <v>864</v>
      </c>
      <c r="R24" s="232"/>
      <c r="S24" s="685"/>
      <c r="T24" s="681"/>
      <c r="U24" s="686"/>
      <c r="V24" s="681"/>
      <c r="W24" s="684"/>
    </row>
    <row r="25" spans="1:23" s="224" customFormat="1" ht="13.5" customHeight="1">
      <c r="A25" s="225">
        <v>18</v>
      </c>
      <c r="B25" s="217"/>
      <c r="C25" s="241" t="s">
        <v>2149</v>
      </c>
      <c r="D25" s="241"/>
      <c r="E25" s="241"/>
      <c r="F25" s="241"/>
      <c r="G25" s="241"/>
      <c r="H25" s="681" t="s">
        <v>2150</v>
      </c>
      <c r="I25" s="682"/>
      <c r="J25" s="682" t="s">
        <v>2151</v>
      </c>
      <c r="K25" s="681" t="s">
        <v>817</v>
      </c>
      <c r="L25" s="683"/>
      <c r="M25" s="681" t="s">
        <v>863</v>
      </c>
      <c r="N25" s="684"/>
      <c r="O25" s="681"/>
      <c r="P25" s="679"/>
      <c r="Q25" s="679" t="s">
        <v>864</v>
      </c>
      <c r="R25" s="232"/>
      <c r="S25" s="685"/>
      <c r="T25" s="681"/>
      <c r="U25" s="686"/>
      <c r="V25" s="681"/>
      <c r="W25" s="684"/>
    </row>
    <row r="26" spans="1:23" s="224" customFormat="1" ht="13.5" customHeight="1">
      <c r="A26" s="225">
        <v>19</v>
      </c>
      <c r="B26" s="217"/>
      <c r="C26" s="241" t="s">
        <v>2152</v>
      </c>
      <c r="D26" s="241"/>
      <c r="E26" s="241"/>
      <c r="F26" s="241"/>
      <c r="G26" s="241"/>
      <c r="H26" s="681" t="s">
        <v>2152</v>
      </c>
      <c r="I26" s="682"/>
      <c r="J26" s="682" t="s">
        <v>2153</v>
      </c>
      <c r="K26" s="681" t="s">
        <v>817</v>
      </c>
      <c r="L26" s="683"/>
      <c r="M26" s="681" t="s">
        <v>863</v>
      </c>
      <c r="N26" s="684"/>
      <c r="O26" s="681"/>
      <c r="P26" s="679"/>
      <c r="Q26" s="679" t="s">
        <v>864</v>
      </c>
      <c r="R26" s="232"/>
      <c r="S26" s="685"/>
      <c r="T26" s="681"/>
      <c r="U26" s="686"/>
      <c r="V26" s="681"/>
      <c r="W26" s="684"/>
    </row>
    <row r="27" spans="1:23" s="224" customFormat="1" ht="13.5" customHeight="1">
      <c r="A27" s="225">
        <v>20</v>
      </c>
      <c r="B27" s="217"/>
      <c r="C27" s="241" t="s">
        <v>2154</v>
      </c>
      <c r="D27" s="241"/>
      <c r="E27" s="241"/>
      <c r="F27" s="241"/>
      <c r="G27" s="241"/>
      <c r="H27" s="681" t="s">
        <v>2154</v>
      </c>
      <c r="I27" s="682"/>
      <c r="J27" s="682" t="s">
        <v>2155</v>
      </c>
      <c r="K27" s="681" t="s">
        <v>817</v>
      </c>
      <c r="L27" s="683"/>
      <c r="M27" s="681" t="s">
        <v>863</v>
      </c>
      <c r="N27" s="684"/>
      <c r="O27" s="681"/>
      <c r="P27" s="679"/>
      <c r="Q27" s="679" t="s">
        <v>864</v>
      </c>
      <c r="R27" s="232"/>
      <c r="S27" s="685"/>
      <c r="T27" s="681"/>
      <c r="U27" s="686"/>
      <c r="V27" s="681"/>
      <c r="W27" s="684"/>
    </row>
    <row r="28" spans="1:23" s="224" customFormat="1" ht="13.5" customHeight="1">
      <c r="A28" s="225">
        <v>21</v>
      </c>
      <c r="B28" s="217"/>
      <c r="C28" s="241" t="s">
        <v>2156</v>
      </c>
      <c r="D28" s="241"/>
      <c r="E28" s="241"/>
      <c r="F28" s="241"/>
      <c r="G28" s="241"/>
      <c r="H28" s="681" t="s">
        <v>2157</v>
      </c>
      <c r="I28" s="682"/>
      <c r="J28" s="682" t="s">
        <v>2158</v>
      </c>
      <c r="K28" s="681" t="s">
        <v>817</v>
      </c>
      <c r="L28" s="683" t="s">
        <v>864</v>
      </c>
      <c r="M28" s="243" t="s">
        <v>2158</v>
      </c>
      <c r="N28" s="684"/>
      <c r="O28" s="681"/>
      <c r="P28" s="679"/>
      <c r="Q28" s="679" t="s">
        <v>864</v>
      </c>
      <c r="R28" s="232"/>
      <c r="S28" s="685"/>
      <c r="T28" s="681"/>
      <c r="U28" s="686"/>
      <c r="V28" s="681"/>
      <c r="W28" s="684"/>
    </row>
    <row r="29" spans="1:23" s="224" customFormat="1" ht="13.5" customHeight="1">
      <c r="A29" s="225">
        <v>22</v>
      </c>
      <c r="B29" s="217"/>
      <c r="C29" s="241"/>
      <c r="D29" s="241" t="s">
        <v>1103</v>
      </c>
      <c r="E29" s="241"/>
      <c r="F29" s="241"/>
      <c r="G29" s="241"/>
      <c r="H29" s="681" t="s">
        <v>2159</v>
      </c>
      <c r="I29" s="682"/>
      <c r="J29" s="682" t="s">
        <v>971</v>
      </c>
      <c r="K29" s="681" t="s">
        <v>817</v>
      </c>
      <c r="L29" s="683"/>
      <c r="M29" s="681" t="s">
        <v>863</v>
      </c>
      <c r="N29" s="684" t="s">
        <v>864</v>
      </c>
      <c r="O29" s="681" t="s">
        <v>2160</v>
      </c>
      <c r="P29" s="679"/>
      <c r="Q29" s="679" t="s">
        <v>864</v>
      </c>
      <c r="R29" s="232"/>
      <c r="S29" s="685" t="s">
        <v>2161</v>
      </c>
      <c r="T29" s="681"/>
      <c r="U29" s="686"/>
      <c r="V29" s="681"/>
      <c r="W29" s="684"/>
    </row>
    <row r="30" spans="1:23" s="224" customFormat="1" ht="13.5" customHeight="1">
      <c r="A30" s="225">
        <v>23</v>
      </c>
      <c r="B30" s="217"/>
      <c r="C30" s="241"/>
      <c r="D30" s="241" t="s">
        <v>1105</v>
      </c>
      <c r="E30" s="241"/>
      <c r="F30" s="241"/>
      <c r="G30" s="241"/>
      <c r="H30" s="681" t="s">
        <v>2162</v>
      </c>
      <c r="I30" s="682"/>
      <c r="J30" s="682" t="s">
        <v>871</v>
      </c>
      <c r="K30" s="681" t="s">
        <v>817</v>
      </c>
      <c r="L30" s="683"/>
      <c r="M30" s="681" t="s">
        <v>863</v>
      </c>
      <c r="N30" s="684"/>
      <c r="O30" s="681"/>
      <c r="P30" s="679"/>
      <c r="Q30" s="679" t="s">
        <v>864</v>
      </c>
      <c r="R30" s="232"/>
      <c r="S30" s="685"/>
      <c r="T30" s="681"/>
      <c r="U30" s="686"/>
      <c r="V30" s="681"/>
      <c r="W30" s="684"/>
    </row>
    <row r="31" spans="1:23" s="224" customFormat="1" ht="13.5" customHeight="1">
      <c r="A31" s="225">
        <v>24</v>
      </c>
      <c r="B31" s="217"/>
      <c r="C31" s="217" t="s">
        <v>2163</v>
      </c>
      <c r="D31" s="241"/>
      <c r="E31" s="241"/>
      <c r="F31" s="241"/>
      <c r="G31" s="241"/>
      <c r="H31" s="681"/>
      <c r="I31" s="682"/>
      <c r="J31" s="682" t="s">
        <v>2164</v>
      </c>
      <c r="K31" s="681" t="s">
        <v>817</v>
      </c>
      <c r="L31" s="683" t="s">
        <v>864</v>
      </c>
      <c r="M31" s="243" t="s">
        <v>2164</v>
      </c>
      <c r="N31" s="684"/>
      <c r="O31" s="681"/>
      <c r="P31" s="679"/>
      <c r="Q31" s="679" t="s">
        <v>864</v>
      </c>
      <c r="R31" s="232"/>
      <c r="S31" s="685"/>
      <c r="T31" s="681"/>
      <c r="U31" s="686"/>
      <c r="V31" s="681"/>
      <c r="W31" s="684"/>
    </row>
    <row r="32" spans="1:23" s="224" customFormat="1" ht="13.5" customHeight="1">
      <c r="A32" s="225">
        <v>25</v>
      </c>
      <c r="B32" s="217"/>
      <c r="C32" s="217"/>
      <c r="D32" s="241" t="s">
        <v>2165</v>
      </c>
      <c r="E32" s="241"/>
      <c r="F32" s="241"/>
      <c r="G32" s="241"/>
      <c r="H32" s="681"/>
      <c r="I32" s="682"/>
      <c r="J32" s="682" t="s">
        <v>2132</v>
      </c>
      <c r="K32" s="681" t="s">
        <v>817</v>
      </c>
      <c r="L32" s="683"/>
      <c r="M32" s="681" t="s">
        <v>879</v>
      </c>
      <c r="N32" s="684"/>
      <c r="O32" s="681" t="s">
        <v>932</v>
      </c>
      <c r="P32" s="679"/>
      <c r="Q32" s="679" t="s">
        <v>864</v>
      </c>
      <c r="R32" s="232"/>
      <c r="S32" s="685"/>
      <c r="T32" s="681"/>
      <c r="U32" s="686"/>
      <c r="V32" s="681"/>
      <c r="W32" s="684"/>
    </row>
    <row r="33" spans="1:1009" s="224" customFormat="1" ht="13.5" customHeight="1">
      <c r="A33" s="225">
        <v>26</v>
      </c>
      <c r="B33" s="217"/>
      <c r="C33" s="217"/>
      <c r="D33" s="241" t="s">
        <v>2166</v>
      </c>
      <c r="E33" s="241"/>
      <c r="F33" s="241"/>
      <c r="G33" s="241"/>
      <c r="H33" s="681" t="s">
        <v>2167</v>
      </c>
      <c r="I33" s="682"/>
      <c r="J33" s="682" t="s">
        <v>888</v>
      </c>
      <c r="K33" s="681" t="s">
        <v>817</v>
      </c>
      <c r="L33" s="683"/>
      <c r="M33" s="681" t="s">
        <v>863</v>
      </c>
      <c r="N33" s="684" t="s">
        <v>864</v>
      </c>
      <c r="O33" s="681" t="s">
        <v>2168</v>
      </c>
      <c r="P33" s="679"/>
      <c r="Q33" s="679" t="s">
        <v>864</v>
      </c>
      <c r="R33" s="232"/>
      <c r="S33" s="685" t="s">
        <v>2161</v>
      </c>
      <c r="T33" s="681"/>
      <c r="U33" s="686"/>
      <c r="V33" s="681"/>
      <c r="W33" s="684"/>
    </row>
    <row r="34" spans="1:1009" s="224" customFormat="1" ht="13.5" customHeight="1">
      <c r="A34" s="225">
        <v>27</v>
      </c>
      <c r="B34" s="217"/>
      <c r="C34" s="217"/>
      <c r="D34" s="241" t="s">
        <v>2169</v>
      </c>
      <c r="E34" s="241"/>
      <c r="F34" s="241"/>
      <c r="G34" s="241"/>
      <c r="H34" s="681" t="s">
        <v>2170</v>
      </c>
      <c r="I34" s="682"/>
      <c r="J34" s="682" t="s">
        <v>2171</v>
      </c>
      <c r="K34" s="681" t="s">
        <v>817</v>
      </c>
      <c r="L34" s="683"/>
      <c r="M34" s="681" t="s">
        <v>863</v>
      </c>
      <c r="N34" s="684" t="s">
        <v>864</v>
      </c>
      <c r="O34" s="681" t="s">
        <v>2172</v>
      </c>
      <c r="P34" s="679"/>
      <c r="Q34" s="679" t="s">
        <v>864</v>
      </c>
      <c r="R34" s="232"/>
      <c r="S34" s="685"/>
      <c r="T34" s="681"/>
      <c r="U34" s="686"/>
      <c r="V34" s="681"/>
      <c r="W34" s="684"/>
    </row>
    <row r="35" spans="1:1009" s="224" customFormat="1" ht="13.5" customHeight="1">
      <c r="A35" s="225">
        <v>28</v>
      </c>
      <c r="B35" s="217"/>
      <c r="C35" s="680" t="s">
        <v>1260</v>
      </c>
      <c r="D35" s="241"/>
      <c r="E35" s="241"/>
      <c r="F35" s="241"/>
      <c r="G35" s="241"/>
      <c r="H35" s="681" t="s">
        <v>2173</v>
      </c>
      <c r="I35" s="682"/>
      <c r="J35" s="682" t="s">
        <v>1265</v>
      </c>
      <c r="K35" s="681" t="s">
        <v>817</v>
      </c>
      <c r="L35" s="683" t="s">
        <v>864</v>
      </c>
      <c r="M35" s="681" t="s">
        <v>1265</v>
      </c>
      <c r="N35" s="684"/>
      <c r="O35" s="681"/>
      <c r="P35" s="679"/>
      <c r="Q35" s="679" t="s">
        <v>864</v>
      </c>
      <c r="R35" s="232"/>
      <c r="S35" s="685"/>
      <c r="T35" s="681"/>
      <c r="U35" s="686"/>
      <c r="V35" s="681"/>
      <c r="W35" s="684"/>
    </row>
    <row r="36" spans="1:1009" s="224" customFormat="1" ht="13.5" customHeight="1">
      <c r="A36" s="225">
        <v>29</v>
      </c>
      <c r="B36" s="217"/>
      <c r="C36" s="241"/>
      <c r="D36" s="241" t="s">
        <v>1267</v>
      </c>
      <c r="E36" s="241"/>
      <c r="F36" s="241"/>
      <c r="G36" s="241"/>
      <c r="H36" s="681" t="s">
        <v>2174</v>
      </c>
      <c r="I36" s="682" t="s">
        <v>1269</v>
      </c>
      <c r="J36" s="682" t="s">
        <v>971</v>
      </c>
      <c r="K36" s="681" t="s">
        <v>817</v>
      </c>
      <c r="L36" s="683"/>
      <c r="M36" s="681" t="s">
        <v>863</v>
      </c>
      <c r="N36" s="684" t="s">
        <v>864</v>
      </c>
      <c r="O36" s="681" t="s">
        <v>1270</v>
      </c>
      <c r="P36" s="679"/>
      <c r="Q36" s="679" t="s">
        <v>864</v>
      </c>
      <c r="R36" s="232"/>
      <c r="S36" s="685"/>
      <c r="T36" s="681"/>
      <c r="U36" s="686"/>
      <c r="V36" s="681"/>
      <c r="W36" s="684"/>
    </row>
    <row r="37" spans="1:1009" s="224" customFormat="1" ht="13.5" customHeight="1">
      <c r="A37" s="225">
        <v>30</v>
      </c>
      <c r="B37" s="217"/>
      <c r="D37" s="224" t="s">
        <v>1272</v>
      </c>
      <c r="F37" s="225"/>
      <c r="G37" s="241"/>
      <c r="H37" s="681" t="s">
        <v>2175</v>
      </c>
      <c r="I37" s="273" t="s">
        <v>1274</v>
      </c>
      <c r="J37" s="682" t="s">
        <v>1014</v>
      </c>
      <c r="K37" s="681" t="s">
        <v>817</v>
      </c>
      <c r="L37" s="683"/>
      <c r="M37" s="681" t="s">
        <v>863</v>
      </c>
      <c r="N37" s="278"/>
      <c r="O37" s="681"/>
      <c r="P37" s="679"/>
      <c r="Q37" s="679" t="s">
        <v>864</v>
      </c>
      <c r="R37" s="232"/>
      <c r="S37" s="685"/>
      <c r="T37" s="681"/>
      <c r="U37" s="686"/>
      <c r="V37" s="681"/>
      <c r="W37" s="684"/>
    </row>
    <row r="38" spans="1:1009" s="224" customFormat="1" ht="13.5" customHeight="1">
      <c r="A38" s="225">
        <v>31</v>
      </c>
      <c r="B38" s="217"/>
      <c r="C38" s="680" t="s">
        <v>12</v>
      </c>
      <c r="D38" s="241"/>
      <c r="E38" s="241"/>
      <c r="F38" s="241"/>
      <c r="G38" s="241"/>
      <c r="H38" s="681" t="s">
        <v>2176</v>
      </c>
      <c r="I38" s="682"/>
      <c r="J38" s="682" t="s">
        <v>939</v>
      </c>
      <c r="K38" s="681" t="s">
        <v>823</v>
      </c>
      <c r="L38" s="683"/>
      <c r="M38" s="681" t="s">
        <v>863</v>
      </c>
      <c r="N38" s="684"/>
      <c r="O38" s="681"/>
      <c r="P38" s="679"/>
      <c r="Q38" s="679"/>
      <c r="R38" s="232"/>
      <c r="S38" s="685"/>
      <c r="T38" s="681"/>
      <c r="U38" s="686"/>
      <c r="V38" s="681"/>
      <c r="W38" s="684"/>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1"/>
      <c r="Q40" s="681"/>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241" priority="30">
      <formula>AND($W13=1,#REF!=1)</formula>
    </cfRule>
    <cfRule type="expression" dxfId="240" priority="31">
      <formula>AND(NOT(ISBLANK($Q13)),ISBLANK(#REF!),ISBLANK($W13))</formula>
    </cfRule>
    <cfRule type="expression" dxfId="239" priority="32">
      <formula>OR($W13="X",#REF!="X")</formula>
    </cfRule>
  </conditionalFormatting>
  <conditionalFormatting sqref="A13:A38">
    <cfRule type="expression" dxfId="238" priority="11">
      <formula>$W13=1</formula>
    </cfRule>
    <cfRule type="expression" dxfId="237" priority="12">
      <formula>#REF!=1</formula>
    </cfRule>
  </conditionalFormatting>
  <conditionalFormatting sqref="A15">
    <cfRule type="expression" dxfId="236" priority="13">
      <formula>AND($W15=1,#REF!=1)</formula>
    </cfRule>
    <cfRule type="expression" dxfId="235" priority="14">
      <formula>AND(NOT(ISBLANK($Q15)),ISBLANK(#REF!),ISBLANK($W15))</formula>
    </cfRule>
    <cfRule type="expression" dxfId="234" priority="15">
      <formula>OR($W15="X",#REF!="X")</formula>
    </cfRule>
  </conditionalFormatting>
  <conditionalFormatting sqref="A40:F41 A44:F862">
    <cfRule type="expression" dxfId="233" priority="110">
      <formula>OR($W40="X",$V40="X")</formula>
    </cfRule>
    <cfRule type="expression" dxfId="232" priority="111">
      <formula>AND($W40=1,$V40=1)</formula>
    </cfRule>
    <cfRule type="expression" dxfId="231" priority="112">
      <formula>$W40=1</formula>
    </cfRule>
    <cfRule type="expression" dxfId="230" priority="113">
      <formula>$V40=1</formula>
    </cfRule>
  </conditionalFormatting>
  <conditionalFormatting sqref="A9:G9 A10 C10:G10 A11:G12 A16:A38">
    <cfRule type="expression" dxfId="229" priority="115">
      <formula>AND($W9=1,#REF!=1)</formula>
    </cfRule>
    <cfRule type="expression" dxfId="228" priority="116">
      <formula>AND(NOT(ISBLANK($Q9)),ISBLANK(#REF!),ISBLANK($W9))</formula>
    </cfRule>
    <cfRule type="expression" dxfId="227" priority="117">
      <formula>OR($W9="X",#REF!="X")</formula>
    </cfRule>
  </conditionalFormatting>
  <conditionalFormatting sqref="A9:G9 A10 C10:G10 A11:G12">
    <cfRule type="expression" dxfId="226" priority="104">
      <formula>$W9=1</formula>
    </cfRule>
  </conditionalFormatting>
  <conditionalFormatting sqref="A9:G9 C10:G10 A11:G12 A10">
    <cfRule type="expression" dxfId="225" priority="114">
      <formula>#REF!=1</formula>
    </cfRule>
  </conditionalFormatting>
  <conditionalFormatting sqref="B10">
    <cfRule type="expression" dxfId="224" priority="1">
      <formula>$W10=1</formula>
    </cfRule>
    <cfRule type="expression" dxfId="223" priority="2">
      <formula>#REF!=1</formula>
    </cfRule>
    <cfRule type="expression" dxfId="222" priority="3">
      <formula>AND($W10=1,#REF!=1)</formula>
    </cfRule>
    <cfRule type="expression" dxfId="221" priority="4">
      <formula>AND(NOT(ISBLANK($Q10)),ISBLANK(#REF!),ISBLANK($W10))</formula>
    </cfRule>
    <cfRule type="expression" dxfId="220" priority="5">
      <formula>OR($W10="X",#REF!="X")</formula>
    </cfRule>
  </conditionalFormatting>
  <conditionalFormatting sqref="B13:C14">
    <cfRule type="expression" dxfId="219" priority="37">
      <formula>AND($W32=1,#REF!=1)</formula>
    </cfRule>
    <cfRule type="expression" dxfId="218" priority="38">
      <formula>$W32=1</formula>
    </cfRule>
    <cfRule type="expression" dxfId="217" priority="39">
      <formula>AND(NOT(ISBLANK($Q32)),ISBLANK(#REF!),ISBLANK($W32))</formula>
    </cfRule>
    <cfRule type="expression" dxfId="216" priority="40">
      <formula>OR($W32="X",#REF!="X")</formula>
    </cfRule>
    <cfRule type="expression" dxfId="215" priority="41">
      <formula>#REF!=1</formula>
    </cfRule>
  </conditionalFormatting>
  <conditionalFormatting sqref="B16:G20 B21 D21:G21 B22:C27 E22:G27 B28:G30 B31:B37 B38:G38">
    <cfRule type="expression" dxfId="214" priority="71">
      <formula>$W16=1</formula>
    </cfRule>
  </conditionalFormatting>
  <conditionalFormatting sqref="B16:G20 B21 D21:G21 B22:C27 E22:G27 B28:G30 D31:G34 B31:B37 B38:G38">
    <cfRule type="expression" dxfId="213" priority="78">
      <formula>AND(NOT(ISBLANK($Q16)),ISBLANK(#REF!),ISBLANK($W16))</formula>
    </cfRule>
  </conditionalFormatting>
  <conditionalFormatting sqref="B16:G20 B28:G30 D31:G34 B38:G38 D21:G21 B22:C27 B21 E22:G27 B31:B37">
    <cfRule type="expression" dxfId="212" priority="77">
      <formula>AND($W16=1,#REF!=1)</formula>
    </cfRule>
  </conditionalFormatting>
  <conditionalFormatting sqref="B16:G20 D21:G21 B21:B27 C22:C27 E22:G27 B28:G30 D31:G34 B31:B37 B38:G38">
    <cfRule type="expression" dxfId="211" priority="79">
      <formula>OR($W16="X",#REF!="X")</formula>
    </cfRule>
    <cfRule type="expression" dxfId="210" priority="80">
      <formula>#REF!=1</formula>
    </cfRule>
  </conditionalFormatting>
  <conditionalFormatting sqref="C9:C11">
    <cfRule type="expression" dxfId="209" priority="105">
      <formula>AND($L9="X",$B9&lt;&gt;"")</formula>
    </cfRule>
  </conditionalFormatting>
  <conditionalFormatting sqref="C12">
    <cfRule type="expression" dxfId="208" priority="1685">
      <formula>OR(#REF!="X",#REF!="X")</formula>
    </cfRule>
    <cfRule type="expression" dxfId="207" priority="1686">
      <formula>AND(#REF!=1,#REF!=1)</formula>
    </cfRule>
    <cfRule type="expression" dxfId="206" priority="1687">
      <formula>#REF!=1</formula>
    </cfRule>
    <cfRule type="expression" dxfId="205" priority="1688">
      <formula>#REF!=1</formula>
    </cfRule>
    <cfRule type="expression" dxfId="204" priority="1689">
      <formula>AND(NOT(ISBLANK(#REF!)),ISBLANK(#REF!),ISBLANK(#REF!))</formula>
    </cfRule>
  </conditionalFormatting>
  <conditionalFormatting sqref="C13:C14">
    <cfRule type="expression" dxfId="203" priority="1691">
      <formula>AND($L32="X",$B13&lt;&gt;"")</formula>
    </cfRule>
  </conditionalFormatting>
  <conditionalFormatting sqref="C16:C30 D21 C38">
    <cfRule type="expression" dxfId="202" priority="72">
      <formula>AND($L16="X",$B16&lt;&gt;"")</formula>
    </cfRule>
  </conditionalFormatting>
  <conditionalFormatting sqref="C21">
    <cfRule type="expression" dxfId="201" priority="62">
      <formula>$W21=1</formula>
    </cfRule>
    <cfRule type="expression" dxfId="200" priority="63">
      <formula>AND($W21=1,#REF!=1)</formula>
    </cfRule>
    <cfRule type="expression" dxfId="199" priority="64">
      <formula>AND(NOT(ISBLANK($Q21)),ISBLANK(#REF!),ISBLANK($W21))</formula>
    </cfRule>
    <cfRule type="expression" dxfId="198" priority="65">
      <formula>OR($W21="X",#REF!="X")</formula>
    </cfRule>
    <cfRule type="expression" dxfId="197" priority="66">
      <formula>#REF!=1</formula>
    </cfRule>
  </conditionalFormatting>
  <conditionalFormatting sqref="C31:C34">
    <cfRule type="expression" dxfId="196" priority="81">
      <formula>AND($W31=1,#REF!=1)</formula>
    </cfRule>
    <cfRule type="expression" dxfId="195" priority="82">
      <formula>$W31=1</formula>
    </cfRule>
    <cfRule type="expression" dxfId="194" priority="83">
      <formula>AND(NOT(ISBLANK($Q31)),ISBLANK(#REF!),ISBLANK($W31))</formula>
    </cfRule>
    <cfRule type="expression" dxfId="193" priority="84">
      <formula>OR($W31="X",#REF!="X")</formula>
    </cfRule>
    <cfRule type="expression" dxfId="192" priority="85">
      <formula>#REF!=1</formula>
    </cfRule>
    <cfRule type="expression" dxfId="191" priority="86">
      <formula>AND($L31="X",$B31&lt;&gt;"")</formula>
    </cfRule>
  </conditionalFormatting>
  <conditionalFormatting sqref="C35 C36:F36">
    <cfRule type="expression" dxfId="190" priority="60">
      <formula>$AC35=1</formula>
    </cfRule>
  </conditionalFormatting>
  <conditionalFormatting sqref="C35 C36:F37">
    <cfRule type="expression" dxfId="189" priority="58">
      <formula>$AD35=1</formula>
    </cfRule>
    <cfRule type="expression" dxfId="188" priority="59">
      <formula>OR($AD35="X",$AC35="X")</formula>
    </cfRule>
    <cfRule type="expression" dxfId="187" priority="61">
      <formula>AND(NOT(ISBLANK($W35)),ISBLANK($AC35),ISBLANK($AD35))</formula>
    </cfRule>
  </conditionalFormatting>
  <conditionalFormatting sqref="C35:C37">
    <cfRule type="expression" dxfId="186" priority="52">
      <formula>AND($R35="X",OR($B35&lt;&gt;"",$C35&lt;&gt;""))</formula>
    </cfRule>
  </conditionalFormatting>
  <conditionalFormatting sqref="C36:F37 C35">
    <cfRule type="expression" dxfId="185" priority="57">
      <formula>AND($AD35=1,$AC35=1)</formula>
    </cfRule>
  </conditionalFormatting>
  <conditionalFormatting sqref="D9:D11">
    <cfRule type="expression" dxfId="184" priority="106">
      <formula>AND($L9="X",OR($B9&lt;&gt;"",$C9&lt;&gt;""))</formula>
    </cfRule>
  </conditionalFormatting>
  <conditionalFormatting sqref="D12">
    <cfRule type="expression" dxfId="183" priority="129">
      <formula>AND($L12="X",OR($B12&lt;&gt;"",#REF!&lt;&gt;""))</formula>
    </cfRule>
  </conditionalFormatting>
  <conditionalFormatting sqref="D13">
    <cfRule type="expression" dxfId="182" priority="33">
      <formula>AND($R13="X",OR($C11&lt;&gt;"",#REF!&lt;&gt;""))</formula>
    </cfRule>
  </conditionalFormatting>
  <conditionalFormatting sqref="D14">
    <cfRule type="expression" dxfId="181" priority="42">
      <formula>AND($R14="X",OR(#REF!&lt;&gt;"",#REF!&lt;&gt;""))</formula>
    </cfRule>
  </conditionalFormatting>
  <conditionalFormatting sqref="D15">
    <cfRule type="expression" dxfId="180" priority="16">
      <formula>AND($R15="X",OR($C11&lt;&gt;"",#REF!&lt;&gt;""))</formula>
    </cfRule>
  </conditionalFormatting>
  <conditionalFormatting sqref="D16:D20 D28:D35 D38">
    <cfRule type="expression" dxfId="179" priority="73">
      <formula>AND($L16="X",OR($B16&lt;&gt;"",$C16&lt;&gt;""))</formula>
    </cfRule>
  </conditionalFormatting>
  <conditionalFormatting sqref="D36:D37">
    <cfRule type="expression" dxfId="178" priority="54">
      <formula>AND($R36="X",OR($B36&lt;&gt;"",$C36&lt;&gt;"",$D36&lt;&gt;""))</formula>
    </cfRule>
  </conditionalFormatting>
  <conditionalFormatting sqref="D13:G15">
    <cfRule type="expression" dxfId="177" priority="6">
      <formula>OR($AD13="X",$AC13="X")</formula>
    </cfRule>
    <cfRule type="expression" dxfId="176" priority="7">
      <formula>AND($AD13=1,$AC13=1)</formula>
    </cfRule>
    <cfRule type="expression" dxfId="175" priority="8">
      <formula>$AD13=1</formula>
    </cfRule>
    <cfRule type="expression" dxfId="174" priority="9">
      <formula>$AC13=1</formula>
    </cfRule>
    <cfRule type="expression" dxfId="173" priority="10">
      <formula>AND(NOT(ISBLANK($W13)),ISBLANK($AC13),ISBLANK($AD13))</formula>
    </cfRule>
  </conditionalFormatting>
  <conditionalFormatting sqref="D31:G35">
    <cfRule type="expression" dxfId="172" priority="47">
      <formula>$W31=1</formula>
    </cfRule>
  </conditionalFormatting>
  <conditionalFormatting sqref="D35:G35">
    <cfRule type="expression" dxfId="171" priority="48">
      <formula>AND($W35=1,#REF!=1)</formula>
    </cfRule>
    <cfRule type="expression" dxfId="170" priority="49">
      <formula>AND(NOT(ISBLANK($Q35)),ISBLANK(#REF!),ISBLANK($W35))</formula>
    </cfRule>
    <cfRule type="expression" dxfId="169" priority="50">
      <formula>OR($W35="X",#REF!="X")</formula>
    </cfRule>
    <cfRule type="expression" dxfId="168" priority="51">
      <formula>#REF!=1</formula>
    </cfRule>
  </conditionalFormatting>
  <conditionalFormatting sqref="E9:E11">
    <cfRule type="expression" dxfId="167" priority="107">
      <formula>AND($L9="X",OR($B9&lt;&gt;"",$C9&lt;&gt;"",$D9&lt;&gt;""))</formula>
    </cfRule>
  </conditionalFormatting>
  <conditionalFormatting sqref="E12">
    <cfRule type="expression" dxfId="166" priority="130">
      <formula>AND($L12="X",OR($B12&lt;&gt;"",#REF!&lt;&gt;"",$D12&lt;&gt;""))</formula>
    </cfRule>
  </conditionalFormatting>
  <conditionalFormatting sqref="E13">
    <cfRule type="expression" dxfId="165" priority="34">
      <formula>AND($R13="X",OR($C11&lt;&gt;"",#REF!&lt;&gt;"",$D13&lt;&gt;""))</formula>
    </cfRule>
  </conditionalFormatting>
  <conditionalFormatting sqref="E14">
    <cfRule type="expression" dxfId="164" priority="43">
      <formula>AND($R14="X",OR(#REF!&lt;&gt;"",#REF!&lt;&gt;"",$D14&lt;&gt;""))</formula>
    </cfRule>
  </conditionalFormatting>
  <conditionalFormatting sqref="E15">
    <cfRule type="expression" dxfId="163" priority="17">
      <formula>AND($R15="X",OR($C11&lt;&gt;"",#REF!&lt;&gt;"",$D15&lt;&gt;""))</formula>
    </cfRule>
  </conditionalFormatting>
  <conditionalFormatting sqref="E16:E20 E28:E35 E38">
    <cfRule type="expression" dxfId="162" priority="74">
      <formula>AND($L16="X",OR($B16&lt;&gt;"",$C16&lt;&gt;"",$D16&lt;&gt;""))</formula>
    </cfRule>
  </conditionalFormatting>
  <conditionalFormatting sqref="E21">
    <cfRule type="expression" dxfId="161" priority="87">
      <formula>AND($L21="X",OR($B21&lt;&gt;"",$D21&lt;&gt;"",#REF!&lt;&gt;""))</formula>
    </cfRule>
  </conditionalFormatting>
  <conditionalFormatting sqref="E22:E27">
    <cfRule type="expression" dxfId="160" priority="90">
      <formula>AND($L22="X",OR($B22&lt;&gt;"",$C22&lt;&gt;"",#REF!&lt;&gt;""))</formula>
    </cfRule>
  </conditionalFormatting>
  <conditionalFormatting sqref="E36:E37">
    <cfRule type="expression" dxfId="159"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58" priority="108">
      <formula>AND($L9="X",OR($B9&lt;&gt;"",$C9&lt;&gt;"",$D9&lt;&gt;"",$E9&lt;&gt;""))</formula>
    </cfRule>
  </conditionalFormatting>
  <conditionalFormatting sqref="F12">
    <cfRule type="expression" dxfId="157" priority="131">
      <formula>AND($L12="X",OR($B12&lt;&gt;"",#REF!&lt;&gt;"",$D12&lt;&gt;"",$E12&lt;&gt;""))</formula>
    </cfRule>
  </conditionalFormatting>
  <conditionalFormatting sqref="F13">
    <cfRule type="expression" dxfId="156" priority="35">
      <formula>AND($R13="X",OR($C11&lt;&gt;"",#REF!&lt;&gt;"",$D13&lt;&gt;"",$E13&lt;&gt;""))</formula>
    </cfRule>
  </conditionalFormatting>
  <conditionalFormatting sqref="F14">
    <cfRule type="expression" dxfId="155" priority="44">
      <formula>AND($R14="X",OR(#REF!&lt;&gt;"",#REF!&lt;&gt;"",$D14&lt;&gt;"",$E14&lt;&gt;""))</formula>
    </cfRule>
  </conditionalFormatting>
  <conditionalFormatting sqref="F15">
    <cfRule type="expression" dxfId="154" priority="18">
      <formula>AND($R15="X",OR($C11&lt;&gt;"",#REF!&lt;&gt;"",$D15&lt;&gt;"",$E15&lt;&gt;""))</formula>
    </cfRule>
  </conditionalFormatting>
  <conditionalFormatting sqref="F16:F20 F28:F35 F38">
    <cfRule type="expression" dxfId="153" priority="75">
      <formula>AND($L16="X",OR($B16&lt;&gt;"",$C16&lt;&gt;"",$D16&lt;&gt;"",$E16&lt;&gt;""))</formula>
    </cfRule>
  </conditionalFormatting>
  <conditionalFormatting sqref="F21">
    <cfRule type="expression" dxfId="152" priority="88">
      <formula>AND($L21="X",OR($B21&lt;&gt;"",$D21&lt;&gt;"",#REF!&lt;&gt;"",$E21&lt;&gt;""))</formula>
    </cfRule>
  </conditionalFormatting>
  <conditionalFormatting sqref="F22:F27">
    <cfRule type="expression" dxfId="151" priority="91">
      <formula>AND($L22="X",OR($B22&lt;&gt;"",$C22&lt;&gt;"",#REF!&lt;&gt;"",$E22&lt;&gt;""))</formula>
    </cfRule>
  </conditionalFormatting>
  <conditionalFormatting sqref="F36:F37">
    <cfRule type="expression" dxfId="150" priority="56">
      <formula>AND($R36="X",OR($B36&lt;&gt;"",$C36&lt;&gt;"",$D36&lt;&gt;"",$E36&lt;&gt;"",$F36&lt;&gt;""))</formula>
    </cfRule>
  </conditionalFormatting>
  <conditionalFormatting sqref="G9:G11">
    <cfRule type="expression" dxfId="149" priority="109">
      <formula>AND($L9="X",OR($B9&lt;&gt;"",$C9&lt;&gt;"",$D9&lt;&gt;"",$E9&lt;&gt;"",$F9&lt;&gt;""))</formula>
    </cfRule>
  </conditionalFormatting>
  <conditionalFormatting sqref="G12">
    <cfRule type="expression" dxfId="148" priority="132">
      <formula>AND($L12="X",OR($B12&lt;&gt;"",#REF!&lt;&gt;"",$D12&lt;&gt;"",$E12&lt;&gt;"",$F12&lt;&gt;""))</formula>
    </cfRule>
  </conditionalFormatting>
  <conditionalFormatting sqref="G13">
    <cfRule type="expression" dxfId="147" priority="36">
      <formula>AND($R13="X",OR($C11&lt;&gt;"",#REF!&lt;&gt;"",$D13&lt;&gt;"",$E13&lt;&gt;"",$F13&lt;&gt;""))</formula>
    </cfRule>
  </conditionalFormatting>
  <conditionalFormatting sqref="G14">
    <cfRule type="expression" dxfId="146" priority="45">
      <formula>AND($R14="X",OR(#REF!&lt;&gt;"",#REF!&lt;&gt;"",$D14&lt;&gt;"",$E14&lt;&gt;"",$F14&lt;&gt;""))</formula>
    </cfRule>
  </conditionalFormatting>
  <conditionalFormatting sqref="G15">
    <cfRule type="expression" dxfId="145" priority="19">
      <formula>AND($R15="X",OR($C11&lt;&gt;"",#REF!&lt;&gt;"",$D15&lt;&gt;"",$E15&lt;&gt;"",$F15&lt;&gt;""))</formula>
    </cfRule>
  </conditionalFormatting>
  <conditionalFormatting sqref="G16:G20 G28:G35 G38">
    <cfRule type="expression" dxfId="144" priority="76">
      <formula>AND($L16="X",OR($B16&lt;&gt;"",$C16&lt;&gt;"",$D16&lt;&gt;"",$E16&lt;&gt;"",$F16&lt;&gt;""))</formula>
    </cfRule>
  </conditionalFormatting>
  <conditionalFormatting sqref="G21">
    <cfRule type="expression" dxfId="143" priority="89">
      <formula>AND($L21="X",OR($B21&lt;&gt;"",$D21&lt;&gt;"",#REF!&lt;&gt;"",$E21&lt;&gt;"",$F21&lt;&gt;""))</formula>
    </cfRule>
  </conditionalFormatting>
  <conditionalFormatting sqref="G22:G27">
    <cfRule type="expression" dxfId="142" priority="92">
      <formula>AND($L22="X",OR($B22&lt;&gt;"",$C22&lt;&gt;"",#REF!&lt;&gt;"",$E22&lt;&gt;"",$F22&lt;&gt;""))</formula>
    </cfRule>
  </conditionalFormatting>
  <conditionalFormatting sqref="H40:H41 H44:H862">
    <cfRule type="expression" dxfId="141" priority="103">
      <formula>$K40="X"</formula>
    </cfRule>
  </conditionalFormatting>
  <conditionalFormatting sqref="I11">
    <cfRule type="expression" dxfId="140" priority="1690">
      <formula>#REF!="X"</formula>
    </cfRule>
  </conditionalFormatting>
  <conditionalFormatting sqref="I16:I38">
    <cfRule type="expression" dxfId="139" priority="70">
      <formula>$L16="X"</formula>
    </cfRule>
  </conditionalFormatting>
  <conditionalFormatting sqref="I35:I37">
    <cfRule type="expression" dxfId="138" priority="53">
      <formula>$R35="X"</formula>
    </cfRule>
  </conditionalFormatting>
  <conditionalFormatting sqref="K9:K10">
    <cfRule type="cellIs" dxfId="137" priority="99" operator="equal">
      <formula>"1..1"</formula>
    </cfRule>
    <cfRule type="cellIs" dxfId="136" priority="100" operator="equal">
      <formula>"0..n"</formula>
    </cfRule>
    <cfRule type="cellIs" dxfId="135" priority="101" operator="equal">
      <formula>"0..1"</formula>
    </cfRule>
  </conditionalFormatting>
  <conditionalFormatting sqref="K12:K13">
    <cfRule type="cellIs" dxfId="134" priority="20" operator="equal">
      <formula>"1..1"</formula>
    </cfRule>
    <cfRule type="cellIs" dxfId="133" priority="21" operator="equal">
      <formula>"0..n"</formula>
    </cfRule>
    <cfRule type="cellIs" dxfId="132" priority="22" operator="equal">
      <formula>"0..1"</formula>
    </cfRule>
  </conditionalFormatting>
  <conditionalFormatting sqref="K16:K19 K38">
    <cfRule type="cellIs" dxfId="131" priority="67" operator="equal">
      <formula>"1..1"</formula>
    </cfRule>
    <cfRule type="cellIs" dxfId="130" priority="68" operator="equal">
      <formula>"0..n"</formula>
    </cfRule>
    <cfRule type="cellIs" dxfId="129"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D40" sqref="D40"/>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2204</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1" t="s">
        <v>828</v>
      </c>
      <c r="M7" s="721"/>
      <c r="N7" s="721"/>
      <c r="O7" s="721"/>
      <c r="V7" s="722" t="s">
        <v>829</v>
      </c>
      <c r="W7" s="722"/>
      <c r="X7" s="722"/>
      <c r="Y7" s="722"/>
      <c r="AE7" s="721" t="s">
        <v>830</v>
      </c>
      <c r="AF7" s="721"/>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2205</v>
      </c>
      <c r="W8" s="229" t="s">
        <v>1612</v>
      </c>
      <c r="X8" s="229" t="s">
        <v>850</v>
      </c>
      <c r="Y8" s="229" t="s">
        <v>2206</v>
      </c>
      <c r="Z8" s="230" t="s">
        <v>852</v>
      </c>
      <c r="AA8" s="235" t="s">
        <v>853</v>
      </c>
      <c r="AB8" s="235" t="s">
        <v>854</v>
      </c>
      <c r="AC8" s="236" t="s">
        <v>855</v>
      </c>
      <c r="AD8" s="235" t="s">
        <v>856</v>
      </c>
      <c r="AE8" s="235" t="s">
        <v>857</v>
      </c>
      <c r="AF8" s="237" t="s">
        <v>915</v>
      </c>
    </row>
    <row r="9" spans="1:1016" s="224" customFormat="1" ht="13.5" customHeight="1">
      <c r="A9" s="225">
        <v>1</v>
      </c>
      <c r="B9" s="526" t="s">
        <v>2207</v>
      </c>
      <c r="C9" s="521"/>
      <c r="D9" s="521"/>
      <c r="E9" s="521"/>
      <c r="F9" s="521"/>
      <c r="G9" s="521"/>
      <c r="H9" s="697"/>
      <c r="I9" s="522"/>
      <c r="J9" s="681"/>
      <c r="K9" s="682" t="s">
        <v>1771</v>
      </c>
      <c r="L9" s="681"/>
      <c r="M9" s="681"/>
      <c r="N9" s="681"/>
      <c r="O9" s="681"/>
      <c r="P9" s="683"/>
      <c r="Q9" s="681" t="s">
        <v>820</v>
      </c>
      <c r="R9" s="684" t="s">
        <v>864</v>
      </c>
      <c r="S9" s="243" t="s">
        <v>1771</v>
      </c>
      <c r="T9" s="681"/>
      <c r="U9" s="681"/>
      <c r="V9" s="679" t="s">
        <v>864</v>
      </c>
      <c r="W9" s="679"/>
      <c r="X9" s="679"/>
      <c r="Y9" s="679"/>
      <c r="Z9" s="232"/>
      <c r="AA9" s="685"/>
      <c r="AB9" s="681"/>
      <c r="AC9" s="686"/>
      <c r="AD9" s="681"/>
      <c r="AE9" s="684"/>
      <c r="AF9" s="684"/>
    </row>
    <row r="10" spans="1:1016" s="224" customFormat="1" ht="13.5" customHeight="1">
      <c r="A10" s="225">
        <v>2</v>
      </c>
      <c r="B10" s="240"/>
      <c r="C10" s="533" t="s">
        <v>2208</v>
      </c>
      <c r="D10" s="241"/>
      <c r="E10" s="241"/>
      <c r="F10" s="241"/>
      <c r="G10" s="241"/>
      <c r="H10" s="681" t="s">
        <v>2209</v>
      </c>
      <c r="I10" s="682" t="s">
        <v>1342</v>
      </c>
      <c r="J10" s="681"/>
      <c r="K10" s="682" t="s">
        <v>2210</v>
      </c>
      <c r="L10" s="681"/>
      <c r="M10" s="681"/>
      <c r="N10" s="681"/>
      <c r="O10" s="681"/>
      <c r="P10" s="683"/>
      <c r="Q10" s="681" t="s">
        <v>820</v>
      </c>
      <c r="R10" s="684"/>
      <c r="S10" s="681" t="s">
        <v>863</v>
      </c>
      <c r="T10" s="681"/>
      <c r="U10" s="681"/>
      <c r="V10" s="679" t="s">
        <v>864</v>
      </c>
      <c r="W10" s="679"/>
      <c r="X10" s="679"/>
      <c r="Y10" s="679"/>
      <c r="Z10" s="232"/>
      <c r="AA10" s="685"/>
      <c r="AB10" s="681"/>
      <c r="AC10" s="686"/>
      <c r="AD10" s="681"/>
      <c r="AE10" s="684"/>
      <c r="AF10" s="684"/>
    </row>
    <row r="11" spans="1:1016" s="224" customFormat="1" ht="13.5" customHeight="1">
      <c r="A11" s="225">
        <v>3</v>
      </c>
      <c r="B11" s="240"/>
      <c r="C11" s="533" t="s">
        <v>2211</v>
      </c>
      <c r="D11" s="241"/>
      <c r="E11" s="241"/>
      <c r="F11" s="241"/>
      <c r="G11" s="241"/>
      <c r="H11" s="681" t="s">
        <v>2212</v>
      </c>
      <c r="I11" s="682" t="s">
        <v>2213</v>
      </c>
      <c r="J11" s="681"/>
      <c r="K11" s="682" t="s">
        <v>2214</v>
      </c>
      <c r="L11" s="681"/>
      <c r="M11" s="681"/>
      <c r="N11" s="681"/>
      <c r="O11" s="681"/>
      <c r="P11" s="683"/>
      <c r="Q11" s="681" t="s">
        <v>820</v>
      </c>
      <c r="R11" s="684"/>
      <c r="S11" s="681" t="s">
        <v>863</v>
      </c>
      <c r="T11" s="681"/>
      <c r="U11" s="681"/>
      <c r="V11" s="679" t="s">
        <v>864</v>
      </c>
      <c r="W11" s="679"/>
      <c r="X11" s="679"/>
      <c r="Y11" s="679"/>
      <c r="Z11" s="232"/>
      <c r="AA11" s="685"/>
      <c r="AB11" s="681"/>
      <c r="AC11" s="686"/>
      <c r="AD11" s="681"/>
      <c r="AE11" s="684"/>
      <c r="AF11" s="684"/>
    </row>
    <row r="12" spans="1:1016" s="224" customFormat="1" ht="13.5" customHeight="1">
      <c r="A12" s="225">
        <v>4</v>
      </c>
      <c r="B12" s="240"/>
      <c r="C12" s="533" t="s">
        <v>2215</v>
      </c>
      <c r="D12" s="241"/>
      <c r="E12" s="241"/>
      <c r="F12" s="241"/>
      <c r="G12" s="241"/>
      <c r="H12" s="681" t="s">
        <v>2216</v>
      </c>
      <c r="I12" s="682" t="s">
        <v>930</v>
      </c>
      <c r="J12" s="681"/>
      <c r="K12" s="682" t="s">
        <v>2217</v>
      </c>
      <c r="L12" s="681"/>
      <c r="M12" s="681"/>
      <c r="N12" s="681"/>
      <c r="O12" s="681"/>
      <c r="P12" s="683"/>
      <c r="Q12" s="681" t="s">
        <v>820</v>
      </c>
      <c r="R12" s="684"/>
      <c r="S12" s="681" t="s">
        <v>879</v>
      </c>
      <c r="T12" s="684"/>
      <c r="U12" s="681"/>
      <c r="V12" s="679" t="s">
        <v>864</v>
      </c>
      <c r="W12" s="679"/>
      <c r="X12" s="679"/>
      <c r="Y12" s="679"/>
      <c r="Z12" s="232"/>
      <c r="AA12" s="685"/>
      <c r="AB12" s="681"/>
      <c r="AC12" s="686"/>
      <c r="AD12" s="681"/>
      <c r="AE12" s="684"/>
      <c r="AF12" s="684"/>
    </row>
    <row r="13" spans="1:1016" s="224" customFormat="1" ht="13.5" customHeight="1">
      <c r="A13" s="225">
        <v>5</v>
      </c>
      <c r="B13" s="240"/>
      <c r="C13" s="533" t="s">
        <v>2218</v>
      </c>
      <c r="D13" s="241"/>
      <c r="E13" s="241"/>
      <c r="F13" s="241"/>
      <c r="G13" s="241"/>
      <c r="H13" s="681" t="s">
        <v>2216</v>
      </c>
      <c r="I13" s="682" t="s">
        <v>930</v>
      </c>
      <c r="J13" s="681"/>
      <c r="K13" s="682" t="s">
        <v>2219</v>
      </c>
      <c r="L13" s="681"/>
      <c r="M13" s="681"/>
      <c r="N13" s="681"/>
      <c r="O13" s="681"/>
      <c r="P13" s="683"/>
      <c r="Q13" s="681" t="s">
        <v>820</v>
      </c>
      <c r="R13" s="684"/>
      <c r="S13" s="681" t="s">
        <v>879</v>
      </c>
      <c r="T13" s="684"/>
      <c r="U13" s="681"/>
      <c r="V13" s="679" t="s">
        <v>864</v>
      </c>
      <c r="W13" s="679"/>
      <c r="X13" s="679"/>
      <c r="Y13" s="679"/>
      <c r="Z13" s="232"/>
      <c r="AA13" s="685"/>
      <c r="AB13" s="681"/>
      <c r="AC13" s="686"/>
      <c r="AD13" s="681"/>
      <c r="AE13" s="684"/>
      <c r="AF13" s="684"/>
    </row>
    <row r="14" spans="1:1016" s="224" customFormat="1" ht="13.5" customHeight="1">
      <c r="A14" s="225">
        <v>6</v>
      </c>
      <c r="B14" s="217"/>
      <c r="C14" s="680" t="s">
        <v>2220</v>
      </c>
      <c r="D14" s="680"/>
      <c r="E14" s="241"/>
      <c r="F14" s="241"/>
      <c r="G14" s="241"/>
      <c r="H14" s="680" t="s">
        <v>2221</v>
      </c>
      <c r="I14" s="682"/>
      <c r="J14" s="681"/>
      <c r="K14" s="682" t="s">
        <v>2222</v>
      </c>
      <c r="L14" s="681"/>
      <c r="M14" s="681"/>
      <c r="N14" s="681"/>
      <c r="O14" s="681"/>
      <c r="P14" s="683"/>
      <c r="Q14" s="681" t="s">
        <v>820</v>
      </c>
      <c r="R14" s="684"/>
      <c r="S14" s="681" t="s">
        <v>863</v>
      </c>
      <c r="T14" s="684"/>
      <c r="U14" s="681"/>
      <c r="V14" s="679" t="s">
        <v>864</v>
      </c>
      <c r="W14" s="679"/>
      <c r="X14" s="679"/>
      <c r="Y14" s="679"/>
      <c r="Z14" s="232"/>
      <c r="AA14" s="685"/>
      <c r="AB14" s="681"/>
      <c r="AC14" s="686"/>
      <c r="AD14" s="681"/>
      <c r="AE14" s="684"/>
      <c r="AF14" s="684"/>
    </row>
    <row r="15" spans="1:1016" s="224" customFormat="1" ht="13.5" customHeight="1">
      <c r="A15" s="225">
        <v>7</v>
      </c>
      <c r="B15" s="217"/>
      <c r="C15" s="680" t="s">
        <v>2223</v>
      </c>
      <c r="D15" s="680"/>
      <c r="E15" s="241"/>
      <c r="F15" s="241"/>
      <c r="G15" s="241"/>
      <c r="H15" s="680" t="s">
        <v>2224</v>
      </c>
      <c r="I15" s="682"/>
      <c r="J15" s="681"/>
      <c r="K15" s="682" t="s">
        <v>2225</v>
      </c>
      <c r="L15" s="681"/>
      <c r="M15" s="681"/>
      <c r="N15" s="681"/>
      <c r="O15" s="681"/>
      <c r="P15" s="683"/>
      <c r="Q15" s="681" t="s">
        <v>820</v>
      </c>
      <c r="R15" s="684"/>
      <c r="S15" s="681" t="s">
        <v>863</v>
      </c>
      <c r="T15" s="684"/>
      <c r="U15" s="681"/>
      <c r="V15" s="679" t="s">
        <v>864</v>
      </c>
      <c r="W15" s="679"/>
      <c r="X15" s="679"/>
      <c r="Y15" s="679"/>
      <c r="Z15" s="232"/>
      <c r="AA15" s="685"/>
      <c r="AB15" s="681"/>
      <c r="AC15" s="686"/>
      <c r="AD15" s="681"/>
      <c r="AE15" s="684"/>
      <c r="AF15" s="684"/>
    </row>
    <row r="16" spans="1:1016" s="224" customFormat="1" ht="13.5" customHeight="1">
      <c r="A16" s="225">
        <v>8</v>
      </c>
      <c r="B16" s="217"/>
      <c r="C16" s="241" t="s">
        <v>2226</v>
      </c>
      <c r="D16" s="241"/>
      <c r="E16" s="241"/>
      <c r="F16" s="241"/>
      <c r="G16" s="241"/>
      <c r="H16" s="681" t="s">
        <v>2227</v>
      </c>
      <c r="I16" s="682"/>
      <c r="J16" s="681"/>
      <c r="K16" s="682" t="s">
        <v>2228</v>
      </c>
      <c r="L16" s="681"/>
      <c r="M16" s="681"/>
      <c r="N16" s="681"/>
      <c r="O16" s="681"/>
      <c r="P16" s="683"/>
      <c r="Q16" s="681" t="s">
        <v>820</v>
      </c>
      <c r="R16" s="684"/>
      <c r="S16" s="681" t="s">
        <v>863</v>
      </c>
      <c r="T16" s="684"/>
      <c r="U16" s="681"/>
      <c r="V16" s="679" t="s">
        <v>864</v>
      </c>
      <c r="W16" s="679"/>
      <c r="X16" s="679"/>
      <c r="Y16" s="679"/>
      <c r="Z16" s="232"/>
      <c r="AA16" s="685"/>
      <c r="AB16" s="681"/>
      <c r="AC16" s="686"/>
      <c r="AD16" s="681"/>
      <c r="AE16" s="684"/>
      <c r="AF16" s="684"/>
    </row>
    <row r="17" spans="1:32" s="224" customFormat="1" ht="13.5" customHeight="1">
      <c r="A17" s="225">
        <v>9</v>
      </c>
      <c r="B17" s="240"/>
      <c r="C17" s="514" t="s">
        <v>2229</v>
      </c>
      <c r="D17" s="514"/>
      <c r="E17" s="514"/>
      <c r="F17" s="514"/>
      <c r="G17" s="514"/>
      <c r="H17" s="386" t="s">
        <v>2230</v>
      </c>
      <c r="I17" s="515" t="s">
        <v>2231</v>
      </c>
      <c r="J17" s="386"/>
      <c r="K17" s="515" t="s">
        <v>971</v>
      </c>
      <c r="L17" s="386"/>
      <c r="M17" s="386"/>
      <c r="N17" s="386"/>
      <c r="O17" s="386"/>
      <c r="P17" s="516"/>
      <c r="Q17" s="386"/>
      <c r="R17" s="519"/>
      <c r="S17" s="386" t="s">
        <v>863</v>
      </c>
      <c r="T17" s="684"/>
      <c r="U17" s="681"/>
      <c r="V17" s="679" t="s">
        <v>864</v>
      </c>
      <c r="W17" s="679"/>
      <c r="X17" s="679"/>
      <c r="Y17" s="679"/>
      <c r="Z17" s="232"/>
      <c r="AA17" s="685"/>
      <c r="AB17" s="681"/>
      <c r="AC17" s="686"/>
      <c r="AD17" s="681"/>
      <c r="AE17" s="684"/>
      <c r="AF17" s="684"/>
    </row>
    <row r="18" spans="1:32" s="224" customFormat="1" ht="13.5" customHeight="1">
      <c r="A18" s="225">
        <v>10</v>
      </c>
      <c r="B18" s="240"/>
      <c r="C18" s="527" t="s">
        <v>2232</v>
      </c>
      <c r="D18" s="523"/>
      <c r="E18" s="523"/>
      <c r="F18" s="523"/>
      <c r="G18" s="523"/>
      <c r="H18" s="697"/>
      <c r="I18" s="698"/>
      <c r="J18" s="681"/>
      <c r="K18" s="682"/>
      <c r="L18" s="681"/>
      <c r="M18" s="681"/>
      <c r="N18" s="681"/>
      <c r="O18" s="681"/>
      <c r="P18" s="683"/>
      <c r="Q18" s="681" t="s">
        <v>820</v>
      </c>
      <c r="R18" s="519" t="s">
        <v>864</v>
      </c>
      <c r="S18" s="525" t="s">
        <v>2233</v>
      </c>
      <c r="T18" s="684"/>
      <c r="U18" s="681"/>
      <c r="V18" s="679" t="s">
        <v>864</v>
      </c>
      <c r="W18" s="679"/>
      <c r="X18" s="679"/>
      <c r="Y18" s="679"/>
      <c r="Z18" s="232"/>
      <c r="AA18" s="685"/>
      <c r="AB18" s="681"/>
      <c r="AC18" s="686"/>
      <c r="AD18" s="681"/>
      <c r="AE18" s="684"/>
      <c r="AF18" s="684"/>
    </row>
    <row r="19" spans="1:32" s="224" customFormat="1" ht="13.5" customHeight="1">
      <c r="A19" s="225">
        <v>11</v>
      </c>
      <c r="B19" s="240"/>
      <c r="C19" s="514"/>
      <c r="D19" s="514" t="s">
        <v>2234</v>
      </c>
      <c r="E19" s="514"/>
      <c r="F19" s="514"/>
      <c r="G19" s="514"/>
      <c r="H19" s="386" t="s">
        <v>2235</v>
      </c>
      <c r="I19" s="515" t="s">
        <v>2236</v>
      </c>
      <c r="J19" s="386"/>
      <c r="K19" s="515" t="s">
        <v>2237</v>
      </c>
      <c r="L19" s="386"/>
      <c r="M19" s="386"/>
      <c r="N19" s="386"/>
      <c r="O19" s="386"/>
      <c r="P19" s="516"/>
      <c r="Q19" s="386" t="s">
        <v>820</v>
      </c>
      <c r="R19" s="519"/>
      <c r="S19" s="386" t="s">
        <v>2238</v>
      </c>
      <c r="T19" s="681"/>
      <c r="U19" s="681"/>
      <c r="V19" s="679" t="s">
        <v>864</v>
      </c>
      <c r="W19" s="679"/>
      <c r="X19" s="679"/>
      <c r="Y19" s="679"/>
      <c r="Z19" s="232"/>
      <c r="AA19" s="685"/>
      <c r="AB19" s="681"/>
      <c r="AC19" s="686"/>
      <c r="AD19" s="681"/>
      <c r="AE19" s="684"/>
      <c r="AF19" s="684"/>
    </row>
    <row r="20" spans="1:32" s="224" customFormat="1" ht="13.5" customHeight="1">
      <c r="A20" s="225">
        <v>12</v>
      </c>
      <c r="B20" s="240"/>
      <c r="C20" s="514"/>
      <c r="D20" s="514" t="s">
        <v>2239</v>
      </c>
      <c r="E20" s="514"/>
      <c r="F20" s="514"/>
      <c r="G20" s="514"/>
      <c r="H20" s="386"/>
      <c r="I20" s="515"/>
      <c r="J20" s="386"/>
      <c r="K20" s="515"/>
      <c r="L20" s="386"/>
      <c r="M20" s="386"/>
      <c r="N20" s="386"/>
      <c r="O20" s="386"/>
      <c r="P20" s="516"/>
      <c r="Q20" s="386" t="s">
        <v>820</v>
      </c>
      <c r="R20" s="519"/>
      <c r="S20" s="386" t="s">
        <v>879</v>
      </c>
      <c r="T20" s="681"/>
      <c r="U20" s="681"/>
      <c r="V20" s="679" t="s">
        <v>864</v>
      </c>
      <c r="W20" s="679"/>
      <c r="X20" s="679"/>
      <c r="Y20" s="679"/>
      <c r="Z20" s="232"/>
      <c r="AA20" s="685"/>
      <c r="AB20" s="681"/>
      <c r="AC20" s="686"/>
      <c r="AD20" s="681"/>
      <c r="AE20" s="684"/>
      <c r="AF20" s="684"/>
    </row>
    <row r="21" spans="1:32" s="224" customFormat="1" ht="13.5" customHeight="1">
      <c r="A21" s="225">
        <v>13</v>
      </c>
      <c r="B21" s="240" t="s">
        <v>2240</v>
      </c>
      <c r="C21" s="523"/>
      <c r="D21" s="523"/>
      <c r="E21" s="523"/>
      <c r="F21" s="523"/>
      <c r="G21" s="523"/>
      <c r="H21" s="697"/>
      <c r="I21" s="698"/>
      <c r="J21" s="681"/>
      <c r="K21" s="682" t="s">
        <v>2241</v>
      </c>
      <c r="L21" s="681"/>
      <c r="M21" s="681"/>
      <c r="N21" s="681"/>
      <c r="O21" s="681"/>
      <c r="P21" s="683"/>
      <c r="Q21" s="681" t="s">
        <v>820</v>
      </c>
      <c r="R21" s="684" t="s">
        <v>864</v>
      </c>
      <c r="S21" s="243" t="s">
        <v>2241</v>
      </c>
      <c r="T21" s="684"/>
      <c r="U21" s="681"/>
      <c r="V21" s="679" t="s">
        <v>864</v>
      </c>
      <c r="W21" s="679"/>
      <c r="X21" s="679"/>
      <c r="Y21" s="679"/>
      <c r="Z21" s="232"/>
      <c r="AA21" s="685"/>
      <c r="AB21" s="681"/>
      <c r="AC21" s="686"/>
      <c r="AD21" s="681"/>
      <c r="AE21" s="684"/>
      <c r="AF21" s="684"/>
    </row>
    <row r="22" spans="1:32" s="224" customFormat="1" ht="13.5" customHeight="1">
      <c r="A22" s="225">
        <v>14</v>
      </c>
      <c r="B22" s="240"/>
      <c r="C22" s="533" t="s">
        <v>2242</v>
      </c>
      <c r="D22" s="523"/>
      <c r="E22" s="523"/>
      <c r="F22" s="523"/>
      <c r="G22" s="523"/>
      <c r="H22" s="697"/>
      <c r="I22" s="698"/>
      <c r="J22" s="681"/>
      <c r="K22" s="681" t="s">
        <v>989</v>
      </c>
      <c r="L22" s="681"/>
      <c r="M22" s="681"/>
      <c r="N22" s="681"/>
      <c r="O22" s="681"/>
      <c r="P22" s="683"/>
      <c r="Q22" s="681" t="s">
        <v>820</v>
      </c>
      <c r="R22" s="684" t="s">
        <v>864</v>
      </c>
      <c r="S22" s="681" t="s">
        <v>992</v>
      </c>
      <c r="T22" s="684" t="s">
        <v>864</v>
      </c>
      <c r="U22" s="681"/>
      <c r="V22" s="679" t="s">
        <v>864</v>
      </c>
      <c r="W22" s="679"/>
      <c r="X22" s="679"/>
      <c r="Y22" s="679"/>
      <c r="Z22" s="232"/>
      <c r="AA22" s="685"/>
      <c r="AB22" s="681"/>
      <c r="AC22" s="686"/>
      <c r="AD22" s="681"/>
      <c r="AE22" s="684"/>
      <c r="AF22" s="684"/>
    </row>
    <row r="23" spans="1:32" s="224" customFormat="1" ht="13.5" customHeight="1">
      <c r="A23" s="225">
        <v>15</v>
      </c>
      <c r="B23" s="216"/>
      <c r="C23" s="241"/>
      <c r="D23" s="533" t="s">
        <v>667</v>
      </c>
      <c r="E23" s="241"/>
      <c r="F23" s="241"/>
      <c r="G23" s="241"/>
      <c r="H23" s="681" t="s">
        <v>2243</v>
      </c>
      <c r="I23" s="682" t="s">
        <v>2244</v>
      </c>
      <c r="J23" s="681"/>
      <c r="K23" s="681" t="s">
        <v>1001</v>
      </c>
      <c r="L23" s="681"/>
      <c r="M23" s="681"/>
      <c r="N23" s="681"/>
      <c r="O23" s="681"/>
      <c r="P23" s="683"/>
      <c r="Q23" s="681" t="s">
        <v>820</v>
      </c>
      <c r="R23" s="684"/>
      <c r="S23" s="681" t="s">
        <v>863</v>
      </c>
      <c r="T23" s="684"/>
      <c r="U23" s="681"/>
      <c r="V23" s="679" t="s">
        <v>864</v>
      </c>
      <c r="W23" s="679"/>
      <c r="X23" s="679"/>
      <c r="Y23" s="679"/>
      <c r="Z23" s="232"/>
      <c r="AA23" s="685"/>
      <c r="AB23" s="681"/>
      <c r="AC23" s="686"/>
      <c r="AD23" s="681"/>
      <c r="AE23" s="684"/>
      <c r="AF23" s="684"/>
    </row>
    <row r="24" spans="1:32" s="224" customFormat="1" ht="13.5" customHeight="1">
      <c r="A24" s="225">
        <v>16</v>
      </c>
      <c r="B24" s="216"/>
      <c r="C24" s="241"/>
      <c r="D24" s="533" t="s">
        <v>2245</v>
      </c>
      <c r="E24" s="241"/>
      <c r="F24" s="241"/>
      <c r="G24" s="241"/>
      <c r="H24" s="681" t="s">
        <v>2246</v>
      </c>
      <c r="I24" s="682" t="s">
        <v>2247</v>
      </c>
      <c r="J24" s="681"/>
      <c r="K24" s="681" t="s">
        <v>1005</v>
      </c>
      <c r="L24" s="681"/>
      <c r="M24" s="681"/>
      <c r="N24" s="681"/>
      <c r="O24" s="681"/>
      <c r="P24" s="683"/>
      <c r="Q24" s="681" t="s">
        <v>820</v>
      </c>
      <c r="R24" s="684"/>
      <c r="S24" s="681" t="s">
        <v>863</v>
      </c>
      <c r="T24" s="684"/>
      <c r="U24" s="681"/>
      <c r="V24" s="679" t="s">
        <v>864</v>
      </c>
      <c r="W24" s="679"/>
      <c r="X24" s="679"/>
      <c r="Y24" s="679"/>
      <c r="Z24" s="232"/>
      <c r="AA24" s="685"/>
      <c r="AB24" s="681"/>
      <c r="AC24" s="686"/>
      <c r="AD24" s="681"/>
      <c r="AE24" s="684"/>
      <c r="AF24" s="684"/>
    </row>
    <row r="25" spans="1:32" s="224" customFormat="1" ht="13.5" customHeight="1">
      <c r="A25" s="225">
        <v>17</v>
      </c>
      <c r="B25" s="216"/>
      <c r="C25" s="241"/>
      <c r="D25" s="533" t="s">
        <v>767</v>
      </c>
      <c r="E25" s="241"/>
      <c r="F25" s="241"/>
      <c r="G25" s="241"/>
      <c r="H25" s="681" t="s">
        <v>1006</v>
      </c>
      <c r="I25" s="682"/>
      <c r="J25" s="681"/>
      <c r="K25" s="681" t="s">
        <v>939</v>
      </c>
      <c r="L25" s="681"/>
      <c r="M25" s="681"/>
      <c r="N25" s="681"/>
      <c r="O25" s="681"/>
      <c r="P25" s="683"/>
      <c r="Q25" s="681" t="s">
        <v>817</v>
      </c>
      <c r="R25" s="684"/>
      <c r="S25" s="681" t="s">
        <v>863</v>
      </c>
      <c r="T25" s="684"/>
      <c r="U25" s="681"/>
      <c r="V25" s="679" t="s">
        <v>864</v>
      </c>
      <c r="W25" s="679"/>
      <c r="X25" s="679"/>
      <c r="Y25" s="679"/>
      <c r="Z25" s="232"/>
      <c r="AA25" s="685"/>
      <c r="AB25" s="681"/>
      <c r="AC25" s="686"/>
      <c r="AD25" s="681"/>
      <c r="AE25" s="684"/>
      <c r="AF25" s="684"/>
    </row>
    <row r="26" spans="1:32" s="224" customFormat="1" ht="13.5" customHeight="1">
      <c r="A26" s="225">
        <v>18</v>
      </c>
      <c r="B26" s="240"/>
      <c r="C26" s="533" t="s">
        <v>2248</v>
      </c>
      <c r="D26" s="523"/>
      <c r="E26" s="523"/>
      <c r="F26" s="523"/>
      <c r="G26" s="523"/>
      <c r="H26" s="697"/>
      <c r="I26" s="698"/>
      <c r="J26" s="681"/>
      <c r="K26" s="681" t="s">
        <v>1012</v>
      </c>
      <c r="L26" s="681"/>
      <c r="M26" s="681"/>
      <c r="N26" s="681"/>
      <c r="O26" s="681"/>
      <c r="P26" s="683"/>
      <c r="Q26" s="681" t="s">
        <v>820</v>
      </c>
      <c r="R26" s="684" t="s">
        <v>864</v>
      </c>
      <c r="S26" s="681" t="s">
        <v>992</v>
      </c>
      <c r="T26" s="684" t="s">
        <v>864</v>
      </c>
      <c r="U26" s="681"/>
      <c r="V26" s="679" t="s">
        <v>864</v>
      </c>
      <c r="W26" s="679"/>
      <c r="X26" s="679"/>
      <c r="Y26" s="679"/>
      <c r="Z26" s="232"/>
      <c r="AA26" s="685"/>
      <c r="AB26" s="681"/>
      <c r="AC26" s="686"/>
      <c r="AD26" s="681"/>
      <c r="AE26" s="684"/>
      <c r="AF26" s="684"/>
    </row>
    <row r="27" spans="1:32" s="224" customFormat="1" ht="13.5" customHeight="1">
      <c r="A27" s="225">
        <v>19</v>
      </c>
      <c r="B27" s="216"/>
      <c r="C27" s="241"/>
      <c r="D27" s="533" t="s">
        <v>667</v>
      </c>
      <c r="E27" s="241"/>
      <c r="F27" s="241"/>
      <c r="G27" s="241"/>
      <c r="H27" s="681" t="s">
        <v>2249</v>
      </c>
      <c r="I27" s="682" t="s">
        <v>2250</v>
      </c>
      <c r="J27" s="681"/>
      <c r="K27" s="681" t="s">
        <v>1001</v>
      </c>
      <c r="L27" s="681"/>
      <c r="M27" s="681"/>
      <c r="N27" s="681"/>
      <c r="O27" s="681"/>
      <c r="P27" s="683"/>
      <c r="Q27" s="681" t="s">
        <v>820</v>
      </c>
      <c r="R27" s="684"/>
      <c r="S27" s="681" t="s">
        <v>863</v>
      </c>
      <c r="T27" s="684"/>
      <c r="U27" s="681"/>
      <c r="V27" s="679" t="s">
        <v>864</v>
      </c>
      <c r="W27" s="679"/>
      <c r="X27" s="679"/>
      <c r="Y27" s="679"/>
      <c r="Z27" s="232"/>
      <c r="AA27" s="685"/>
      <c r="AB27" s="681"/>
      <c r="AC27" s="686"/>
      <c r="AD27" s="681"/>
      <c r="AE27" s="684"/>
      <c r="AF27" s="684"/>
    </row>
    <row r="28" spans="1:32" s="224" customFormat="1" ht="13.5" customHeight="1">
      <c r="A28" s="225">
        <v>20</v>
      </c>
      <c r="B28" s="216"/>
      <c r="C28" s="241"/>
      <c r="D28" s="533" t="s">
        <v>2245</v>
      </c>
      <c r="E28" s="241"/>
      <c r="F28" s="241"/>
      <c r="G28" s="241"/>
      <c r="H28" s="681" t="s">
        <v>2251</v>
      </c>
      <c r="I28" s="682" t="s">
        <v>2252</v>
      </c>
      <c r="J28" s="681"/>
      <c r="K28" s="681" t="s">
        <v>1005</v>
      </c>
      <c r="L28" s="681"/>
      <c r="M28" s="681"/>
      <c r="N28" s="681"/>
      <c r="O28" s="681"/>
      <c r="P28" s="683"/>
      <c r="Q28" s="681" t="s">
        <v>820</v>
      </c>
      <c r="R28" s="684"/>
      <c r="S28" s="681" t="s">
        <v>863</v>
      </c>
      <c r="T28" s="684"/>
      <c r="U28" s="681"/>
      <c r="V28" s="679" t="s">
        <v>864</v>
      </c>
      <c r="W28" s="679"/>
      <c r="X28" s="679"/>
      <c r="Y28" s="679"/>
      <c r="Z28" s="232"/>
      <c r="AA28" s="685"/>
      <c r="AB28" s="681"/>
      <c r="AC28" s="686"/>
      <c r="AD28" s="681"/>
      <c r="AE28" s="684"/>
      <c r="AF28" s="684"/>
    </row>
    <row r="29" spans="1:32" s="224" customFormat="1" ht="13.5" customHeight="1">
      <c r="A29" s="225">
        <v>21</v>
      </c>
      <c r="B29" s="216"/>
      <c r="C29" s="241"/>
      <c r="D29" s="533" t="s">
        <v>767</v>
      </c>
      <c r="E29" s="241"/>
      <c r="F29" s="241"/>
      <c r="G29" s="241"/>
      <c r="H29" s="681" t="s">
        <v>1006</v>
      </c>
      <c r="I29" s="682"/>
      <c r="J29" s="681"/>
      <c r="K29" s="681" t="s">
        <v>939</v>
      </c>
      <c r="L29" s="681"/>
      <c r="M29" s="681"/>
      <c r="N29" s="681"/>
      <c r="O29" s="681"/>
      <c r="P29" s="683"/>
      <c r="Q29" s="681" t="s">
        <v>817</v>
      </c>
      <c r="R29" s="684"/>
      <c r="S29" s="681" t="s">
        <v>863</v>
      </c>
      <c r="T29" s="684"/>
      <c r="U29" s="681"/>
      <c r="V29" s="679" t="s">
        <v>864</v>
      </c>
      <c r="W29" s="679"/>
      <c r="X29" s="679"/>
      <c r="Y29" s="679"/>
      <c r="Z29" s="232"/>
      <c r="AA29" s="685"/>
      <c r="AB29" s="681"/>
      <c r="AC29" s="686"/>
      <c r="AD29" s="681"/>
      <c r="AE29" s="684"/>
      <c r="AF29" s="684"/>
    </row>
    <row r="30" spans="1:32" s="224" customFormat="1" ht="13.5" customHeight="1">
      <c r="A30" s="225">
        <v>22</v>
      </c>
      <c r="B30" s="217"/>
      <c r="C30" s="533" t="s">
        <v>2253</v>
      </c>
      <c r="D30" s="241"/>
      <c r="E30" s="241"/>
      <c r="F30" s="241"/>
      <c r="G30" s="241"/>
      <c r="H30" s="269" t="s">
        <v>2254</v>
      </c>
      <c r="I30" s="682" t="s">
        <v>2255</v>
      </c>
      <c r="J30" s="681"/>
      <c r="K30" s="682" t="s">
        <v>2256</v>
      </c>
      <c r="L30" s="681"/>
      <c r="M30" s="681"/>
      <c r="N30" s="681"/>
      <c r="O30" s="681"/>
      <c r="P30" s="683"/>
      <c r="Q30" s="681" t="s">
        <v>820</v>
      </c>
      <c r="R30" s="684"/>
      <c r="S30" s="681" t="s">
        <v>863</v>
      </c>
      <c r="T30" s="684"/>
      <c r="U30" s="681"/>
      <c r="V30" s="679" t="s">
        <v>864</v>
      </c>
      <c r="W30" s="679"/>
      <c r="X30" s="679"/>
      <c r="Y30" s="679"/>
      <c r="Z30" s="232"/>
      <c r="AA30" s="685"/>
      <c r="AB30" s="681"/>
      <c r="AC30" s="686"/>
      <c r="AD30" s="681"/>
      <c r="AE30" s="684"/>
      <c r="AF30" s="684"/>
    </row>
    <row r="31" spans="1:32" s="224" customFormat="1" ht="13.5" customHeight="1">
      <c r="A31" s="225">
        <v>23</v>
      </c>
      <c r="B31" s="216" t="s">
        <v>561</v>
      </c>
      <c r="C31" s="699"/>
      <c r="D31" s="523"/>
      <c r="E31" s="523"/>
      <c r="F31" s="523"/>
      <c r="G31" s="523"/>
      <c r="H31" s="697"/>
      <c r="I31" s="698"/>
      <c r="J31" s="681"/>
      <c r="K31" s="682" t="s">
        <v>1404</v>
      </c>
      <c r="L31" s="681"/>
      <c r="M31" s="681"/>
      <c r="N31" s="681"/>
      <c r="O31" s="681"/>
      <c r="P31" s="683"/>
      <c r="Q31" s="681" t="s">
        <v>820</v>
      </c>
      <c r="R31" s="684" t="s">
        <v>864</v>
      </c>
      <c r="S31" s="243" t="s">
        <v>1404</v>
      </c>
      <c r="T31" s="684"/>
      <c r="U31" s="681"/>
      <c r="V31" s="679" t="s">
        <v>864</v>
      </c>
      <c r="W31" s="679"/>
      <c r="X31" s="679"/>
      <c r="Y31" s="679"/>
      <c r="Z31" s="232"/>
      <c r="AA31" s="685"/>
      <c r="AB31" s="681"/>
      <c r="AC31" s="686"/>
      <c r="AD31" s="681"/>
      <c r="AE31" s="684"/>
      <c r="AF31" s="684"/>
    </row>
    <row r="32" spans="1:32" s="224" customFormat="1" ht="13.5" customHeight="1">
      <c r="A32" s="225">
        <v>24</v>
      </c>
      <c r="B32" s="216"/>
      <c r="C32" s="680" t="s">
        <v>2257</v>
      </c>
      <c r="D32" s="241"/>
      <c r="E32" s="241"/>
      <c r="F32" s="241"/>
      <c r="G32" s="241"/>
      <c r="H32" s="681" t="s">
        <v>2258</v>
      </c>
      <c r="I32" s="682" t="s">
        <v>2259</v>
      </c>
      <c r="J32" s="681"/>
      <c r="K32" s="682" t="s">
        <v>2260</v>
      </c>
      <c r="L32" s="681"/>
      <c r="M32" s="681"/>
      <c r="N32" s="681"/>
      <c r="O32" s="681"/>
      <c r="P32" s="683"/>
      <c r="Q32" s="681" t="s">
        <v>820</v>
      </c>
      <c r="R32" s="684"/>
      <c r="S32" s="681" t="s">
        <v>863</v>
      </c>
      <c r="T32" s="684"/>
      <c r="U32" s="681"/>
      <c r="V32" s="679" t="s">
        <v>864</v>
      </c>
      <c r="W32" s="679"/>
      <c r="X32" s="679"/>
      <c r="Y32" s="679"/>
      <c r="Z32" s="232"/>
      <c r="AA32" s="685"/>
      <c r="AB32" s="681"/>
      <c r="AC32" s="686"/>
      <c r="AD32" s="681"/>
      <c r="AE32" s="684"/>
      <c r="AF32" s="684"/>
    </row>
    <row r="33" spans="1:32" s="224" customFormat="1" ht="13.5" customHeight="1">
      <c r="A33" s="225">
        <v>25</v>
      </c>
      <c r="B33" s="216"/>
      <c r="C33" s="680" t="s">
        <v>1480</v>
      </c>
      <c r="D33" s="241"/>
      <c r="E33" s="241"/>
      <c r="F33" s="241"/>
      <c r="G33" s="241"/>
      <c r="H33" s="681" t="s">
        <v>1481</v>
      </c>
      <c r="I33" s="700">
        <v>13197</v>
      </c>
      <c r="J33" s="681"/>
      <c r="K33" s="682" t="s">
        <v>1482</v>
      </c>
      <c r="L33" s="681"/>
      <c r="M33" s="681"/>
      <c r="N33" s="681"/>
      <c r="O33" s="681"/>
      <c r="P33" s="683"/>
      <c r="Q33" s="681" t="s">
        <v>820</v>
      </c>
      <c r="R33" s="684"/>
      <c r="S33" s="681" t="s">
        <v>863</v>
      </c>
      <c r="T33" s="684"/>
      <c r="U33" s="681"/>
      <c r="V33" s="679" t="s">
        <v>864</v>
      </c>
      <c r="W33" s="679"/>
      <c r="X33" s="679"/>
      <c r="Y33" s="679"/>
      <c r="Z33" s="232"/>
      <c r="AA33" s="685"/>
      <c r="AB33" s="681"/>
      <c r="AC33" s="686"/>
      <c r="AD33" s="681"/>
      <c r="AE33" s="684"/>
      <c r="AF33" s="684"/>
    </row>
    <row r="34" spans="1:32" s="224" customFormat="1" ht="13.5" customHeight="1">
      <c r="A34" s="225">
        <v>26</v>
      </c>
      <c r="B34" s="216"/>
      <c r="C34" s="680" t="s">
        <v>2261</v>
      </c>
      <c r="D34" s="241"/>
      <c r="E34" s="241"/>
      <c r="F34" s="241"/>
      <c r="G34" s="241"/>
      <c r="H34" s="681" t="s">
        <v>2262</v>
      </c>
      <c r="I34" s="682" t="s">
        <v>698</v>
      </c>
      <c r="J34" s="681"/>
      <c r="K34" s="682" t="s">
        <v>1486</v>
      </c>
      <c r="L34" s="681"/>
      <c r="M34" s="681"/>
      <c r="N34" s="681"/>
      <c r="O34" s="681"/>
      <c r="P34" s="683"/>
      <c r="Q34" s="681" t="s">
        <v>820</v>
      </c>
      <c r="R34" s="684"/>
      <c r="S34" s="681" t="s">
        <v>863</v>
      </c>
      <c r="T34" s="684" t="s">
        <v>864</v>
      </c>
      <c r="U34" s="681"/>
      <c r="V34" s="679" t="s">
        <v>864</v>
      </c>
      <c r="W34" s="679"/>
      <c r="X34" s="679"/>
      <c r="Y34" s="679"/>
      <c r="Z34" s="232"/>
      <c r="AA34" s="685"/>
      <c r="AB34" s="681"/>
      <c r="AC34" s="686"/>
      <c r="AD34" s="681"/>
      <c r="AE34" s="684"/>
      <c r="AF34" s="684"/>
    </row>
    <row r="35" spans="1:32" s="224" customFormat="1" ht="13.5" customHeight="1">
      <c r="A35" s="225">
        <v>27</v>
      </c>
      <c r="B35" s="216"/>
      <c r="C35" s="680" t="s">
        <v>2263</v>
      </c>
      <c r="D35" s="241"/>
      <c r="E35" s="241"/>
      <c r="F35" s="241"/>
      <c r="G35" s="241"/>
      <c r="H35" s="681" t="s">
        <v>2264</v>
      </c>
      <c r="I35" s="682" t="s">
        <v>2265</v>
      </c>
      <c r="J35" s="681"/>
      <c r="K35" s="682" t="s">
        <v>2266</v>
      </c>
      <c r="L35" s="681"/>
      <c r="M35" s="681"/>
      <c r="N35" s="681"/>
      <c r="O35" s="681"/>
      <c r="P35" s="683"/>
      <c r="Q35" s="681" t="s">
        <v>817</v>
      </c>
      <c r="R35" s="684"/>
      <c r="S35" s="681" t="s">
        <v>1093</v>
      </c>
      <c r="T35" s="684"/>
      <c r="U35" s="681"/>
      <c r="V35" s="679" t="s">
        <v>864</v>
      </c>
      <c r="W35" s="679"/>
      <c r="X35" s="679"/>
      <c r="Y35" s="679"/>
      <c r="Z35" s="232"/>
      <c r="AA35" s="685"/>
      <c r="AB35" s="681"/>
      <c r="AC35" s="686"/>
      <c r="AD35" s="681"/>
      <c r="AE35" s="684"/>
      <c r="AF35" s="684"/>
    </row>
    <row r="36" spans="1:32" s="224" customFormat="1" ht="13.5" customHeight="1">
      <c r="A36" s="225">
        <v>28</v>
      </c>
      <c r="B36" s="216"/>
      <c r="C36" s="680" t="s">
        <v>2267</v>
      </c>
      <c r="D36" s="523"/>
      <c r="E36" s="523"/>
      <c r="F36" s="523"/>
      <c r="G36" s="523"/>
      <c r="H36" s="697"/>
      <c r="I36" s="698"/>
      <c r="J36" s="681"/>
      <c r="K36" s="682" t="s">
        <v>2268</v>
      </c>
      <c r="L36" s="681"/>
      <c r="M36" s="681"/>
      <c r="N36" s="681"/>
      <c r="O36" s="681"/>
      <c r="P36" s="683"/>
      <c r="Q36" s="681" t="s">
        <v>817</v>
      </c>
      <c r="R36" s="684" t="s">
        <v>864</v>
      </c>
      <c r="S36" s="379" t="s">
        <v>2268</v>
      </c>
      <c r="T36" s="684"/>
      <c r="U36" s="681"/>
      <c r="V36" s="679" t="s">
        <v>864</v>
      </c>
      <c r="W36" s="679"/>
      <c r="X36" s="679"/>
      <c r="Y36" s="679"/>
      <c r="Z36" s="232"/>
      <c r="AA36" s="685"/>
      <c r="AB36" s="681"/>
      <c r="AC36" s="686"/>
      <c r="AD36" s="681"/>
      <c r="AE36" s="684"/>
      <c r="AF36" s="684"/>
    </row>
    <row r="37" spans="1:32" s="224" customFormat="1" ht="13.5" customHeight="1">
      <c r="A37" s="225">
        <v>29</v>
      </c>
      <c r="B37" s="216"/>
      <c r="C37" s="680"/>
      <c r="D37" s="241" t="s">
        <v>2269</v>
      </c>
      <c r="E37" s="241"/>
      <c r="F37" s="241"/>
      <c r="G37" s="241"/>
      <c r="H37" s="681" t="s">
        <v>2270</v>
      </c>
      <c r="I37" s="682">
        <v>92300</v>
      </c>
      <c r="J37" s="681"/>
      <c r="K37" s="682" t="s">
        <v>2271</v>
      </c>
      <c r="L37" s="681"/>
      <c r="M37" s="681"/>
      <c r="N37" s="681"/>
      <c r="O37" s="681"/>
      <c r="P37" s="683"/>
      <c r="Q37" s="681" t="s">
        <v>820</v>
      </c>
      <c r="R37" s="684"/>
      <c r="S37" s="681" t="s">
        <v>863</v>
      </c>
      <c r="T37" s="684"/>
      <c r="U37" s="681"/>
      <c r="V37" s="679" t="s">
        <v>864</v>
      </c>
      <c r="W37" s="679"/>
      <c r="X37" s="679"/>
      <c r="Y37" s="679"/>
      <c r="Z37" s="232"/>
      <c r="AA37" s="685"/>
      <c r="AB37" s="681"/>
      <c r="AC37" s="686"/>
      <c r="AD37" s="681"/>
      <c r="AE37" s="684"/>
      <c r="AF37" s="684"/>
    </row>
    <row r="38" spans="1:32" s="224" customFormat="1" ht="13.5" customHeight="1">
      <c r="A38" s="225">
        <v>30</v>
      </c>
      <c r="B38" s="216"/>
      <c r="C38" s="680"/>
      <c r="D38" s="241" t="s">
        <v>388</v>
      </c>
      <c r="E38" s="241"/>
      <c r="F38" s="241"/>
      <c r="G38" s="241"/>
      <c r="H38" s="681" t="s">
        <v>1109</v>
      </c>
      <c r="I38" s="682" t="s">
        <v>2272</v>
      </c>
      <c r="J38" s="681"/>
      <c r="K38" s="682" t="s">
        <v>1108</v>
      </c>
      <c r="L38" s="681"/>
      <c r="M38" s="681"/>
      <c r="N38" s="681"/>
      <c r="O38" s="681"/>
      <c r="P38" s="683"/>
      <c r="Q38" s="681" t="s">
        <v>820</v>
      </c>
      <c r="R38" s="684"/>
      <c r="S38" s="681" t="s">
        <v>863</v>
      </c>
      <c r="T38" s="684"/>
      <c r="U38" s="681"/>
      <c r="V38" s="679" t="s">
        <v>864</v>
      </c>
      <c r="W38" s="679"/>
      <c r="X38" s="679"/>
      <c r="Y38" s="679"/>
      <c r="Z38" s="232"/>
      <c r="AA38" s="685"/>
      <c r="AB38" s="681"/>
      <c r="AC38" s="686"/>
      <c r="AD38" s="681"/>
      <c r="AE38" s="684"/>
      <c r="AF38" s="684"/>
    </row>
    <row r="39" spans="1:32" s="224" customFormat="1" ht="13.5" customHeight="1">
      <c r="A39" s="225">
        <v>31</v>
      </c>
      <c r="B39" s="240" t="s">
        <v>2273</v>
      </c>
      <c r="C39" s="523"/>
      <c r="D39" s="523"/>
      <c r="E39" s="523"/>
      <c r="F39" s="523"/>
      <c r="G39" s="523"/>
      <c r="H39" s="697"/>
      <c r="I39" s="698"/>
      <c r="J39" s="681"/>
      <c r="K39" s="682" t="s">
        <v>2274</v>
      </c>
      <c r="L39" s="681"/>
      <c r="M39" s="681"/>
      <c r="N39" s="681"/>
      <c r="O39" s="681"/>
      <c r="P39" s="683"/>
      <c r="Q39" s="681" t="s">
        <v>820</v>
      </c>
      <c r="R39" s="684" t="s">
        <v>864</v>
      </c>
      <c r="S39" s="243" t="s">
        <v>2274</v>
      </c>
      <c r="T39" s="684"/>
      <c r="U39" s="681"/>
      <c r="V39" s="679" t="s">
        <v>864</v>
      </c>
      <c r="W39" s="679"/>
      <c r="X39" s="679"/>
      <c r="Y39" s="679"/>
      <c r="Z39" s="232"/>
      <c r="AA39" s="685"/>
      <c r="AB39" s="681"/>
      <c r="AC39" s="686"/>
      <c r="AD39" s="681"/>
      <c r="AE39" s="684"/>
      <c r="AF39" s="684"/>
    </row>
    <row r="40" spans="1:32" s="224" customFormat="1" ht="13.5" customHeight="1">
      <c r="A40" s="225">
        <v>32</v>
      </c>
      <c r="B40" s="240"/>
      <c r="C40" s="241" t="s">
        <v>2275</v>
      </c>
      <c r="D40" s="241"/>
      <c r="E40" s="241"/>
      <c r="F40" s="241"/>
      <c r="G40" s="241"/>
      <c r="H40" s="697"/>
      <c r="I40" s="682"/>
      <c r="J40" s="681"/>
      <c r="K40" s="682" t="s">
        <v>1055</v>
      </c>
      <c r="L40" s="681"/>
      <c r="M40" s="681"/>
      <c r="N40" s="681"/>
      <c r="O40" s="681"/>
      <c r="P40" s="683"/>
      <c r="Q40" s="681" t="s">
        <v>820</v>
      </c>
      <c r="R40" s="684" t="s">
        <v>864</v>
      </c>
      <c r="S40" s="681" t="s">
        <v>863</v>
      </c>
      <c r="T40" s="684"/>
      <c r="U40" s="681"/>
      <c r="V40" s="679" t="s">
        <v>864</v>
      </c>
      <c r="W40" s="679"/>
      <c r="X40" s="679"/>
      <c r="Y40" s="679"/>
      <c r="Z40" s="232"/>
      <c r="AA40" s="685"/>
      <c r="AB40" s="681"/>
      <c r="AC40" s="686"/>
      <c r="AD40" s="681"/>
      <c r="AE40" s="684"/>
      <c r="AF40" s="684"/>
    </row>
    <row r="41" spans="1:32" s="224" customFormat="1" ht="13.5" customHeight="1">
      <c r="A41" s="225">
        <v>33</v>
      </c>
      <c r="B41" s="240"/>
      <c r="C41" s="241"/>
      <c r="D41" s="241" t="s">
        <v>2276</v>
      </c>
      <c r="E41" s="241"/>
      <c r="F41" s="241"/>
      <c r="G41" s="241"/>
      <c r="H41" s="681" t="s">
        <v>2277</v>
      </c>
      <c r="I41" s="682" t="s">
        <v>2278</v>
      </c>
      <c r="J41" s="681"/>
      <c r="K41" s="682" t="s">
        <v>971</v>
      </c>
      <c r="L41" s="681"/>
      <c r="M41" s="681"/>
      <c r="N41" s="681"/>
      <c r="O41" s="681"/>
      <c r="P41" s="683"/>
      <c r="Q41" s="681" t="s">
        <v>817</v>
      </c>
      <c r="R41" s="684"/>
      <c r="S41" s="681" t="s">
        <v>863</v>
      </c>
      <c r="T41" s="684" t="s">
        <v>864</v>
      </c>
      <c r="U41" s="681"/>
      <c r="V41" s="679" t="s">
        <v>864</v>
      </c>
      <c r="W41" s="679"/>
      <c r="X41" s="679"/>
      <c r="Y41" s="679"/>
      <c r="Z41" s="232"/>
      <c r="AA41" s="685"/>
      <c r="AB41" s="681"/>
      <c r="AC41" s="686"/>
      <c r="AD41" s="681"/>
      <c r="AE41" s="684"/>
      <c r="AF41" s="684"/>
    </row>
    <row r="42" spans="1:32" s="224" customFormat="1" ht="13.5" customHeight="1">
      <c r="A42" s="225">
        <v>34</v>
      </c>
      <c r="B42" s="240"/>
      <c r="C42" s="241"/>
      <c r="D42" s="241" t="s">
        <v>2279</v>
      </c>
      <c r="E42" s="241"/>
      <c r="F42" s="241"/>
      <c r="G42" s="241"/>
      <c r="H42" s="681" t="s">
        <v>2280</v>
      </c>
      <c r="I42" s="682"/>
      <c r="J42" s="681"/>
      <c r="K42" s="682" t="s">
        <v>2281</v>
      </c>
      <c r="L42" s="681"/>
      <c r="M42" s="681"/>
      <c r="N42" s="681"/>
      <c r="O42" s="681"/>
      <c r="P42" s="683"/>
      <c r="Q42" s="681" t="s">
        <v>817</v>
      </c>
      <c r="R42" s="684"/>
      <c r="S42" s="681" t="s">
        <v>863</v>
      </c>
      <c r="T42" s="684"/>
      <c r="U42" s="681"/>
      <c r="V42" s="679" t="s">
        <v>864</v>
      </c>
      <c r="W42" s="679"/>
      <c r="X42" s="679"/>
      <c r="Y42" s="679"/>
      <c r="Z42" s="232"/>
      <c r="AA42" s="685"/>
      <c r="AB42" s="681"/>
      <c r="AC42" s="686"/>
      <c r="AD42" s="681"/>
      <c r="AE42" s="684"/>
      <c r="AF42" s="684"/>
    </row>
    <row r="43" spans="1:32" s="224" customFormat="1" ht="13.5" customHeight="1">
      <c r="A43" s="225">
        <v>35</v>
      </c>
      <c r="B43" s="240"/>
      <c r="C43" s="241"/>
      <c r="D43" s="241" t="s">
        <v>2282</v>
      </c>
      <c r="E43" s="241"/>
      <c r="F43" s="241"/>
      <c r="G43" s="241"/>
      <c r="H43" s="681" t="s">
        <v>2283</v>
      </c>
      <c r="I43" s="682"/>
      <c r="J43" s="681"/>
      <c r="K43" s="682" t="s">
        <v>2284</v>
      </c>
      <c r="L43" s="681"/>
      <c r="M43" s="681"/>
      <c r="N43" s="681"/>
      <c r="O43" s="681"/>
      <c r="P43" s="683"/>
      <c r="Q43" s="681" t="s">
        <v>817</v>
      </c>
      <c r="R43" s="684"/>
      <c r="S43" s="681" t="s">
        <v>863</v>
      </c>
      <c r="T43" s="684"/>
      <c r="U43" s="681"/>
      <c r="V43" s="679" t="s">
        <v>864</v>
      </c>
      <c r="W43" s="679"/>
      <c r="X43" s="679"/>
      <c r="Y43" s="679"/>
      <c r="Z43" s="232"/>
      <c r="AA43" s="685"/>
      <c r="AB43" s="681"/>
      <c r="AC43" s="686"/>
      <c r="AD43" s="681"/>
      <c r="AE43" s="684"/>
      <c r="AF43" s="684"/>
    </row>
    <row r="44" spans="1:32" s="224" customFormat="1" ht="13.5" customHeight="1">
      <c r="A44" s="225">
        <v>36</v>
      </c>
      <c r="B44" s="216"/>
      <c r="C44" s="241"/>
      <c r="D44" s="241" t="s">
        <v>2285</v>
      </c>
      <c r="E44" s="523"/>
      <c r="F44" s="523"/>
      <c r="G44" s="523"/>
      <c r="H44" s="697"/>
      <c r="I44" s="698"/>
      <c r="J44" s="681"/>
      <c r="K44" s="682" t="s">
        <v>1083</v>
      </c>
      <c r="L44" s="681"/>
      <c r="M44" s="681"/>
      <c r="N44" s="681"/>
      <c r="O44" s="681"/>
      <c r="P44" s="683"/>
      <c r="Q44" s="681" t="s">
        <v>817</v>
      </c>
      <c r="R44" s="684" t="s">
        <v>864</v>
      </c>
      <c r="S44" s="243" t="s">
        <v>1083</v>
      </c>
      <c r="T44" s="684"/>
      <c r="U44" s="681"/>
      <c r="V44" s="679" t="s">
        <v>864</v>
      </c>
      <c r="W44" s="679"/>
      <c r="X44" s="679"/>
      <c r="Y44" s="679"/>
      <c r="Z44" s="232"/>
      <c r="AA44" s="685"/>
      <c r="AB44" s="681"/>
      <c r="AC44" s="686"/>
      <c r="AD44" s="681"/>
      <c r="AE44" s="684"/>
      <c r="AF44" s="684"/>
    </row>
    <row r="45" spans="1:32" s="224" customFormat="1" ht="13.5" customHeight="1">
      <c r="A45" s="225">
        <v>37</v>
      </c>
      <c r="B45" s="240"/>
      <c r="C45" s="241"/>
      <c r="D45" s="241"/>
      <c r="E45" s="241" t="s">
        <v>392</v>
      </c>
      <c r="F45" s="241"/>
      <c r="G45" s="241"/>
      <c r="H45" s="681" t="s">
        <v>2286</v>
      </c>
      <c r="I45" s="682">
        <v>92300</v>
      </c>
      <c r="J45" s="681"/>
      <c r="K45" s="682" t="s">
        <v>2271</v>
      </c>
      <c r="L45" s="681"/>
      <c r="M45" s="681"/>
      <c r="N45" s="681"/>
      <c r="O45" s="681"/>
      <c r="P45" s="683"/>
      <c r="Q45" s="681" t="s">
        <v>820</v>
      </c>
      <c r="R45" s="684"/>
      <c r="S45" s="681" t="s">
        <v>863</v>
      </c>
      <c r="T45" s="684"/>
      <c r="U45" s="681"/>
      <c r="V45" s="679" t="s">
        <v>864</v>
      </c>
      <c r="W45" s="679"/>
      <c r="X45" s="679"/>
      <c r="Y45" s="679"/>
      <c r="Z45" s="232"/>
      <c r="AA45" s="685"/>
      <c r="AB45" s="681"/>
      <c r="AC45" s="686"/>
      <c r="AD45" s="681"/>
      <c r="AE45" s="684"/>
      <c r="AF45" s="684"/>
    </row>
    <row r="46" spans="1:32" s="224" customFormat="1" ht="13.5" customHeight="1">
      <c r="A46" s="225">
        <v>38</v>
      </c>
      <c r="B46" s="240"/>
      <c r="C46" s="241"/>
      <c r="D46" s="241"/>
      <c r="E46" s="241" t="s">
        <v>388</v>
      </c>
      <c r="F46" s="241"/>
      <c r="G46" s="241"/>
      <c r="H46" s="681" t="s">
        <v>1109</v>
      </c>
      <c r="I46" s="682" t="s">
        <v>2272</v>
      </c>
      <c r="J46" s="681"/>
      <c r="K46" s="682" t="s">
        <v>1108</v>
      </c>
      <c r="L46" s="681"/>
      <c r="M46" s="681"/>
      <c r="N46" s="681"/>
      <c r="O46" s="681"/>
      <c r="P46" s="683"/>
      <c r="Q46" s="681" t="s">
        <v>820</v>
      </c>
      <c r="R46" s="684"/>
      <c r="S46" s="681" t="s">
        <v>863</v>
      </c>
      <c r="T46" s="684"/>
      <c r="U46" s="681"/>
      <c r="V46" s="679" t="s">
        <v>864</v>
      </c>
      <c r="W46" s="679"/>
      <c r="X46" s="679"/>
      <c r="Y46" s="679"/>
      <c r="Z46" s="232"/>
      <c r="AA46" s="685"/>
      <c r="AB46" s="681"/>
      <c r="AC46" s="686"/>
      <c r="AD46" s="681"/>
      <c r="AE46" s="684"/>
      <c r="AF46" s="684"/>
    </row>
    <row r="47" spans="1:32" s="224" customFormat="1" ht="13.5" customHeight="1">
      <c r="A47" s="225">
        <v>39</v>
      </c>
      <c r="B47" s="216"/>
      <c r="C47" s="241" t="s">
        <v>2287</v>
      </c>
      <c r="D47" s="241"/>
      <c r="E47" s="241"/>
      <c r="F47" s="241"/>
      <c r="G47" s="241"/>
      <c r="H47" s="386" t="s">
        <v>2288</v>
      </c>
      <c r="I47" s="682"/>
      <c r="J47" s="681"/>
      <c r="K47" s="682" t="s">
        <v>2158</v>
      </c>
      <c r="L47" s="681"/>
      <c r="M47" s="681"/>
      <c r="N47" s="681"/>
      <c r="O47" s="681"/>
      <c r="P47" s="683"/>
      <c r="Q47" s="681" t="s">
        <v>820</v>
      </c>
      <c r="R47" s="684" t="s">
        <v>864</v>
      </c>
      <c r="S47" s="243" t="s">
        <v>2158</v>
      </c>
      <c r="T47" s="684"/>
      <c r="U47" s="681"/>
      <c r="V47" s="679" t="s">
        <v>864</v>
      </c>
      <c r="W47" s="679"/>
      <c r="X47" s="679"/>
      <c r="Y47" s="679"/>
      <c r="Z47" s="232"/>
      <c r="AA47" s="685"/>
      <c r="AB47" s="681"/>
      <c r="AC47" s="686"/>
      <c r="AD47" s="681"/>
      <c r="AE47" s="684"/>
      <c r="AF47" s="684"/>
    </row>
    <row r="48" spans="1:32" s="224" customFormat="1" ht="13.5" customHeight="1">
      <c r="A48" s="225">
        <v>40</v>
      </c>
      <c r="B48" s="217"/>
      <c r="C48" s="241"/>
      <c r="D48" s="241" t="s">
        <v>2289</v>
      </c>
      <c r="E48" s="241"/>
      <c r="F48" s="241"/>
      <c r="G48" s="241"/>
      <c r="H48" s="681" t="s">
        <v>2290</v>
      </c>
      <c r="I48" s="682" t="s">
        <v>774</v>
      </c>
      <c r="J48" s="681"/>
      <c r="K48" s="682" t="s">
        <v>2291</v>
      </c>
      <c r="L48" s="681"/>
      <c r="M48" s="681"/>
      <c r="N48" s="681"/>
      <c r="O48" s="681"/>
      <c r="P48" s="683"/>
      <c r="Q48" s="681" t="s">
        <v>820</v>
      </c>
      <c r="R48" s="684"/>
      <c r="S48" s="681" t="s">
        <v>2238</v>
      </c>
      <c r="T48" s="684"/>
      <c r="U48" s="681"/>
      <c r="V48" s="679" t="s">
        <v>864</v>
      </c>
      <c r="W48" s="679"/>
      <c r="X48" s="679"/>
      <c r="Y48" s="679"/>
      <c r="Z48" s="232"/>
      <c r="AA48" s="685"/>
      <c r="AB48" s="681"/>
      <c r="AC48" s="686"/>
      <c r="AD48" s="681"/>
      <c r="AE48" s="684"/>
      <c r="AF48" s="684"/>
    </row>
    <row r="49" spans="1:32" s="224" customFormat="1" ht="13.5" customHeight="1">
      <c r="A49" s="225">
        <v>41</v>
      </c>
      <c r="B49" s="217"/>
      <c r="C49" s="241"/>
      <c r="D49" s="241" t="s">
        <v>2292</v>
      </c>
      <c r="E49" s="241"/>
      <c r="F49" s="241"/>
      <c r="G49" s="241"/>
      <c r="H49" s="681" t="s">
        <v>2293</v>
      </c>
      <c r="I49" s="682" t="s">
        <v>770</v>
      </c>
      <c r="J49" s="681"/>
      <c r="K49" s="682" t="s">
        <v>2294</v>
      </c>
      <c r="L49" s="681"/>
      <c r="M49" s="681"/>
      <c r="N49" s="681"/>
      <c r="O49" s="681"/>
      <c r="P49" s="683"/>
      <c r="Q49" s="681" t="s">
        <v>820</v>
      </c>
      <c r="R49" s="684"/>
      <c r="S49" s="681" t="s">
        <v>2238</v>
      </c>
      <c r="T49" s="684"/>
      <c r="U49" s="681"/>
      <c r="V49" s="679" t="s">
        <v>864</v>
      </c>
      <c r="W49" s="679"/>
      <c r="X49" s="679"/>
      <c r="Y49" s="679"/>
      <c r="Z49" s="232"/>
      <c r="AA49" s="685"/>
      <c r="AB49" s="681"/>
      <c r="AC49" s="686"/>
      <c r="AD49" s="681"/>
      <c r="AE49" s="684"/>
      <c r="AF49" s="684"/>
    </row>
    <row r="50" spans="1:32" s="224" customFormat="1" ht="13.5" customHeight="1">
      <c r="A50" s="225">
        <v>42</v>
      </c>
      <c r="B50" s="217"/>
      <c r="C50" s="241"/>
      <c r="D50" s="241" t="s">
        <v>2295</v>
      </c>
      <c r="E50" s="241"/>
      <c r="F50" s="241"/>
      <c r="G50" s="241"/>
      <c r="H50" s="681" t="s">
        <v>2296</v>
      </c>
      <c r="I50" s="682" t="s">
        <v>774</v>
      </c>
      <c r="J50" s="681"/>
      <c r="K50" s="682" t="s">
        <v>2297</v>
      </c>
      <c r="L50" s="681"/>
      <c r="M50" s="681"/>
      <c r="N50" s="681"/>
      <c r="O50" s="681"/>
      <c r="P50" s="683"/>
      <c r="Q50" s="681" t="s">
        <v>820</v>
      </c>
      <c r="R50" s="684"/>
      <c r="S50" s="681" t="s">
        <v>2238</v>
      </c>
      <c r="T50" s="684"/>
      <c r="U50" s="681"/>
      <c r="V50" s="679" t="s">
        <v>864</v>
      </c>
      <c r="W50" s="679"/>
      <c r="X50" s="679"/>
      <c r="Y50" s="679"/>
      <c r="Z50" s="232"/>
      <c r="AA50" s="685"/>
      <c r="AB50" s="681"/>
      <c r="AC50" s="686"/>
      <c r="AD50" s="681"/>
      <c r="AE50" s="684"/>
      <c r="AF50" s="684"/>
    </row>
    <row r="51" spans="1:32" s="224" customFormat="1" ht="13.5" customHeight="1">
      <c r="A51" s="225">
        <v>43</v>
      </c>
      <c r="B51" s="216"/>
      <c r="C51" s="241" t="s">
        <v>2298</v>
      </c>
      <c r="D51" s="241"/>
      <c r="E51" s="241"/>
      <c r="F51" s="241"/>
      <c r="G51" s="241"/>
      <c r="H51" s="681" t="s">
        <v>2299</v>
      </c>
      <c r="I51" s="682" t="s">
        <v>2300</v>
      </c>
      <c r="J51" s="681"/>
      <c r="K51" s="682" t="s">
        <v>2301</v>
      </c>
      <c r="L51" s="681"/>
      <c r="M51" s="681"/>
      <c r="N51" s="681"/>
      <c r="O51" s="681"/>
      <c r="P51" s="683"/>
      <c r="Q51" s="681" t="s">
        <v>823</v>
      </c>
      <c r="R51" s="684"/>
      <c r="S51" s="681" t="s">
        <v>863</v>
      </c>
      <c r="T51" s="684" t="s">
        <v>864</v>
      </c>
      <c r="U51" s="681"/>
      <c r="V51" s="679" t="s">
        <v>864</v>
      </c>
      <c r="W51" s="679"/>
      <c r="X51" s="679"/>
      <c r="Y51" s="679"/>
      <c r="Z51" s="232"/>
      <c r="AA51" s="685"/>
      <c r="AB51" s="681"/>
      <c r="AC51" s="686"/>
      <c r="AD51" s="681"/>
      <c r="AE51" s="684"/>
      <c r="AF51" s="684"/>
    </row>
    <row r="52" spans="1:32" s="224" customFormat="1" ht="13.5" customHeight="1">
      <c r="A52" s="225">
        <v>44</v>
      </c>
      <c r="B52" s="216"/>
      <c r="C52" s="241" t="s">
        <v>2302</v>
      </c>
      <c r="D52" s="241"/>
      <c r="E52" s="241"/>
      <c r="F52" s="241"/>
      <c r="G52" s="241"/>
      <c r="H52" s="681" t="s">
        <v>2303</v>
      </c>
      <c r="I52" s="682" t="s">
        <v>2304</v>
      </c>
      <c r="J52" s="681"/>
      <c r="K52" s="682" t="s">
        <v>1515</v>
      </c>
      <c r="L52" s="681"/>
      <c r="M52" s="681"/>
      <c r="N52" s="681"/>
      <c r="O52" s="681"/>
      <c r="P52" s="683"/>
      <c r="Q52" s="681" t="s">
        <v>820</v>
      </c>
      <c r="R52" s="684"/>
      <c r="S52" s="681" t="s">
        <v>863</v>
      </c>
      <c r="T52" s="684" t="s">
        <v>864</v>
      </c>
      <c r="U52" s="681"/>
      <c r="V52" s="679" t="s">
        <v>864</v>
      </c>
      <c r="W52" s="679"/>
      <c r="X52" s="679"/>
      <c r="Y52" s="679"/>
      <c r="Z52" s="232"/>
      <c r="AA52" s="685"/>
      <c r="AB52" s="681"/>
      <c r="AC52" s="686"/>
      <c r="AD52" s="681"/>
      <c r="AE52" s="684"/>
      <c r="AF52" s="684"/>
    </row>
    <row r="53" spans="1:32" s="224" customFormat="1" ht="13.5" customHeight="1">
      <c r="A53" s="225">
        <v>45</v>
      </c>
      <c r="B53" s="216"/>
      <c r="C53" s="241" t="s">
        <v>2305</v>
      </c>
      <c r="D53" s="241"/>
      <c r="E53" s="241"/>
      <c r="F53" s="241"/>
      <c r="G53" s="241"/>
      <c r="H53" s="681" t="s">
        <v>2303</v>
      </c>
      <c r="I53" s="682" t="s">
        <v>2306</v>
      </c>
      <c r="J53" s="681"/>
      <c r="K53" s="682" t="s">
        <v>2307</v>
      </c>
      <c r="L53" s="681"/>
      <c r="M53" s="681"/>
      <c r="N53" s="681"/>
      <c r="O53" s="681"/>
      <c r="P53" s="683"/>
      <c r="Q53" s="681" t="s">
        <v>817</v>
      </c>
      <c r="R53" s="684"/>
      <c r="S53" s="681" t="s">
        <v>863</v>
      </c>
      <c r="T53" s="684" t="s">
        <v>864</v>
      </c>
      <c r="U53" s="681"/>
      <c r="V53" s="679" t="s">
        <v>864</v>
      </c>
      <c r="W53" s="679"/>
      <c r="X53" s="679"/>
      <c r="Y53" s="679"/>
      <c r="Z53" s="232"/>
      <c r="AA53" s="685"/>
      <c r="AB53" s="681"/>
      <c r="AC53" s="686"/>
      <c r="AD53" s="681"/>
      <c r="AE53" s="684"/>
      <c r="AF53" s="684"/>
    </row>
    <row r="54" spans="1:32" s="224" customFormat="1" ht="13.5" customHeight="1">
      <c r="A54" s="225">
        <v>46</v>
      </c>
      <c r="B54" s="216"/>
      <c r="C54" s="241" t="s">
        <v>2308</v>
      </c>
      <c r="D54" s="523"/>
      <c r="E54" s="523"/>
      <c r="F54" s="523"/>
      <c r="G54" s="523"/>
      <c r="H54" s="697"/>
      <c r="I54" s="698"/>
      <c r="J54" s="681"/>
      <c r="K54" s="682" t="s">
        <v>2309</v>
      </c>
      <c r="L54" s="681"/>
      <c r="M54" s="681"/>
      <c r="N54" s="681"/>
      <c r="O54" s="681"/>
      <c r="P54" s="683"/>
      <c r="Q54" s="681" t="s">
        <v>817</v>
      </c>
      <c r="R54" s="684" t="s">
        <v>864</v>
      </c>
      <c r="S54" s="243" t="s">
        <v>2310</v>
      </c>
      <c r="T54" s="684"/>
      <c r="U54" s="681"/>
      <c r="V54" s="679" t="s">
        <v>864</v>
      </c>
      <c r="W54" s="679"/>
      <c r="X54" s="679"/>
      <c r="Y54" s="679"/>
      <c r="Z54" s="232"/>
      <c r="AA54" s="685"/>
      <c r="AB54" s="681"/>
      <c r="AC54" s="686"/>
      <c r="AD54" s="681"/>
      <c r="AE54" s="684"/>
      <c r="AF54" s="684"/>
    </row>
    <row r="55" spans="1:32" s="224" customFormat="1" ht="13.5" customHeight="1">
      <c r="A55" s="225">
        <v>47</v>
      </c>
      <c r="B55" s="216"/>
      <c r="C55" s="241"/>
      <c r="D55" s="241" t="s">
        <v>2311</v>
      </c>
      <c r="E55" s="241"/>
      <c r="F55" s="241"/>
      <c r="G55" s="241"/>
      <c r="H55" s="681" t="s">
        <v>2216</v>
      </c>
      <c r="I55" s="682" t="s">
        <v>930</v>
      </c>
      <c r="J55" s="681"/>
      <c r="K55" s="682" t="s">
        <v>2312</v>
      </c>
      <c r="L55" s="681"/>
      <c r="M55" s="681"/>
      <c r="N55" s="681"/>
      <c r="O55" s="681"/>
      <c r="P55" s="683"/>
      <c r="Q55" s="681" t="s">
        <v>820</v>
      </c>
      <c r="R55" s="684"/>
      <c r="S55" s="681" t="s">
        <v>879</v>
      </c>
      <c r="T55" s="684"/>
      <c r="U55" s="681"/>
      <c r="V55" s="679" t="s">
        <v>864</v>
      </c>
      <c r="W55" s="679"/>
      <c r="X55" s="679"/>
      <c r="Y55" s="679"/>
      <c r="Z55" s="232"/>
      <c r="AA55" s="685"/>
      <c r="AB55" s="681"/>
      <c r="AC55" s="686"/>
      <c r="AD55" s="681"/>
      <c r="AE55" s="684"/>
      <c r="AF55" s="684"/>
    </row>
    <row r="56" spans="1:32" s="224" customFormat="1" ht="13.5" customHeight="1">
      <c r="A56" s="225">
        <v>48</v>
      </c>
      <c r="B56" s="216"/>
      <c r="C56" s="241"/>
      <c r="D56" s="241" t="s">
        <v>2313</v>
      </c>
      <c r="E56" s="241"/>
      <c r="F56" s="241"/>
      <c r="G56" s="241"/>
      <c r="H56" s="681" t="s">
        <v>2216</v>
      </c>
      <c r="I56" s="682" t="s">
        <v>930</v>
      </c>
      <c r="J56" s="681"/>
      <c r="K56" s="682" t="s">
        <v>2314</v>
      </c>
      <c r="L56" s="681"/>
      <c r="M56" s="681"/>
      <c r="N56" s="681"/>
      <c r="O56" s="681"/>
      <c r="P56" s="683"/>
      <c r="Q56" s="681" t="s">
        <v>817</v>
      </c>
      <c r="R56" s="684"/>
      <c r="S56" s="681" t="s">
        <v>879</v>
      </c>
      <c r="T56" s="684"/>
      <c r="U56" s="681"/>
      <c r="V56" s="679" t="s">
        <v>864</v>
      </c>
      <c r="W56" s="679"/>
      <c r="X56" s="679"/>
      <c r="Y56" s="679"/>
      <c r="Z56" s="232"/>
      <c r="AA56" s="685"/>
      <c r="AB56" s="681"/>
      <c r="AC56" s="686"/>
      <c r="AD56" s="681"/>
      <c r="AE56" s="684"/>
      <c r="AF56" s="684"/>
    </row>
    <row r="57" spans="1:32" s="224" customFormat="1" ht="13.5" customHeight="1">
      <c r="A57" s="225">
        <v>49</v>
      </c>
      <c r="B57" s="216"/>
      <c r="C57" s="241"/>
      <c r="D57" s="241" t="s">
        <v>2315</v>
      </c>
      <c r="E57" s="241"/>
      <c r="F57" s="241"/>
      <c r="G57" s="241"/>
      <c r="H57" s="681" t="s">
        <v>2216</v>
      </c>
      <c r="I57" s="682" t="s">
        <v>930</v>
      </c>
      <c r="J57" s="681"/>
      <c r="K57" s="682" t="s">
        <v>2316</v>
      </c>
      <c r="L57" s="681"/>
      <c r="M57" s="681"/>
      <c r="N57" s="681"/>
      <c r="O57" s="681"/>
      <c r="P57" s="683"/>
      <c r="Q57" s="681" t="s">
        <v>817</v>
      </c>
      <c r="R57" s="684"/>
      <c r="S57" s="681" t="s">
        <v>879</v>
      </c>
      <c r="T57" s="684"/>
      <c r="U57" s="681"/>
      <c r="V57" s="679" t="s">
        <v>864</v>
      </c>
      <c r="W57" s="679"/>
      <c r="X57" s="679"/>
      <c r="Y57" s="679"/>
      <c r="Z57" s="232"/>
      <c r="AA57" s="685"/>
      <c r="AB57" s="681"/>
      <c r="AC57" s="686"/>
      <c r="AD57" s="681"/>
      <c r="AE57" s="684"/>
      <c r="AF57" s="684"/>
    </row>
    <row r="58" spans="1:32" s="224" customFormat="1" ht="13.5" customHeight="1">
      <c r="A58" s="225">
        <v>50</v>
      </c>
      <c r="B58" s="216"/>
      <c r="C58" s="241"/>
      <c r="D58" s="241" t="s">
        <v>2317</v>
      </c>
      <c r="E58" s="241"/>
      <c r="F58" s="241"/>
      <c r="G58" s="241"/>
      <c r="H58" s="681" t="s">
        <v>2216</v>
      </c>
      <c r="I58" s="682" t="s">
        <v>930</v>
      </c>
      <c r="J58" s="681"/>
      <c r="K58" s="682" t="s">
        <v>2318</v>
      </c>
      <c r="L58" s="681"/>
      <c r="M58" s="681"/>
      <c r="N58" s="681"/>
      <c r="O58" s="681"/>
      <c r="P58" s="683"/>
      <c r="Q58" s="681" t="s">
        <v>817</v>
      </c>
      <c r="R58" s="684"/>
      <c r="S58" s="681" t="s">
        <v>879</v>
      </c>
      <c r="T58" s="684"/>
      <c r="U58" s="681"/>
      <c r="V58" s="679" t="s">
        <v>864</v>
      </c>
      <c r="W58" s="679"/>
      <c r="X58" s="679"/>
      <c r="Y58" s="679"/>
      <c r="Z58" s="232"/>
      <c r="AA58" s="685"/>
      <c r="AB58" s="681"/>
      <c r="AC58" s="686"/>
      <c r="AD58" s="681"/>
      <c r="AE58" s="684"/>
      <c r="AF58" s="684"/>
    </row>
    <row r="59" spans="1:32" s="224" customFormat="1" ht="13.5" customHeight="1">
      <c r="A59" s="225">
        <v>51</v>
      </c>
      <c r="B59" s="216"/>
      <c r="C59" s="241"/>
      <c r="D59" s="241" t="s">
        <v>2319</v>
      </c>
      <c r="E59" s="241"/>
      <c r="F59" s="241"/>
      <c r="G59" s="241"/>
      <c r="H59" s="681" t="s">
        <v>2216</v>
      </c>
      <c r="I59" s="682" t="s">
        <v>930</v>
      </c>
      <c r="J59" s="681"/>
      <c r="K59" s="682" t="s">
        <v>2320</v>
      </c>
      <c r="L59" s="681"/>
      <c r="M59" s="681"/>
      <c r="N59" s="681"/>
      <c r="O59" s="681"/>
      <c r="P59" s="683"/>
      <c r="Q59" s="681" t="s">
        <v>820</v>
      </c>
      <c r="R59" s="684"/>
      <c r="S59" s="681" t="s">
        <v>879</v>
      </c>
      <c r="T59" s="684"/>
      <c r="U59" s="681"/>
      <c r="V59" s="679" t="s">
        <v>864</v>
      </c>
      <c r="W59" s="679"/>
      <c r="X59" s="679"/>
      <c r="Y59" s="679"/>
      <c r="Z59" s="232"/>
      <c r="AA59" s="685"/>
      <c r="AB59" s="681"/>
      <c r="AC59" s="686"/>
      <c r="AD59" s="681"/>
      <c r="AE59" s="684"/>
      <c r="AF59" s="684"/>
    </row>
    <row r="60" spans="1:32" s="224" customFormat="1" ht="13.5" customHeight="1">
      <c r="A60" s="225">
        <v>52</v>
      </c>
      <c r="B60" s="216"/>
      <c r="C60" s="241"/>
      <c r="D60" s="241" t="s">
        <v>2321</v>
      </c>
      <c r="E60" s="241"/>
      <c r="F60" s="241"/>
      <c r="G60" s="241"/>
      <c r="H60" s="681" t="s">
        <v>2216</v>
      </c>
      <c r="I60" s="682" t="s">
        <v>930</v>
      </c>
      <c r="J60" s="681"/>
      <c r="K60" s="682" t="s">
        <v>2322</v>
      </c>
      <c r="L60" s="681"/>
      <c r="M60" s="681"/>
      <c r="N60" s="681"/>
      <c r="O60" s="681"/>
      <c r="P60" s="683"/>
      <c r="Q60" s="681" t="s">
        <v>820</v>
      </c>
      <c r="R60" s="684"/>
      <c r="S60" s="681" t="s">
        <v>879</v>
      </c>
      <c r="T60" s="684"/>
      <c r="U60" s="681"/>
      <c r="V60" s="679" t="s">
        <v>864</v>
      </c>
      <c r="W60" s="679"/>
      <c r="X60" s="679"/>
      <c r="Y60" s="679"/>
      <c r="Z60" s="232"/>
      <c r="AA60" s="685"/>
      <c r="AB60" s="681"/>
      <c r="AC60" s="686"/>
      <c r="AD60" s="681"/>
      <c r="AE60" s="684"/>
      <c r="AF60" s="684"/>
    </row>
    <row r="61" spans="1:32" s="224" customFormat="1" ht="13.5" customHeight="1">
      <c r="A61" s="225">
        <v>53</v>
      </c>
      <c r="B61" s="216" t="s">
        <v>2323</v>
      </c>
      <c r="C61" s="699"/>
      <c r="D61" s="699"/>
      <c r="E61" s="523"/>
      <c r="F61" s="523"/>
      <c r="G61" s="523"/>
      <c r="H61" s="697"/>
      <c r="I61" s="698"/>
      <c r="J61" s="681"/>
      <c r="K61" s="682" t="s">
        <v>1560</v>
      </c>
      <c r="L61" s="681"/>
      <c r="M61" s="681"/>
      <c r="N61" s="681"/>
      <c r="O61" s="681"/>
      <c r="P61" s="683"/>
      <c r="Q61" s="681" t="s">
        <v>820</v>
      </c>
      <c r="R61" s="684" t="s">
        <v>864</v>
      </c>
      <c r="S61" s="243" t="s">
        <v>1560</v>
      </c>
      <c r="T61" s="684"/>
      <c r="U61" s="681"/>
      <c r="V61" s="679" t="s">
        <v>864</v>
      </c>
      <c r="W61" s="679"/>
      <c r="X61" s="679"/>
      <c r="Y61" s="679"/>
      <c r="Z61" s="232"/>
      <c r="AA61" s="685"/>
      <c r="AB61" s="681"/>
      <c r="AC61" s="686"/>
      <c r="AD61" s="681"/>
      <c r="AE61" s="684"/>
      <c r="AF61" s="684"/>
    </row>
    <row r="62" spans="1:32" s="224" customFormat="1" ht="13.5" customHeight="1">
      <c r="A62" s="225">
        <v>54</v>
      </c>
      <c r="B62" s="216"/>
      <c r="C62" s="680" t="s">
        <v>1664</v>
      </c>
      <c r="D62" s="680"/>
      <c r="E62" s="241"/>
      <c r="F62" s="241"/>
      <c r="G62" s="241"/>
      <c r="H62" s="681" t="s">
        <v>2324</v>
      </c>
      <c r="I62" s="682" t="s">
        <v>2325</v>
      </c>
      <c r="J62" s="681"/>
      <c r="K62" s="682" t="s">
        <v>971</v>
      </c>
      <c r="L62" s="681"/>
      <c r="M62" s="681"/>
      <c r="N62" s="681"/>
      <c r="O62" s="681"/>
      <c r="P62" s="683"/>
      <c r="Q62" s="681" t="s">
        <v>820</v>
      </c>
      <c r="R62" s="684"/>
      <c r="S62" s="681" t="s">
        <v>863</v>
      </c>
      <c r="T62" s="684"/>
      <c r="U62" s="681"/>
      <c r="V62" s="679" t="s">
        <v>864</v>
      </c>
      <c r="W62" s="679"/>
      <c r="X62" s="679"/>
      <c r="Y62" s="679"/>
      <c r="Z62" s="232"/>
      <c r="AA62" s="685"/>
      <c r="AB62" s="681"/>
      <c r="AC62" s="686"/>
      <c r="AD62" s="681"/>
      <c r="AE62" s="684"/>
      <c r="AF62" s="684"/>
    </row>
    <row r="63" spans="1:32" s="224" customFormat="1" ht="13.5" customHeight="1">
      <c r="A63" s="225">
        <v>55</v>
      </c>
      <c r="B63" s="216"/>
      <c r="C63" s="217" t="s">
        <v>1578</v>
      </c>
      <c r="D63" s="523"/>
      <c r="E63" s="523"/>
      <c r="F63" s="523"/>
      <c r="G63" s="523"/>
      <c r="H63" s="697"/>
      <c r="I63" s="698"/>
      <c r="J63" s="681"/>
      <c r="K63" s="682" t="s">
        <v>1579</v>
      </c>
      <c r="L63" s="681"/>
      <c r="M63" s="681"/>
      <c r="N63" s="681"/>
      <c r="O63" s="681"/>
      <c r="P63" s="683"/>
      <c r="Q63" s="681" t="s">
        <v>817</v>
      </c>
      <c r="R63" s="684" t="s">
        <v>864</v>
      </c>
      <c r="S63" s="243" t="s">
        <v>1579</v>
      </c>
      <c r="T63" s="684"/>
      <c r="U63" s="681"/>
      <c r="V63" s="679" t="s">
        <v>864</v>
      </c>
      <c r="W63" s="679"/>
      <c r="X63" s="679"/>
      <c r="Y63" s="679"/>
      <c r="Z63" s="232"/>
      <c r="AA63" s="685"/>
      <c r="AB63" s="681"/>
      <c r="AC63" s="686"/>
      <c r="AD63" s="681"/>
      <c r="AE63" s="684"/>
      <c r="AF63" s="684"/>
    </row>
    <row r="64" spans="1:32" s="224" customFormat="1" ht="13.5" customHeight="1">
      <c r="A64" s="225">
        <v>56</v>
      </c>
      <c r="B64" s="216"/>
      <c r="C64" s="241"/>
      <c r="D64" s="241" t="s">
        <v>2326</v>
      </c>
      <c r="E64" s="241"/>
      <c r="F64" s="241"/>
      <c r="G64" s="241"/>
      <c r="H64" s="681" t="s">
        <v>2327</v>
      </c>
      <c r="I64" s="682" t="s">
        <v>1283</v>
      </c>
      <c r="J64" s="681"/>
      <c r="K64" s="682" t="s">
        <v>2328</v>
      </c>
      <c r="L64" s="681"/>
      <c r="M64" s="681"/>
      <c r="N64" s="681"/>
      <c r="O64" s="681"/>
      <c r="P64" s="683"/>
      <c r="Q64" s="681" t="s">
        <v>820</v>
      </c>
      <c r="R64" s="684"/>
      <c r="S64" s="681" t="s">
        <v>863</v>
      </c>
      <c r="T64" s="684" t="s">
        <v>864</v>
      </c>
      <c r="U64" s="681"/>
      <c r="V64" s="679" t="s">
        <v>864</v>
      </c>
      <c r="W64" s="679"/>
      <c r="X64" s="679"/>
      <c r="Y64" s="679"/>
      <c r="Z64" s="232"/>
      <c r="AA64" s="685"/>
      <c r="AB64" s="681"/>
      <c r="AC64" s="686"/>
      <c r="AD64" s="681"/>
      <c r="AE64" s="684"/>
      <c r="AF64" s="684"/>
    </row>
    <row r="65" spans="1:1019" s="224" customFormat="1" ht="13.5" customHeight="1">
      <c r="A65" s="225">
        <v>57</v>
      </c>
      <c r="B65" s="216"/>
      <c r="C65" s="241"/>
      <c r="D65" s="241" t="s">
        <v>2329</v>
      </c>
      <c r="E65" s="241"/>
      <c r="F65" s="241"/>
      <c r="G65" s="241"/>
      <c r="H65" s="681" t="s">
        <v>2330</v>
      </c>
      <c r="I65" s="682"/>
      <c r="J65" s="681"/>
      <c r="K65" s="682" t="s">
        <v>2331</v>
      </c>
      <c r="L65" s="681"/>
      <c r="M65" s="681"/>
      <c r="N65" s="681"/>
      <c r="O65" s="681"/>
      <c r="P65" s="683"/>
      <c r="Q65" s="681" t="s">
        <v>820</v>
      </c>
      <c r="R65" s="684"/>
      <c r="S65" s="681" t="s">
        <v>863</v>
      </c>
      <c r="T65" s="684"/>
      <c r="U65" s="681"/>
      <c r="V65" s="679" t="s">
        <v>864</v>
      </c>
      <c r="W65" s="679"/>
      <c r="X65" s="679"/>
      <c r="Y65" s="679"/>
      <c r="Z65" s="232"/>
      <c r="AA65" s="685"/>
      <c r="AB65" s="681"/>
      <c r="AC65" s="686"/>
      <c r="AD65" s="681"/>
      <c r="AE65" s="684"/>
      <c r="AF65" s="684"/>
    </row>
    <row r="66" spans="1:1019" s="224" customFormat="1" ht="13.5" customHeight="1">
      <c r="A66" s="225">
        <v>58</v>
      </c>
      <c r="B66" s="216"/>
      <c r="C66" s="241"/>
      <c r="D66" s="241" t="s">
        <v>2332</v>
      </c>
      <c r="E66" s="241"/>
      <c r="F66" s="241"/>
      <c r="G66" s="241"/>
      <c r="H66" s="681" t="s">
        <v>2333</v>
      </c>
      <c r="I66" s="682"/>
      <c r="J66" s="681"/>
      <c r="K66" s="682" t="s">
        <v>2334</v>
      </c>
      <c r="L66" s="681"/>
      <c r="M66" s="681"/>
      <c r="N66" s="681"/>
      <c r="O66" s="681"/>
      <c r="P66" s="683"/>
      <c r="Q66" s="681" t="s">
        <v>820</v>
      </c>
      <c r="R66" s="684"/>
      <c r="S66" s="681" t="s">
        <v>863</v>
      </c>
      <c r="T66" s="684" t="s">
        <v>864</v>
      </c>
      <c r="U66" s="681"/>
      <c r="V66" s="679" t="s">
        <v>864</v>
      </c>
      <c r="W66" s="679"/>
      <c r="X66" s="679"/>
      <c r="Y66" s="679"/>
      <c r="Z66" s="232"/>
      <c r="AA66" s="685"/>
      <c r="AB66" s="681"/>
      <c r="AC66" s="686"/>
      <c r="AD66" s="681"/>
      <c r="AE66" s="684"/>
      <c r="AF66" s="684"/>
    </row>
    <row r="67" spans="1:1019" s="224" customFormat="1" ht="13.5" customHeight="1">
      <c r="A67" s="225">
        <v>59</v>
      </c>
      <c r="B67" s="217"/>
      <c r="C67" s="241"/>
      <c r="D67" s="241" t="s">
        <v>2335</v>
      </c>
      <c r="E67" s="241"/>
      <c r="F67" s="241"/>
      <c r="G67" s="241"/>
      <c r="H67" s="241" t="s">
        <v>2336</v>
      </c>
      <c r="I67" s="682"/>
      <c r="J67" s="681"/>
      <c r="K67" s="682" t="s">
        <v>2337</v>
      </c>
      <c r="L67" s="681"/>
      <c r="M67" s="681"/>
      <c r="N67" s="681"/>
      <c r="O67" s="681"/>
      <c r="P67" s="683"/>
      <c r="Q67" s="681" t="s">
        <v>820</v>
      </c>
      <c r="R67" s="684"/>
      <c r="S67" s="681" t="s">
        <v>863</v>
      </c>
      <c r="T67" s="684"/>
      <c r="U67" s="681"/>
      <c r="V67" s="679" t="s">
        <v>864</v>
      </c>
      <c r="W67" s="679"/>
      <c r="X67" s="679"/>
      <c r="Y67" s="679"/>
      <c r="Z67" s="232"/>
      <c r="AA67" s="685"/>
      <c r="AB67" s="681"/>
      <c r="AC67" s="686"/>
      <c r="AD67" s="681"/>
      <c r="AE67" s="684"/>
      <c r="AF67" s="684"/>
    </row>
    <row r="68" spans="1:1019" s="537" customFormat="1" ht="13.5" customHeight="1">
      <c r="A68" s="512">
        <v>60</v>
      </c>
      <c r="B68" s="513"/>
      <c r="C68" s="514"/>
      <c r="D68" s="514" t="s">
        <v>2338</v>
      </c>
      <c r="E68" s="514"/>
      <c r="F68" s="514"/>
      <c r="G68" s="514"/>
      <c r="H68" s="514" t="s">
        <v>2339</v>
      </c>
      <c r="I68" s="515"/>
      <c r="J68" s="386"/>
      <c r="K68" s="515"/>
      <c r="L68" s="386"/>
      <c r="M68" s="386"/>
      <c r="N68" s="386"/>
      <c r="O68" s="386"/>
      <c r="P68" s="516"/>
      <c r="Q68" s="386" t="s">
        <v>820</v>
      </c>
      <c r="R68" s="519"/>
      <c r="S68" s="386" t="s">
        <v>863</v>
      </c>
      <c r="T68" s="519"/>
      <c r="U68" s="386"/>
      <c r="V68" s="679" t="s">
        <v>864</v>
      </c>
      <c r="W68" s="534"/>
      <c r="X68" s="534"/>
      <c r="Y68" s="534"/>
      <c r="Z68" s="518"/>
      <c r="AA68" s="535"/>
      <c r="AB68" s="386"/>
      <c r="AC68" s="536"/>
      <c r="AD68" s="386"/>
      <c r="AE68" s="519"/>
      <c r="AF68" s="519"/>
    </row>
    <row r="69" spans="1:1019" s="537" customFormat="1" ht="13.5" customHeight="1">
      <c r="A69" s="512">
        <v>61</v>
      </c>
      <c r="B69" s="513"/>
      <c r="C69" s="514"/>
      <c r="D69" s="514" t="s">
        <v>2340</v>
      </c>
      <c r="E69" s="514"/>
      <c r="F69" s="514"/>
      <c r="G69" s="514"/>
      <c r="H69" s="514" t="s">
        <v>2341</v>
      </c>
      <c r="I69" s="515"/>
      <c r="J69" s="386"/>
      <c r="K69" s="515" t="s">
        <v>871</v>
      </c>
      <c r="L69" s="386"/>
      <c r="M69" s="386"/>
      <c r="N69" s="386"/>
      <c r="O69" s="386"/>
      <c r="P69" s="516"/>
      <c r="Q69" s="386" t="s">
        <v>820</v>
      </c>
      <c r="R69" s="519"/>
      <c r="S69" s="386" t="s">
        <v>863</v>
      </c>
      <c r="T69" s="519"/>
      <c r="U69" s="386"/>
      <c r="V69" s="679" t="s">
        <v>864</v>
      </c>
      <c r="W69" s="534"/>
      <c r="X69" s="534"/>
      <c r="Y69" s="534"/>
      <c r="Z69" s="518"/>
      <c r="AA69" s="535"/>
      <c r="AB69" s="386"/>
      <c r="AC69" s="536"/>
      <c r="AD69" s="386"/>
      <c r="AE69" s="519"/>
      <c r="AF69" s="519"/>
    </row>
    <row r="70" spans="1:1019" s="224" customFormat="1" ht="13.5" customHeight="1">
      <c r="A70" s="225">
        <v>62</v>
      </c>
      <c r="B70" s="217"/>
      <c r="C70" s="217" t="s">
        <v>2342</v>
      </c>
      <c r="D70" s="699"/>
      <c r="E70" s="523"/>
      <c r="F70" s="523"/>
      <c r="G70" s="523"/>
      <c r="H70" s="697"/>
      <c r="I70" s="698"/>
      <c r="J70" s="681"/>
      <c r="K70" s="682" t="s">
        <v>1546</v>
      </c>
      <c r="L70" s="681"/>
      <c r="M70" s="681"/>
      <c r="N70" s="681"/>
      <c r="O70" s="681"/>
      <c r="P70" s="683"/>
      <c r="Q70" s="681" t="s">
        <v>817</v>
      </c>
      <c r="R70" s="684" t="s">
        <v>864</v>
      </c>
      <c r="S70" s="243" t="s">
        <v>1546</v>
      </c>
      <c r="T70" s="684"/>
      <c r="U70" s="681"/>
      <c r="V70" s="679" t="s">
        <v>864</v>
      </c>
      <c r="W70" s="679"/>
      <c r="X70" s="679"/>
      <c r="Y70" s="679"/>
      <c r="Z70" s="232"/>
      <c r="AA70" s="685"/>
      <c r="AB70" s="681"/>
      <c r="AC70" s="686"/>
      <c r="AD70" s="681"/>
      <c r="AE70" s="684"/>
      <c r="AF70" s="684"/>
    </row>
    <row r="71" spans="1:1019" s="224" customFormat="1" ht="13.5" customHeight="1">
      <c r="A71" s="225">
        <v>63</v>
      </c>
      <c r="B71" s="217"/>
      <c r="C71" s="217"/>
      <c r="D71" s="680" t="s">
        <v>2343</v>
      </c>
      <c r="E71" s="241"/>
      <c r="F71" s="241"/>
      <c r="G71" s="241"/>
      <c r="H71" s="681" t="s">
        <v>2344</v>
      </c>
      <c r="I71" s="682" t="s">
        <v>2345</v>
      </c>
      <c r="J71" s="681"/>
      <c r="K71" s="682" t="s">
        <v>2346</v>
      </c>
      <c r="L71" s="681"/>
      <c r="M71" s="681"/>
      <c r="N71" s="681"/>
      <c r="O71" s="681"/>
      <c r="P71" s="683"/>
      <c r="Q71" s="681" t="s">
        <v>820</v>
      </c>
      <c r="R71" s="684"/>
      <c r="S71" s="681" t="s">
        <v>863</v>
      </c>
      <c r="T71" s="684" t="s">
        <v>864</v>
      </c>
      <c r="U71" s="681"/>
      <c r="V71" s="679" t="s">
        <v>864</v>
      </c>
      <c r="W71" s="679"/>
      <c r="X71" s="679"/>
      <c r="Y71" s="679"/>
      <c r="Z71" s="232"/>
      <c r="AA71" s="685"/>
      <c r="AB71" s="681"/>
      <c r="AC71" s="686"/>
      <c r="AD71" s="681"/>
      <c r="AE71" s="684"/>
      <c r="AF71" s="684"/>
    </row>
    <row r="72" spans="1:1019" s="224" customFormat="1" ht="13.5" customHeight="1">
      <c r="A72" s="225">
        <v>64</v>
      </c>
      <c r="B72" s="217"/>
      <c r="C72" s="217"/>
      <c r="D72" s="680" t="s">
        <v>2347</v>
      </c>
      <c r="E72" s="241"/>
      <c r="F72" s="241"/>
      <c r="G72" s="241"/>
      <c r="H72" s="681" t="s">
        <v>2348</v>
      </c>
      <c r="I72" s="682" t="s">
        <v>1655</v>
      </c>
      <c r="J72" s="681"/>
      <c r="K72" s="682" t="s">
        <v>1656</v>
      </c>
      <c r="L72" s="681"/>
      <c r="M72" s="681"/>
      <c r="N72" s="681"/>
      <c r="O72" s="681"/>
      <c r="P72" s="683"/>
      <c r="Q72" s="681" t="s">
        <v>820</v>
      </c>
      <c r="R72" s="684"/>
      <c r="S72" s="681" t="s">
        <v>863</v>
      </c>
      <c r="T72" s="684" t="s">
        <v>864</v>
      </c>
      <c r="U72" s="681"/>
      <c r="V72" s="679" t="s">
        <v>864</v>
      </c>
      <c r="W72" s="679"/>
      <c r="X72" s="679"/>
      <c r="Y72" s="679"/>
      <c r="Z72" s="232"/>
      <c r="AA72" s="685"/>
      <c r="AB72" s="681"/>
      <c r="AC72" s="686"/>
      <c r="AD72" s="681"/>
      <c r="AE72" s="684"/>
      <c r="AF72" s="684"/>
    </row>
    <row r="73" spans="1:1019" s="224" customFormat="1" ht="13.5" customHeight="1">
      <c r="A73" s="225">
        <v>65</v>
      </c>
      <c r="B73" s="217"/>
      <c r="C73" s="217"/>
      <c r="D73" s="680" t="s">
        <v>2349</v>
      </c>
      <c r="E73" s="241"/>
      <c r="F73" s="241"/>
      <c r="G73" s="241"/>
      <c r="H73" s="269" t="s">
        <v>2350</v>
      </c>
      <c r="I73" s="682" t="s">
        <v>2255</v>
      </c>
      <c r="J73" s="681"/>
      <c r="K73" s="682" t="s">
        <v>1576</v>
      </c>
      <c r="L73" s="681"/>
      <c r="M73" s="681"/>
      <c r="N73" s="681"/>
      <c r="O73" s="681"/>
      <c r="P73" s="683"/>
      <c r="Q73" s="681" t="s">
        <v>820</v>
      </c>
      <c r="R73" s="684"/>
      <c r="S73" s="681" t="s">
        <v>863</v>
      </c>
      <c r="T73" s="684" t="s">
        <v>864</v>
      </c>
      <c r="U73" s="681"/>
      <c r="V73" s="679" t="s">
        <v>864</v>
      </c>
      <c r="W73" s="679"/>
      <c r="X73" s="679"/>
      <c r="Y73" s="679"/>
      <c r="Z73" s="232"/>
      <c r="AA73" s="685"/>
      <c r="AB73" s="681"/>
      <c r="AC73" s="686"/>
      <c r="AD73" s="681"/>
      <c r="AE73" s="684"/>
      <c r="AF73" s="684"/>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4" type="noConversion"/>
  <conditionalFormatting sqref="A75:F76 A96:F936">
    <cfRule type="expression" dxfId="128" priority="241">
      <formula>OR($AF75="X",$AD75="X")</formula>
    </cfRule>
    <cfRule type="expression" dxfId="127" priority="242">
      <formula>AND($AF75=1,$AD75=1)</formula>
    </cfRule>
    <cfRule type="expression" dxfId="126" priority="243">
      <formula>$AF75=1</formula>
    </cfRule>
    <cfRule type="expression" dxfId="12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124" priority="240">
      <formula>$Q75="X"</formula>
    </cfRule>
  </conditionalFormatting>
  <conditionalFormatting sqref="Q9:Q73 J51">
    <cfRule type="cellIs" dxfId="123" priority="108" operator="equal">
      <formula>"1..1"</formula>
    </cfRule>
    <cfRule type="cellIs" dxfId="122" priority="109" operator="equal">
      <formula>"0..n"</formula>
    </cfRule>
    <cfRule type="cellIs" dxfId="121" priority="110" operator="equal">
      <formula>"0..1"</formula>
    </cfRule>
  </conditionalFormatting>
  <conditionalFormatting sqref="T9:T11">
    <cfRule type="cellIs" dxfId="120" priority="111" operator="equal">
      <formula>"1..1"</formula>
    </cfRule>
    <cfRule type="cellIs" dxfId="119" priority="112" operator="equal">
      <formula>"0..n"</formula>
    </cfRule>
    <cfRule type="cellIs" dxfId="118" priority="113" operator="equal">
      <formula>"0..1"</formula>
    </cfRule>
  </conditionalFormatting>
  <conditionalFormatting sqref="T19:T20">
    <cfRule type="cellIs" dxfId="117" priority="64" operator="equal">
      <formula>"1..1"</formula>
    </cfRule>
    <cfRule type="cellIs" dxfId="116" priority="65" operator="equal">
      <formula>"0..n"</formula>
    </cfRule>
    <cfRule type="cellIs" dxfId="11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1" t="s">
        <v>828</v>
      </c>
      <c r="M7" s="721"/>
      <c r="N7" s="721"/>
      <c r="O7" s="721"/>
      <c r="V7" s="722" t="s">
        <v>829</v>
      </c>
      <c r="W7" s="722"/>
      <c r="X7" s="722"/>
      <c r="AC7" s="721" t="s">
        <v>830</v>
      </c>
      <c r="AD7" s="72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1612</v>
      </c>
      <c r="X8" s="229" t="s">
        <v>2352</v>
      </c>
      <c r="Y8" s="235" t="s">
        <v>853</v>
      </c>
      <c r="Z8" s="235" t="s">
        <v>854</v>
      </c>
      <c r="AA8" s="236" t="s">
        <v>855</v>
      </c>
      <c r="AB8" s="235" t="s">
        <v>856</v>
      </c>
      <c r="AC8" s="235" t="s">
        <v>857</v>
      </c>
      <c r="AD8" s="237" t="s">
        <v>915</v>
      </c>
    </row>
    <row r="9" spans="1:1014" s="224" customFormat="1" ht="13.5" customHeight="1">
      <c r="A9" s="225">
        <v>1</v>
      </c>
      <c r="B9" s="217" t="s">
        <v>2353</v>
      </c>
      <c r="C9" s="219"/>
      <c r="D9" s="680"/>
      <c r="E9" s="680"/>
      <c r="F9" s="680"/>
      <c r="G9" s="680"/>
      <c r="H9" s="681" t="s">
        <v>950</v>
      </c>
      <c r="I9" s="317" t="s">
        <v>1708</v>
      </c>
      <c r="J9" s="681"/>
      <c r="K9" s="682" t="s">
        <v>919</v>
      </c>
      <c r="L9" s="681" t="s">
        <v>953</v>
      </c>
      <c r="M9" s="681" t="s">
        <v>954</v>
      </c>
      <c r="N9" s="681"/>
      <c r="O9" s="681"/>
      <c r="P9" s="683">
        <v>1</v>
      </c>
      <c r="Q9" s="681" t="s">
        <v>820</v>
      </c>
      <c r="R9" s="684"/>
      <c r="S9" s="681" t="s">
        <v>863</v>
      </c>
      <c r="T9" s="684"/>
      <c r="U9" s="681"/>
      <c r="V9" s="679"/>
      <c r="W9" s="679" t="s">
        <v>864</v>
      </c>
      <c r="X9" s="679"/>
      <c r="Y9" s="685"/>
      <c r="Z9" s="681"/>
      <c r="AA9" s="686"/>
      <c r="AB9" s="681"/>
      <c r="AC9" s="684"/>
      <c r="AD9" s="684"/>
    </row>
    <row r="10" spans="1:1014" s="224" customFormat="1" ht="13.5" customHeight="1">
      <c r="A10" s="225">
        <v>2</v>
      </c>
      <c r="B10" s="253" t="s">
        <v>955</v>
      </c>
      <c r="C10" s="219"/>
      <c r="D10" s="221"/>
      <c r="E10" s="221"/>
      <c r="F10" s="221"/>
      <c r="G10" s="221"/>
      <c r="H10" s="681" t="s">
        <v>956</v>
      </c>
      <c r="I10" s="131" t="s">
        <v>957</v>
      </c>
      <c r="J10" s="681"/>
      <c r="K10" s="682" t="s">
        <v>925</v>
      </c>
      <c r="L10" s="681" t="s">
        <v>926</v>
      </c>
      <c r="M10" s="681" t="s">
        <v>927</v>
      </c>
      <c r="N10" s="681"/>
      <c r="O10" s="681"/>
      <c r="P10" s="683"/>
      <c r="Q10" s="681" t="s">
        <v>817</v>
      </c>
      <c r="R10" s="684"/>
      <c r="S10" s="681" t="s">
        <v>863</v>
      </c>
      <c r="T10" s="684"/>
      <c r="U10" s="681"/>
      <c r="V10" s="679"/>
      <c r="W10" s="679" t="s">
        <v>864</v>
      </c>
      <c r="X10" s="679"/>
      <c r="Y10" s="685"/>
      <c r="Z10" s="681"/>
      <c r="AA10" s="686"/>
      <c r="AB10" s="681"/>
      <c r="AC10" s="684"/>
      <c r="AD10" s="684"/>
    </row>
    <row r="11" spans="1:1014" s="224" customFormat="1" ht="13.5" customHeight="1">
      <c r="A11" s="225">
        <v>3</v>
      </c>
      <c r="B11" s="217" t="s">
        <v>2354</v>
      </c>
      <c r="C11" s="219"/>
      <c r="D11" s="241"/>
      <c r="E11" s="241"/>
      <c r="F11" s="241"/>
      <c r="G11" s="241"/>
      <c r="H11" s="681"/>
      <c r="I11" s="682" t="s">
        <v>930</v>
      </c>
      <c r="J11" s="681"/>
      <c r="K11" s="682" t="s">
        <v>931</v>
      </c>
      <c r="L11" s="681"/>
      <c r="M11" s="681"/>
      <c r="N11" s="681"/>
      <c r="O11" s="681"/>
      <c r="P11" s="683"/>
      <c r="Q11" s="681" t="s">
        <v>820</v>
      </c>
      <c r="R11" s="684"/>
      <c r="S11" s="681" t="s">
        <v>879</v>
      </c>
      <c r="T11" s="684"/>
      <c r="U11" s="681"/>
      <c r="V11" s="679"/>
      <c r="W11" s="679" t="s">
        <v>864</v>
      </c>
      <c r="X11" s="679"/>
      <c r="Y11" s="685"/>
      <c r="Z11" s="681"/>
      <c r="AA11" s="686"/>
      <c r="AB11" s="681"/>
      <c r="AC11" s="684"/>
      <c r="AD11" s="684"/>
    </row>
    <row r="12" spans="1:1014" s="224" customFormat="1" ht="13.5" customHeight="1">
      <c r="A12" s="225">
        <v>4</v>
      </c>
      <c r="B12" s="216" t="s">
        <v>1364</v>
      </c>
      <c r="C12" s="531"/>
      <c r="D12" s="530"/>
      <c r="E12" s="530"/>
      <c r="F12" s="530"/>
      <c r="G12" s="530"/>
      <c r="H12" s="701"/>
      <c r="I12" s="702"/>
      <c r="J12" s="701"/>
      <c r="K12" s="682" t="s">
        <v>1367</v>
      </c>
      <c r="L12" s="681"/>
      <c r="M12" s="681"/>
      <c r="N12" s="681"/>
      <c r="O12" s="681"/>
      <c r="P12" s="683"/>
      <c r="Q12" s="681" t="s">
        <v>820</v>
      </c>
      <c r="R12" s="684" t="s">
        <v>864</v>
      </c>
      <c r="S12" s="379" t="s">
        <v>1367</v>
      </c>
      <c r="T12" s="684"/>
      <c r="U12" s="681"/>
      <c r="V12" s="679"/>
      <c r="W12" s="679" t="s">
        <v>864</v>
      </c>
      <c r="X12" s="679"/>
      <c r="Y12" s="685"/>
      <c r="Z12" s="681"/>
      <c r="AA12" s="686"/>
      <c r="AB12" s="681"/>
      <c r="AC12" s="684"/>
      <c r="AD12" s="684"/>
    </row>
    <row r="13" spans="1:1014" s="224" customFormat="1" ht="13.5" customHeight="1">
      <c r="A13" s="225">
        <v>5</v>
      </c>
      <c r="B13" s="217"/>
      <c r="C13" s="217" t="s">
        <v>2355</v>
      </c>
      <c r="D13" s="241"/>
      <c r="E13" s="241"/>
      <c r="F13" s="241"/>
      <c r="G13" s="241"/>
      <c r="H13" s="681"/>
      <c r="I13" s="682"/>
      <c r="J13" s="681"/>
      <c r="K13" s="682" t="s">
        <v>2356</v>
      </c>
      <c r="L13" s="681"/>
      <c r="M13" s="681"/>
      <c r="N13" s="681"/>
      <c r="O13" s="681"/>
      <c r="P13" s="683"/>
      <c r="Q13" s="681" t="s">
        <v>820</v>
      </c>
      <c r="R13" s="684"/>
      <c r="S13" s="687" t="s">
        <v>863</v>
      </c>
      <c r="T13" s="684"/>
      <c r="U13" s="681"/>
      <c r="V13" s="679"/>
      <c r="W13" s="679" t="s">
        <v>864</v>
      </c>
      <c r="X13" s="679"/>
      <c r="Y13" s="685"/>
      <c r="Z13" s="681"/>
      <c r="AA13" s="686"/>
      <c r="AB13" s="681"/>
      <c r="AC13" s="684"/>
      <c r="AD13" s="684"/>
    </row>
    <row r="14" spans="1:1014" s="224" customFormat="1" ht="13.5" customHeight="1">
      <c r="A14" s="225">
        <v>6</v>
      </c>
      <c r="B14" s="217"/>
      <c r="C14" s="219" t="s">
        <v>2357</v>
      </c>
      <c r="D14" s="241"/>
      <c r="E14" s="241"/>
      <c r="F14" s="241"/>
      <c r="G14" s="241"/>
      <c r="H14" s="681"/>
      <c r="I14" s="682"/>
      <c r="J14" s="681"/>
      <c r="K14" s="682" t="s">
        <v>2358</v>
      </c>
      <c r="L14" s="681"/>
      <c r="M14" s="681"/>
      <c r="N14" s="681"/>
      <c r="O14" s="681"/>
      <c r="P14" s="683"/>
      <c r="Q14" s="681" t="s">
        <v>820</v>
      </c>
      <c r="R14" s="684"/>
      <c r="S14" s="687" t="s">
        <v>863</v>
      </c>
      <c r="T14" s="684"/>
      <c r="U14" s="681"/>
      <c r="V14" s="679"/>
      <c r="W14" s="679" t="s">
        <v>864</v>
      </c>
      <c r="X14" s="679"/>
      <c r="Y14" s="685"/>
      <c r="Z14" s="681"/>
      <c r="AA14" s="686"/>
      <c r="AB14" s="681"/>
      <c r="AC14" s="684"/>
      <c r="AD14" s="684"/>
    </row>
    <row r="15" spans="1:1014" s="224" customFormat="1" ht="13.5" customHeight="1">
      <c r="A15" s="225">
        <v>7</v>
      </c>
      <c r="B15" s="217"/>
      <c r="C15" s="219" t="s">
        <v>2359</v>
      </c>
      <c r="D15" s="241"/>
      <c r="E15" s="241"/>
      <c r="F15" s="241"/>
      <c r="G15" s="241"/>
      <c r="H15" s="681"/>
      <c r="I15" s="682"/>
      <c r="J15" s="681"/>
      <c r="K15" s="682" t="s">
        <v>2360</v>
      </c>
      <c r="L15" s="681"/>
      <c r="M15" s="681"/>
      <c r="N15" s="681"/>
      <c r="O15" s="681"/>
      <c r="P15" s="683"/>
      <c r="Q15" s="681" t="s">
        <v>817</v>
      </c>
      <c r="R15" s="684"/>
      <c r="S15" s="687" t="s">
        <v>863</v>
      </c>
      <c r="T15" s="684"/>
      <c r="U15" s="681"/>
      <c r="V15" s="679"/>
      <c r="W15" s="679" t="s">
        <v>864</v>
      </c>
      <c r="X15" s="679"/>
      <c r="Y15" s="685"/>
      <c r="Z15" s="681"/>
      <c r="AA15" s="686"/>
      <c r="AB15" s="681"/>
      <c r="AC15" s="684"/>
      <c r="AD15" s="684"/>
    </row>
    <row r="16" spans="1:1014" s="224" customFormat="1" ht="13.5" customHeight="1">
      <c r="A16" s="225">
        <v>8</v>
      </c>
      <c r="B16" s="217"/>
      <c r="C16" s="219" t="s">
        <v>2361</v>
      </c>
      <c r="D16" s="241"/>
      <c r="E16" s="241"/>
      <c r="F16" s="241"/>
      <c r="G16" s="241"/>
      <c r="H16" s="681"/>
      <c r="I16" s="682"/>
      <c r="J16" s="681"/>
      <c r="K16" s="682" t="s">
        <v>1593</v>
      </c>
      <c r="L16" s="681"/>
      <c r="M16" s="681"/>
      <c r="N16" s="681"/>
      <c r="O16" s="681"/>
      <c r="P16" s="683"/>
      <c r="Q16" s="681" t="s">
        <v>823</v>
      </c>
      <c r="R16" s="684"/>
      <c r="S16" s="687" t="s">
        <v>863</v>
      </c>
      <c r="T16" s="684"/>
      <c r="U16" s="681"/>
      <c r="V16" s="679"/>
      <c r="W16" s="679" t="s">
        <v>864</v>
      </c>
      <c r="X16" s="679"/>
      <c r="Y16" s="685"/>
      <c r="Z16" s="681"/>
      <c r="AA16" s="686"/>
      <c r="AB16" s="681"/>
      <c r="AC16" s="684"/>
      <c r="AD16" s="684"/>
    </row>
    <row r="17" spans="1:30" s="224" customFormat="1" ht="13.5" customHeight="1">
      <c r="A17" s="225">
        <v>9</v>
      </c>
      <c r="B17" s="216" t="s">
        <v>2362</v>
      </c>
      <c r="C17" s="531"/>
      <c r="D17" s="703"/>
      <c r="E17" s="703"/>
      <c r="F17" s="703"/>
      <c r="G17" s="703"/>
      <c r="H17" s="701"/>
      <c r="I17" s="701"/>
      <c r="J17" s="701"/>
      <c r="K17" s="682" t="s">
        <v>1404</v>
      </c>
      <c r="L17" s="681"/>
      <c r="M17" s="681"/>
      <c r="N17" s="681"/>
      <c r="O17" s="681"/>
      <c r="P17" s="683"/>
      <c r="Q17" s="681" t="s">
        <v>820</v>
      </c>
      <c r="R17" s="684" t="s">
        <v>864</v>
      </c>
      <c r="S17" s="379" t="s">
        <v>1404</v>
      </c>
      <c r="T17" s="684"/>
      <c r="U17" s="681"/>
      <c r="V17" s="679"/>
      <c r="W17" s="679" t="s">
        <v>864</v>
      </c>
      <c r="X17" s="679"/>
      <c r="Y17" s="685"/>
      <c r="Z17" s="681"/>
      <c r="AA17" s="686"/>
      <c r="AB17" s="681"/>
      <c r="AC17" s="684"/>
      <c r="AD17" s="684"/>
    </row>
    <row r="18" spans="1:30" s="224" customFormat="1" ht="13.5" customHeight="1">
      <c r="A18" s="225">
        <v>10</v>
      </c>
      <c r="B18" s="217"/>
      <c r="C18" s="219" t="s">
        <v>1405</v>
      </c>
      <c r="D18" s="241"/>
      <c r="E18" s="241"/>
      <c r="F18" s="241"/>
      <c r="G18" s="241"/>
      <c r="H18" s="681" t="s">
        <v>2363</v>
      </c>
      <c r="I18" s="681" t="s">
        <v>2364</v>
      </c>
      <c r="J18" s="681"/>
      <c r="K18" s="682" t="s">
        <v>2365</v>
      </c>
      <c r="L18" s="681"/>
      <c r="M18" s="681"/>
      <c r="N18" s="681"/>
      <c r="O18" s="681"/>
      <c r="P18" s="683"/>
      <c r="Q18" s="681" t="s">
        <v>820</v>
      </c>
      <c r="R18" s="684"/>
      <c r="S18" s="682" t="s">
        <v>863</v>
      </c>
      <c r="T18" s="684"/>
      <c r="U18" s="681"/>
      <c r="V18" s="679"/>
      <c r="W18" s="679" t="s">
        <v>864</v>
      </c>
      <c r="X18" s="679"/>
      <c r="Y18" s="685"/>
      <c r="Z18" s="681"/>
      <c r="AA18" s="686"/>
      <c r="AB18" s="681"/>
      <c r="AC18" s="684"/>
      <c r="AD18" s="684"/>
    </row>
    <row r="19" spans="1:30" s="224" customFormat="1" ht="13.5" customHeight="1">
      <c r="A19" s="225">
        <v>11</v>
      </c>
      <c r="B19" s="217"/>
      <c r="C19" s="219" t="s">
        <v>2366</v>
      </c>
      <c r="D19" s="241"/>
      <c r="E19" s="241"/>
      <c r="F19" s="241"/>
      <c r="G19" s="241"/>
      <c r="H19" s="681"/>
      <c r="I19" s="681" t="s">
        <v>2367</v>
      </c>
      <c r="J19" s="681"/>
      <c r="K19" s="682" t="s">
        <v>2368</v>
      </c>
      <c r="L19" s="681"/>
      <c r="M19" s="681"/>
      <c r="N19" s="681"/>
      <c r="O19" s="681"/>
      <c r="P19" s="683"/>
      <c r="Q19" s="681" t="s">
        <v>817</v>
      </c>
      <c r="R19" s="684"/>
      <c r="S19" s="687" t="s">
        <v>863</v>
      </c>
      <c r="T19" s="684"/>
      <c r="U19" s="681"/>
      <c r="V19" s="679"/>
      <c r="W19" s="679" t="s">
        <v>864</v>
      </c>
      <c r="X19" s="679"/>
      <c r="Y19" s="685"/>
      <c r="Z19" s="681"/>
      <c r="AA19" s="686"/>
      <c r="AB19" s="681"/>
      <c r="AC19" s="684"/>
      <c r="AD19" s="684"/>
    </row>
    <row r="20" spans="1:30" s="224" customFormat="1" ht="13.5" customHeight="1">
      <c r="A20" s="225">
        <v>12</v>
      </c>
      <c r="B20" s="253"/>
      <c r="C20" s="219" t="s">
        <v>1105</v>
      </c>
      <c r="D20" s="221"/>
      <c r="E20" s="221"/>
      <c r="F20" s="221"/>
      <c r="G20" s="221"/>
      <c r="H20" s="681" t="s">
        <v>2369</v>
      </c>
      <c r="I20" s="681" t="s">
        <v>1135</v>
      </c>
      <c r="J20" s="681"/>
      <c r="K20" s="682" t="s">
        <v>1312</v>
      </c>
      <c r="L20" s="681"/>
      <c r="M20" s="681"/>
      <c r="N20" s="681"/>
      <c r="O20" s="681"/>
      <c r="P20" s="683"/>
      <c r="Q20" s="681" t="s">
        <v>817</v>
      </c>
      <c r="R20" s="684"/>
      <c r="S20" s="681" t="s">
        <v>863</v>
      </c>
      <c r="T20" s="684"/>
      <c r="U20" s="681"/>
      <c r="V20" s="679"/>
      <c r="W20" s="679" t="s">
        <v>864</v>
      </c>
      <c r="X20" s="679"/>
      <c r="Y20" s="685"/>
      <c r="Z20" s="681"/>
      <c r="AA20" s="686"/>
      <c r="AB20" s="681"/>
      <c r="AC20" s="684"/>
      <c r="AD20" s="684"/>
    </row>
    <row r="21" spans="1:30" s="224" customFormat="1" ht="13.5" customHeight="1">
      <c r="A21" s="225">
        <v>13</v>
      </c>
      <c r="B21" s="217"/>
      <c r="C21" s="219" t="s">
        <v>1313</v>
      </c>
      <c r="D21" s="241"/>
      <c r="E21" s="241"/>
      <c r="F21" s="241"/>
      <c r="G21" s="241"/>
      <c r="H21" s="681" t="s">
        <v>2370</v>
      </c>
      <c r="I21" s="682" t="s">
        <v>1315</v>
      </c>
      <c r="J21" s="682"/>
      <c r="K21" s="682" t="s">
        <v>1316</v>
      </c>
      <c r="L21" s="681"/>
      <c r="M21" s="681"/>
      <c r="N21" s="681"/>
      <c r="O21" s="681"/>
      <c r="P21" s="683"/>
      <c r="Q21" s="681" t="s">
        <v>817</v>
      </c>
      <c r="R21" s="684"/>
      <c r="S21" s="681" t="s">
        <v>863</v>
      </c>
      <c r="T21" s="684"/>
      <c r="U21" s="681"/>
      <c r="V21" s="679"/>
      <c r="W21" s="679" t="s">
        <v>864</v>
      </c>
      <c r="X21" s="679"/>
      <c r="Y21" s="685"/>
      <c r="Z21" s="681"/>
      <c r="AA21" s="686"/>
      <c r="AB21" s="681"/>
      <c r="AC21" s="684"/>
      <c r="AD21" s="684"/>
    </row>
    <row r="22" spans="1:30" s="224" customFormat="1" ht="13.5" customHeight="1">
      <c r="A22" s="225">
        <v>14</v>
      </c>
      <c r="B22" s="217"/>
      <c r="C22" s="219" t="s">
        <v>1480</v>
      </c>
      <c r="D22" s="241"/>
      <c r="E22" s="241"/>
      <c r="F22" s="241"/>
      <c r="G22" s="241"/>
      <c r="H22" s="681" t="s">
        <v>1481</v>
      </c>
      <c r="I22" s="681"/>
      <c r="J22" s="681"/>
      <c r="K22" s="682" t="s">
        <v>1482</v>
      </c>
      <c r="L22" s="681"/>
      <c r="M22" s="681"/>
      <c r="N22" s="681"/>
      <c r="O22" s="681"/>
      <c r="P22" s="683"/>
      <c r="Q22" s="681" t="s">
        <v>817</v>
      </c>
      <c r="R22" s="684"/>
      <c r="S22" s="681" t="s">
        <v>1483</v>
      </c>
      <c r="T22" s="684"/>
      <c r="U22" s="681"/>
      <c r="V22" s="679"/>
      <c r="W22" s="679" t="s">
        <v>864</v>
      </c>
      <c r="X22" s="679"/>
      <c r="Y22" s="685"/>
      <c r="Z22" s="681"/>
      <c r="AA22" s="686"/>
      <c r="AB22" s="681"/>
      <c r="AC22" s="684"/>
      <c r="AD22" s="684"/>
    </row>
    <row r="23" spans="1:30" s="224" customFormat="1" ht="13.5" customHeight="1">
      <c r="A23" s="225">
        <v>15</v>
      </c>
      <c r="B23" s="217"/>
      <c r="C23" s="219" t="s">
        <v>2371</v>
      </c>
      <c r="D23" s="241"/>
      <c r="E23" s="241"/>
      <c r="F23" s="241"/>
      <c r="G23" s="241"/>
      <c r="H23" s="681" t="s">
        <v>2372</v>
      </c>
      <c r="I23" s="682">
        <v>69</v>
      </c>
      <c r="J23" s="682"/>
      <c r="K23" s="682" t="s">
        <v>1505</v>
      </c>
      <c r="L23" s="681"/>
      <c r="M23" s="681"/>
      <c r="N23" s="681"/>
      <c r="O23" s="681"/>
      <c r="P23" s="683"/>
      <c r="Q23" s="681" t="s">
        <v>817</v>
      </c>
      <c r="R23" s="684"/>
      <c r="S23" s="687" t="s">
        <v>863</v>
      </c>
      <c r="T23" s="684"/>
      <c r="U23" s="681"/>
      <c r="V23" s="679"/>
      <c r="W23" s="679" t="s">
        <v>864</v>
      </c>
      <c r="X23" s="679"/>
      <c r="Y23" s="685"/>
      <c r="Z23" s="681"/>
      <c r="AA23" s="686"/>
      <c r="AB23" s="681"/>
      <c r="AC23" s="684"/>
      <c r="AD23" s="684"/>
    </row>
    <row r="24" spans="1:30" s="224" customFormat="1" ht="13.5" customHeight="1">
      <c r="A24" s="225">
        <v>16</v>
      </c>
      <c r="B24" s="217"/>
      <c r="C24" s="219" t="s">
        <v>2261</v>
      </c>
      <c r="D24" s="241"/>
      <c r="E24" s="241"/>
      <c r="F24" s="241"/>
      <c r="G24" s="241"/>
      <c r="H24" s="681"/>
      <c r="I24" s="682" t="s">
        <v>698</v>
      </c>
      <c r="J24" s="681"/>
      <c r="K24" s="682" t="s">
        <v>1486</v>
      </c>
      <c r="L24" s="681"/>
      <c r="M24" s="681"/>
      <c r="N24" s="681"/>
      <c r="O24" s="681"/>
      <c r="P24" s="683"/>
      <c r="Q24" s="681" t="s">
        <v>817</v>
      </c>
      <c r="R24" s="684"/>
      <c r="S24" s="687" t="s">
        <v>863</v>
      </c>
      <c r="T24" s="684"/>
      <c r="U24" s="681"/>
      <c r="V24" s="679"/>
      <c r="W24" s="679" t="s">
        <v>864</v>
      </c>
      <c r="X24" s="679"/>
      <c r="Y24" s="685"/>
      <c r="Z24" s="681"/>
      <c r="AA24" s="686"/>
      <c r="AB24" s="681"/>
      <c r="AC24" s="684"/>
      <c r="AD24" s="684"/>
    </row>
    <row r="25" spans="1:30" s="224" customFormat="1" ht="13.5" customHeight="1">
      <c r="A25" s="225">
        <v>17</v>
      </c>
      <c r="B25" s="217"/>
      <c r="C25" s="219" t="s">
        <v>2373</v>
      </c>
      <c r="D25" s="241"/>
      <c r="E25" s="241"/>
      <c r="F25" s="241"/>
      <c r="G25" s="241"/>
      <c r="H25" s="681" t="s">
        <v>2374</v>
      </c>
      <c r="I25" s="682" t="s">
        <v>1283</v>
      </c>
      <c r="J25" s="681"/>
      <c r="K25" s="682" t="s">
        <v>2375</v>
      </c>
      <c r="L25" s="681"/>
      <c r="M25" s="681"/>
      <c r="N25" s="681"/>
      <c r="O25" s="681"/>
      <c r="P25" s="683"/>
      <c r="Q25" s="681" t="s">
        <v>817</v>
      </c>
      <c r="R25" s="684"/>
      <c r="S25" s="687" t="s">
        <v>863</v>
      </c>
      <c r="T25" s="684"/>
      <c r="U25" s="681"/>
      <c r="V25" s="679" t="s">
        <v>864</v>
      </c>
      <c r="W25" s="679"/>
      <c r="X25" s="679"/>
      <c r="Y25" s="685"/>
      <c r="Z25" s="681"/>
      <c r="AA25" s="686"/>
      <c r="AB25" s="681"/>
      <c r="AC25" s="684"/>
      <c r="AD25" s="684"/>
    </row>
    <row r="26" spans="1:30" s="224" customFormat="1" ht="13.5" customHeight="1">
      <c r="A26" s="225">
        <v>18</v>
      </c>
      <c r="B26" s="216"/>
      <c r="C26" s="240" t="s">
        <v>2267</v>
      </c>
      <c r="D26" s="530"/>
      <c r="E26" s="530"/>
      <c r="F26" s="530"/>
      <c r="G26" s="530"/>
      <c r="H26" s="701"/>
      <c r="I26" s="702"/>
      <c r="J26" s="701"/>
      <c r="K26" s="682" t="s">
        <v>2268</v>
      </c>
      <c r="L26" s="681"/>
      <c r="M26" s="681"/>
      <c r="N26" s="681"/>
      <c r="O26" s="681"/>
      <c r="P26" s="683"/>
      <c r="Q26" s="681" t="s">
        <v>817</v>
      </c>
      <c r="R26" s="684" t="s">
        <v>864</v>
      </c>
      <c r="S26" s="379" t="s">
        <v>2268</v>
      </c>
      <c r="T26" s="684"/>
      <c r="U26" s="681"/>
      <c r="V26" s="679"/>
      <c r="W26" s="679" t="s">
        <v>864</v>
      </c>
      <c r="X26" s="679"/>
      <c r="Y26" s="685"/>
      <c r="Z26" s="681"/>
      <c r="AA26" s="686"/>
      <c r="AB26" s="681"/>
      <c r="AC26" s="684"/>
      <c r="AD26" s="684"/>
    </row>
    <row r="27" spans="1:30" s="224" customFormat="1" ht="13.5" customHeight="1">
      <c r="A27" s="225">
        <v>19</v>
      </c>
      <c r="B27" s="216"/>
      <c r="C27" s="680"/>
      <c r="D27" s="241" t="s">
        <v>2269</v>
      </c>
      <c r="E27" s="241"/>
      <c r="F27" s="241"/>
      <c r="G27" s="241"/>
      <c r="H27" s="681" t="s">
        <v>2270</v>
      </c>
      <c r="I27" s="682">
        <v>92300</v>
      </c>
      <c r="J27" s="681"/>
      <c r="K27" s="682" t="s">
        <v>1108</v>
      </c>
      <c r="L27" s="681"/>
      <c r="M27" s="681"/>
      <c r="N27" s="681"/>
      <c r="O27" s="681"/>
      <c r="P27" s="683"/>
      <c r="Q27" s="681" t="s">
        <v>820</v>
      </c>
      <c r="R27" s="684"/>
      <c r="S27" s="681" t="s">
        <v>863</v>
      </c>
      <c r="T27" s="684"/>
      <c r="U27" s="681"/>
      <c r="V27" s="679"/>
      <c r="W27" s="679" t="s">
        <v>864</v>
      </c>
      <c r="X27" s="679"/>
      <c r="Y27" s="685"/>
      <c r="Z27" s="681"/>
      <c r="AA27" s="686"/>
      <c r="AB27" s="681"/>
      <c r="AC27" s="684"/>
      <c r="AD27" s="684"/>
    </row>
    <row r="28" spans="1:30" s="224" customFormat="1" ht="13.5" customHeight="1">
      <c r="A28" s="225">
        <v>20</v>
      </c>
      <c r="B28" s="216"/>
      <c r="C28" s="680"/>
      <c r="D28" s="241" t="s">
        <v>388</v>
      </c>
      <c r="E28" s="241"/>
      <c r="F28" s="241"/>
      <c r="G28" s="241"/>
      <c r="H28" s="681" t="s">
        <v>1109</v>
      </c>
      <c r="I28" s="682" t="s">
        <v>2272</v>
      </c>
      <c r="J28" s="681"/>
      <c r="K28" s="682" t="s">
        <v>2271</v>
      </c>
      <c r="L28" s="681"/>
      <c r="M28" s="681"/>
      <c r="N28" s="681"/>
      <c r="O28" s="681"/>
      <c r="P28" s="683"/>
      <c r="Q28" s="681" t="s">
        <v>820</v>
      </c>
      <c r="R28" s="684"/>
      <c r="S28" s="681" t="s">
        <v>863</v>
      </c>
      <c r="T28" s="684"/>
      <c r="U28" s="681"/>
      <c r="V28" s="679"/>
      <c r="W28" s="679" t="s">
        <v>864</v>
      </c>
      <c r="X28" s="679"/>
      <c r="Y28" s="685"/>
      <c r="Z28" s="681"/>
      <c r="AA28" s="686"/>
      <c r="AB28" s="681"/>
      <c r="AC28" s="684"/>
      <c r="AD28" s="684"/>
    </row>
    <row r="29" spans="1:30" ht="15" customHeight="1">
      <c r="A29" s="225">
        <v>21</v>
      </c>
      <c r="B29" s="242" t="s">
        <v>2275</v>
      </c>
      <c r="C29" s="530"/>
      <c r="D29" s="530"/>
      <c r="E29" s="530"/>
      <c r="F29" s="530"/>
      <c r="G29" s="530"/>
      <c r="H29" s="701"/>
      <c r="I29" s="702"/>
      <c r="J29" s="702"/>
      <c r="K29" s="682" t="s">
        <v>1055</v>
      </c>
      <c r="L29" s="681"/>
      <c r="M29" s="681"/>
      <c r="N29" s="681"/>
      <c r="O29" s="681"/>
      <c r="P29" s="683"/>
      <c r="Q29" s="681" t="s">
        <v>820</v>
      </c>
      <c r="R29" s="684" t="s">
        <v>864</v>
      </c>
      <c r="S29" s="243" t="s">
        <v>1055</v>
      </c>
      <c r="T29" s="684"/>
      <c r="U29" s="681"/>
      <c r="V29" s="679"/>
      <c r="W29" s="679" t="s">
        <v>864</v>
      </c>
      <c r="X29" s="679"/>
      <c r="Y29" s="685"/>
      <c r="Z29" s="681"/>
      <c r="AA29" s="686"/>
      <c r="AB29" s="681"/>
      <c r="AC29" s="684"/>
      <c r="AD29" s="684"/>
    </row>
    <row r="30" spans="1:30" ht="15" customHeight="1">
      <c r="A30" s="225">
        <v>22</v>
      </c>
      <c r="B30" s="217"/>
      <c r="C30" s="216" t="s">
        <v>1082</v>
      </c>
      <c r="D30" s="530"/>
      <c r="E30" s="530"/>
      <c r="F30" s="530"/>
      <c r="G30" s="530"/>
      <c r="H30" s="701"/>
      <c r="I30" s="702"/>
      <c r="J30" s="701"/>
      <c r="K30" s="682" t="s">
        <v>1083</v>
      </c>
      <c r="L30" s="681"/>
      <c r="M30" s="681"/>
      <c r="N30" s="681"/>
      <c r="O30" s="681"/>
      <c r="P30" s="683"/>
      <c r="Q30" s="681" t="s">
        <v>817</v>
      </c>
      <c r="R30" s="684" t="s">
        <v>864</v>
      </c>
      <c r="S30" s="243" t="s">
        <v>1083</v>
      </c>
      <c r="T30" s="684"/>
      <c r="U30" s="681"/>
      <c r="V30" s="679"/>
      <c r="W30" s="679" t="s">
        <v>864</v>
      </c>
      <c r="X30" s="679"/>
      <c r="Y30" s="685"/>
      <c r="Z30" s="681"/>
      <c r="AA30" s="686"/>
      <c r="AB30" s="681"/>
      <c r="AC30" s="684"/>
      <c r="AD30" s="684"/>
    </row>
    <row r="31" spans="1:30" ht="15" customHeight="1">
      <c r="A31" s="225">
        <v>23</v>
      </c>
      <c r="B31" s="241"/>
      <c r="C31" s="217"/>
      <c r="D31" s="680" t="s">
        <v>1084</v>
      </c>
      <c r="E31" s="253"/>
      <c r="F31" s="241"/>
      <c r="G31" s="681"/>
      <c r="H31" s="681" t="s">
        <v>1085</v>
      </c>
      <c r="I31" s="682" t="s">
        <v>1086</v>
      </c>
      <c r="J31" s="681" t="s">
        <v>1087</v>
      </c>
      <c r="K31" s="682" t="s">
        <v>1088</v>
      </c>
      <c r="L31" s="681"/>
      <c r="M31" s="681"/>
      <c r="N31" s="681"/>
      <c r="O31" s="681"/>
      <c r="P31" s="683"/>
      <c r="Q31" s="681" t="s">
        <v>820</v>
      </c>
      <c r="R31" s="684"/>
      <c r="S31" s="681" t="s">
        <v>863</v>
      </c>
      <c r="T31" s="684"/>
      <c r="U31" s="681" t="s">
        <v>1089</v>
      </c>
      <c r="V31" s="679"/>
      <c r="W31" s="679" t="s">
        <v>864</v>
      </c>
      <c r="X31" s="679"/>
      <c r="Y31" s="685"/>
      <c r="Z31" s="681"/>
      <c r="AA31" s="686"/>
      <c r="AB31" s="681"/>
      <c r="AC31" s="684"/>
      <c r="AD31" s="684"/>
    </row>
    <row r="32" spans="1:30" ht="15" customHeight="1">
      <c r="A32" s="225">
        <v>24</v>
      </c>
      <c r="B32" s="241"/>
      <c r="C32" s="222"/>
      <c r="D32" s="680" t="s">
        <v>1090</v>
      </c>
      <c r="E32" s="221"/>
      <c r="F32" s="241"/>
      <c r="G32" s="681"/>
      <c r="H32" s="681" t="s">
        <v>1091</v>
      </c>
      <c r="I32" s="682" t="s">
        <v>1092</v>
      </c>
      <c r="J32" s="681"/>
      <c r="K32" s="682" t="s">
        <v>1093</v>
      </c>
      <c r="L32" s="681" t="s">
        <v>1094</v>
      </c>
      <c r="M32" s="681" t="s">
        <v>254</v>
      </c>
      <c r="N32" s="681"/>
      <c r="O32" s="681"/>
      <c r="P32" s="683"/>
      <c r="Q32" s="681" t="s">
        <v>817</v>
      </c>
      <c r="R32" s="684"/>
      <c r="S32" s="681" t="s">
        <v>863</v>
      </c>
      <c r="T32" s="684"/>
      <c r="U32" s="681"/>
      <c r="V32" s="679"/>
      <c r="W32" s="679" t="s">
        <v>864</v>
      </c>
      <c r="X32" s="679"/>
      <c r="Y32" s="685"/>
      <c r="Z32" s="681"/>
      <c r="AA32" s="686"/>
      <c r="AB32" s="681"/>
      <c r="AC32" s="684"/>
      <c r="AD32" s="684"/>
    </row>
    <row r="33" spans="1:30" ht="15" customHeight="1">
      <c r="A33" s="225">
        <v>25</v>
      </c>
      <c r="B33" s="217"/>
      <c r="C33" s="222"/>
      <c r="D33" s="240" t="s">
        <v>1095</v>
      </c>
      <c r="E33" s="532"/>
      <c r="F33" s="530"/>
      <c r="G33" s="530"/>
      <c r="H33" s="701"/>
      <c r="I33" s="702"/>
      <c r="J33" s="701"/>
      <c r="K33" s="682" t="s">
        <v>1096</v>
      </c>
      <c r="L33" s="681" t="s">
        <v>1097</v>
      </c>
      <c r="M33" s="681" t="s">
        <v>1098</v>
      </c>
      <c r="N33" s="681"/>
      <c r="O33" s="681"/>
      <c r="P33" s="683"/>
      <c r="Q33" s="681" t="s">
        <v>817</v>
      </c>
      <c r="R33" s="684" t="s">
        <v>864</v>
      </c>
      <c r="S33" s="243" t="s">
        <v>1096</v>
      </c>
      <c r="T33" s="684"/>
      <c r="U33" s="681"/>
      <c r="V33" s="679"/>
      <c r="W33" s="679" t="s">
        <v>864</v>
      </c>
      <c r="X33" s="679"/>
      <c r="Y33" s="685"/>
      <c r="Z33" s="681"/>
      <c r="AA33" s="686"/>
      <c r="AB33" s="681"/>
      <c r="AC33" s="684"/>
      <c r="AD33" s="684"/>
    </row>
    <row r="34" spans="1:30" ht="15" customHeight="1">
      <c r="A34" s="225">
        <v>26</v>
      </c>
      <c r="B34" s="217"/>
      <c r="C34" s="222"/>
      <c r="D34" s="241"/>
      <c r="E34" s="241" t="s">
        <v>1099</v>
      </c>
      <c r="F34" s="241"/>
      <c r="G34" s="241"/>
      <c r="H34" s="681" t="s">
        <v>1100</v>
      </c>
      <c r="I34" s="682" t="s">
        <v>1101</v>
      </c>
      <c r="J34" s="681"/>
      <c r="K34" s="682" t="s">
        <v>1088</v>
      </c>
      <c r="L34" s="681"/>
      <c r="M34" s="681"/>
      <c r="N34" s="681"/>
      <c r="O34" s="681"/>
      <c r="P34" s="683"/>
      <c r="Q34" s="681" t="s">
        <v>820</v>
      </c>
      <c r="R34" s="684"/>
      <c r="S34" s="681" t="s">
        <v>863</v>
      </c>
      <c r="T34" s="684"/>
      <c r="U34" s="681" t="s">
        <v>1102</v>
      </c>
      <c r="V34" s="679"/>
      <c r="W34" s="679" t="s">
        <v>864</v>
      </c>
      <c r="X34" s="679"/>
      <c r="Y34" s="685"/>
      <c r="Z34" s="681"/>
      <c r="AA34" s="686"/>
      <c r="AB34" s="681"/>
      <c r="AC34" s="684"/>
      <c r="AD34" s="684"/>
    </row>
    <row r="35" spans="1:30" ht="15" customHeight="1">
      <c r="A35" s="225">
        <v>27</v>
      </c>
      <c r="B35" s="217"/>
      <c r="C35" s="217"/>
      <c r="D35" s="241"/>
      <c r="E35" s="241" t="s">
        <v>1103</v>
      </c>
      <c r="F35" s="241"/>
      <c r="G35" s="241"/>
      <c r="H35" s="681"/>
      <c r="I35" s="682" t="s">
        <v>1104</v>
      </c>
      <c r="J35" s="681"/>
      <c r="K35" s="682" t="s">
        <v>971</v>
      </c>
      <c r="L35" s="681"/>
      <c r="M35" s="681"/>
      <c r="N35" s="681"/>
      <c r="O35" s="681"/>
      <c r="P35" s="683"/>
      <c r="Q35" s="681" t="s">
        <v>817</v>
      </c>
      <c r="R35" s="684"/>
      <c r="S35" s="681" t="s">
        <v>863</v>
      </c>
      <c r="T35" s="684"/>
      <c r="U35" s="681"/>
      <c r="V35" s="679"/>
      <c r="W35" s="679" t="s">
        <v>864</v>
      </c>
      <c r="X35" s="679"/>
      <c r="Y35" s="685"/>
      <c r="Z35" s="681"/>
      <c r="AA35" s="686"/>
      <c r="AB35" s="681"/>
      <c r="AC35" s="684"/>
      <c r="AD35" s="684"/>
    </row>
    <row r="36" spans="1:30" ht="15" customHeight="1">
      <c r="A36" s="225">
        <v>28</v>
      </c>
      <c r="B36" s="217"/>
      <c r="C36" s="217"/>
      <c r="D36" s="241"/>
      <c r="E36" s="241" t="s">
        <v>1105</v>
      </c>
      <c r="F36" s="241"/>
      <c r="G36" s="241"/>
      <c r="H36" s="681"/>
      <c r="I36" s="682" t="s">
        <v>1106</v>
      </c>
      <c r="J36" s="681"/>
      <c r="K36" s="682" t="s">
        <v>871</v>
      </c>
      <c r="L36" s="681"/>
      <c r="M36" s="681"/>
      <c r="N36" s="681"/>
      <c r="O36" s="681"/>
      <c r="P36" s="683"/>
      <c r="Q36" s="681" t="s">
        <v>817</v>
      </c>
      <c r="R36" s="684"/>
      <c r="S36" s="681" t="s">
        <v>863</v>
      </c>
      <c r="T36" s="684"/>
      <c r="U36" s="681"/>
      <c r="V36" s="679"/>
      <c r="W36" s="679" t="s">
        <v>864</v>
      </c>
      <c r="X36" s="679"/>
      <c r="Y36" s="685"/>
      <c r="Z36" s="681"/>
      <c r="AA36" s="686"/>
      <c r="AB36" s="681"/>
      <c r="AC36" s="684"/>
      <c r="AD36" s="684"/>
    </row>
    <row r="37" spans="1:30" ht="15" customHeight="1">
      <c r="A37" s="225">
        <v>29</v>
      </c>
      <c r="B37" s="217"/>
      <c r="C37" s="216" t="s">
        <v>1107</v>
      </c>
      <c r="D37" s="532"/>
      <c r="E37" s="532"/>
      <c r="F37" s="530"/>
      <c r="G37" s="530"/>
      <c r="H37" s="701"/>
      <c r="I37" s="702"/>
      <c r="J37" s="701"/>
      <c r="K37" s="682" t="s">
        <v>1108</v>
      </c>
      <c r="L37" s="681"/>
      <c r="M37" s="681"/>
      <c r="N37" s="681"/>
      <c r="O37" s="681"/>
      <c r="P37" s="683"/>
      <c r="Q37" s="681" t="s">
        <v>817</v>
      </c>
      <c r="R37" s="684" t="s">
        <v>864</v>
      </c>
      <c r="S37" s="243" t="s">
        <v>1108</v>
      </c>
      <c r="T37" s="684"/>
      <c r="U37" s="681"/>
      <c r="V37" s="679"/>
      <c r="W37" s="679" t="s">
        <v>864</v>
      </c>
      <c r="X37" s="679"/>
      <c r="Y37" s="685"/>
      <c r="Z37" s="681"/>
      <c r="AA37" s="686"/>
      <c r="AB37" s="681"/>
      <c r="AC37" s="684"/>
      <c r="AD37" s="684"/>
    </row>
    <row r="38" spans="1:30" ht="15" customHeight="1">
      <c r="A38" s="225">
        <v>30</v>
      </c>
      <c r="B38" s="217"/>
      <c r="C38" s="217"/>
      <c r="D38" s="241" t="s">
        <v>388</v>
      </c>
      <c r="E38" s="217"/>
      <c r="F38" s="241"/>
      <c r="G38" s="241"/>
      <c r="H38" s="681" t="s">
        <v>1109</v>
      </c>
      <c r="I38" s="682" t="s">
        <v>1110</v>
      </c>
      <c r="J38" s="681" t="s">
        <v>1108</v>
      </c>
      <c r="K38" s="682" t="s">
        <v>871</v>
      </c>
      <c r="L38" s="681" t="s">
        <v>1111</v>
      </c>
      <c r="M38" s="681" t="s">
        <v>388</v>
      </c>
      <c r="N38" s="681"/>
      <c r="O38" s="681"/>
      <c r="P38" s="252"/>
      <c r="Q38" s="681" t="s">
        <v>817</v>
      </c>
      <c r="R38" s="684"/>
      <c r="S38" s="681" t="s">
        <v>863</v>
      </c>
      <c r="T38" s="684"/>
      <c r="U38" s="681"/>
      <c r="V38" s="679"/>
      <c r="W38" s="679" t="s">
        <v>864</v>
      </c>
      <c r="X38" s="679"/>
      <c r="Y38" s="685"/>
      <c r="Z38" s="681"/>
      <c r="AA38" s="686"/>
      <c r="AB38" s="681"/>
      <c r="AC38" s="684"/>
      <c r="AD38" s="684"/>
    </row>
    <row r="39" spans="1:30" ht="15" customHeight="1">
      <c r="A39" s="225">
        <v>31</v>
      </c>
      <c r="B39" s="217"/>
      <c r="C39" s="217"/>
      <c r="D39" s="241" t="s">
        <v>392</v>
      </c>
      <c r="E39" s="217"/>
      <c r="F39" s="241"/>
      <c r="G39" s="241"/>
      <c r="H39" s="681" t="s">
        <v>1113</v>
      </c>
      <c r="I39" s="682">
        <v>59350</v>
      </c>
      <c r="J39" s="681" t="s">
        <v>1114</v>
      </c>
      <c r="K39" s="682" t="s">
        <v>1115</v>
      </c>
      <c r="L39" s="681" t="s">
        <v>1116</v>
      </c>
      <c r="M39" s="681" t="s">
        <v>392</v>
      </c>
      <c r="N39" s="681"/>
      <c r="O39" s="681"/>
      <c r="P39" s="252"/>
      <c r="Q39" s="681" t="s">
        <v>817</v>
      </c>
      <c r="R39" s="684"/>
      <c r="S39" s="681" t="s">
        <v>863</v>
      </c>
      <c r="T39" s="684"/>
      <c r="U39" s="681" t="s">
        <v>1117</v>
      </c>
      <c r="V39" s="679"/>
      <c r="W39" s="679" t="s">
        <v>864</v>
      </c>
      <c r="X39" s="679"/>
      <c r="Y39" s="685"/>
      <c r="Z39" s="681"/>
      <c r="AA39" s="686"/>
      <c r="AB39" s="681"/>
      <c r="AC39" s="684"/>
      <c r="AD39" s="684"/>
    </row>
    <row r="40" spans="1:30" ht="15" customHeight="1">
      <c r="A40" s="225">
        <v>32</v>
      </c>
      <c r="B40" s="217"/>
      <c r="C40" s="217"/>
      <c r="D40" s="241" t="s">
        <v>1118</v>
      </c>
      <c r="E40" s="241"/>
      <c r="F40" s="241"/>
      <c r="G40" s="241"/>
      <c r="H40" s="263" t="s">
        <v>1119</v>
      </c>
      <c r="I40" s="682" t="s">
        <v>1120</v>
      </c>
      <c r="J40" s="681"/>
      <c r="K40" s="682" t="s">
        <v>1121</v>
      </c>
      <c r="L40" s="681"/>
      <c r="M40" s="681"/>
      <c r="N40" s="681"/>
      <c r="O40" s="681"/>
      <c r="P40" s="683"/>
      <c r="Q40" s="681" t="s">
        <v>817</v>
      </c>
      <c r="R40" s="684"/>
      <c r="S40" s="681" t="s">
        <v>863</v>
      </c>
      <c r="T40" s="282"/>
      <c r="U40" s="681"/>
      <c r="V40" s="681"/>
      <c r="W40" s="679" t="s">
        <v>864</v>
      </c>
      <c r="X40" s="681"/>
      <c r="Y40" s="685"/>
      <c r="Z40" s="681"/>
      <c r="AA40" s="686"/>
      <c r="AB40" s="681"/>
      <c r="AC40" s="684"/>
      <c r="AD40" s="684"/>
    </row>
    <row r="41" spans="1:30" ht="15" customHeight="1">
      <c r="A41" s="225">
        <v>33</v>
      </c>
      <c r="B41" s="216" t="s">
        <v>2376</v>
      </c>
      <c r="C41" s="531"/>
      <c r="D41" s="530"/>
      <c r="E41" s="530"/>
      <c r="F41" s="530"/>
      <c r="G41" s="530"/>
      <c r="H41" s="701"/>
      <c r="I41" s="702"/>
      <c r="J41" s="701"/>
      <c r="K41" s="682" t="s">
        <v>2377</v>
      </c>
      <c r="L41" s="681"/>
      <c r="M41" s="681"/>
      <c r="N41" s="681"/>
      <c r="O41" s="681"/>
      <c r="P41" s="683"/>
      <c r="Q41" s="681" t="s">
        <v>820</v>
      </c>
      <c r="R41" s="684" t="s">
        <v>864</v>
      </c>
      <c r="S41" s="379" t="s">
        <v>2377</v>
      </c>
      <c r="T41" s="684"/>
      <c r="U41" s="681"/>
      <c r="V41" s="679" t="s">
        <v>2378</v>
      </c>
      <c r="W41" s="679" t="s">
        <v>864</v>
      </c>
      <c r="X41" s="679"/>
      <c r="Y41" s="685"/>
      <c r="Z41" s="681"/>
      <c r="AA41" s="686"/>
      <c r="AB41" s="681"/>
      <c r="AC41" s="684"/>
      <c r="AD41" s="684"/>
    </row>
    <row r="42" spans="1:30" ht="15" customHeight="1">
      <c r="A42" s="225">
        <v>34</v>
      </c>
      <c r="B42" s="217"/>
      <c r="C42" s="262" t="s">
        <v>2379</v>
      </c>
      <c r="D42" s="531"/>
      <c r="E42" s="530"/>
      <c r="F42" s="530"/>
      <c r="G42" s="530"/>
      <c r="H42" s="701"/>
      <c r="I42" s="702"/>
      <c r="J42" s="701"/>
      <c r="K42" s="682" t="s">
        <v>2380</v>
      </c>
      <c r="L42" s="681"/>
      <c r="M42" s="681"/>
      <c r="N42" s="681"/>
      <c r="O42" s="681"/>
      <c r="P42" s="683"/>
      <c r="Q42" s="681" t="s">
        <v>817</v>
      </c>
      <c r="R42" s="684" t="s">
        <v>864</v>
      </c>
      <c r="S42" s="379" t="s">
        <v>2381</v>
      </c>
      <c r="T42" s="684"/>
      <c r="U42" s="681"/>
      <c r="V42" s="679" t="s">
        <v>2378</v>
      </c>
      <c r="W42" s="679" t="s">
        <v>864</v>
      </c>
      <c r="X42" s="679"/>
      <c r="Y42" s="685"/>
      <c r="Z42" s="681"/>
      <c r="AA42" s="686"/>
      <c r="AB42" s="681"/>
      <c r="AC42" s="684"/>
      <c r="AD42" s="684"/>
    </row>
    <row r="43" spans="1:30" ht="15" customHeight="1">
      <c r="A43" s="225">
        <v>35</v>
      </c>
      <c r="B43" s="217"/>
      <c r="C43" s="219"/>
      <c r="D43" s="219" t="s">
        <v>1535</v>
      </c>
      <c r="E43" s="241"/>
      <c r="F43" s="241"/>
      <c r="G43" s="241"/>
      <c r="H43" s="681" t="s">
        <v>2382</v>
      </c>
      <c r="I43" s="682"/>
      <c r="J43" s="681"/>
      <c r="K43" s="682" t="s">
        <v>1537</v>
      </c>
      <c r="L43" s="681"/>
      <c r="M43" s="681"/>
      <c r="N43" s="681"/>
      <c r="O43" s="681"/>
      <c r="P43" s="683"/>
      <c r="Q43" s="681" t="s">
        <v>817</v>
      </c>
      <c r="R43" s="684"/>
      <c r="S43" s="681" t="s">
        <v>863</v>
      </c>
      <c r="T43" s="684"/>
      <c r="U43" s="681"/>
      <c r="V43" s="679" t="s">
        <v>2378</v>
      </c>
      <c r="W43" s="679" t="s">
        <v>864</v>
      </c>
      <c r="X43" s="679"/>
      <c r="Y43" s="685"/>
      <c r="Z43" s="681"/>
      <c r="AA43" s="686"/>
      <c r="AB43" s="681"/>
      <c r="AC43" s="684"/>
      <c r="AD43" s="684"/>
    </row>
    <row r="44" spans="1:30" ht="15" customHeight="1">
      <c r="A44" s="225">
        <v>36</v>
      </c>
      <c r="B44" s="217"/>
      <c r="C44" s="219"/>
      <c r="D44" s="219" t="s">
        <v>1538</v>
      </c>
      <c r="E44" s="241"/>
      <c r="F44" s="241"/>
      <c r="G44" s="241"/>
      <c r="H44" s="681" t="s">
        <v>1539</v>
      </c>
      <c r="I44" s="682"/>
      <c r="J44" s="681"/>
      <c r="K44" s="682" t="s">
        <v>1540</v>
      </c>
      <c r="L44" s="681"/>
      <c r="M44" s="681"/>
      <c r="N44" s="681"/>
      <c r="O44" s="681"/>
      <c r="P44" s="683"/>
      <c r="Q44" s="681" t="s">
        <v>817</v>
      </c>
      <c r="R44" s="684"/>
      <c r="S44" s="681" t="s">
        <v>863</v>
      </c>
      <c r="T44" s="684"/>
      <c r="U44" s="681"/>
      <c r="V44" s="679" t="s">
        <v>2378</v>
      </c>
      <c r="W44" s="679" t="s">
        <v>864</v>
      </c>
      <c r="X44" s="679"/>
      <c r="Y44" s="685"/>
      <c r="Z44" s="681"/>
      <c r="AA44" s="686"/>
      <c r="AB44" s="681"/>
      <c r="AC44" s="684"/>
      <c r="AD44" s="684"/>
    </row>
    <row r="45" spans="1:30" ht="15" customHeight="1">
      <c r="A45" s="225">
        <v>37</v>
      </c>
      <c r="B45" s="217"/>
      <c r="C45" s="219"/>
      <c r="D45" s="219" t="s">
        <v>1541</v>
      </c>
      <c r="E45" s="241"/>
      <c r="F45" s="241"/>
      <c r="G45" s="241"/>
      <c r="H45" s="681" t="s">
        <v>1542</v>
      </c>
      <c r="I45" s="682"/>
      <c r="J45" s="681"/>
      <c r="K45" s="682" t="s">
        <v>1543</v>
      </c>
      <c r="L45" s="681"/>
      <c r="M45" s="681"/>
      <c r="N45" s="681"/>
      <c r="O45" s="681"/>
      <c r="P45" s="683"/>
      <c r="Q45" s="681" t="s">
        <v>817</v>
      </c>
      <c r="R45" s="684"/>
      <c r="S45" s="681" t="s">
        <v>863</v>
      </c>
      <c r="T45" s="684"/>
      <c r="U45" s="681"/>
      <c r="V45" s="679" t="s">
        <v>2378</v>
      </c>
      <c r="W45" s="679" t="s">
        <v>864</v>
      </c>
      <c r="X45" s="679"/>
      <c r="Y45" s="685"/>
      <c r="Z45" s="681"/>
      <c r="AA45" s="686"/>
      <c r="AB45" s="681"/>
      <c r="AC45" s="684"/>
      <c r="AD45" s="684"/>
    </row>
    <row r="46" spans="1:30" ht="15" customHeight="1">
      <c r="A46" s="225">
        <v>38</v>
      </c>
      <c r="B46" s="217"/>
      <c r="C46" s="219"/>
      <c r="D46" s="241" t="s">
        <v>2383</v>
      </c>
      <c r="E46" s="241"/>
      <c r="F46" s="241"/>
      <c r="G46" s="241"/>
      <c r="H46" s="681" t="s">
        <v>2384</v>
      </c>
      <c r="I46" s="682"/>
      <c r="J46" s="681"/>
      <c r="K46" s="682" t="s">
        <v>2385</v>
      </c>
      <c r="L46" s="681"/>
      <c r="M46" s="681"/>
      <c r="N46" s="681"/>
      <c r="O46" s="681"/>
      <c r="P46" s="683"/>
      <c r="Q46" s="681" t="s">
        <v>817</v>
      </c>
      <c r="R46" s="684"/>
      <c r="S46" s="681" t="s">
        <v>863</v>
      </c>
      <c r="T46" s="684"/>
      <c r="U46" s="681"/>
      <c r="V46" s="679" t="s">
        <v>2378</v>
      </c>
      <c r="W46" s="679" t="s">
        <v>864</v>
      </c>
      <c r="X46" s="679"/>
      <c r="Y46" s="685"/>
      <c r="Z46" s="681"/>
      <c r="AA46" s="686"/>
      <c r="AB46" s="681"/>
      <c r="AC46" s="684"/>
      <c r="AD46" s="684"/>
    </row>
    <row r="47" spans="1:30" ht="15" customHeight="1">
      <c r="A47" s="225">
        <v>39</v>
      </c>
      <c r="B47" s="217"/>
      <c r="C47" s="262" t="s">
        <v>2386</v>
      </c>
      <c r="D47" s="530"/>
      <c r="E47" s="530"/>
      <c r="F47" s="530"/>
      <c r="G47" s="530"/>
      <c r="H47" s="701"/>
      <c r="I47" s="702"/>
      <c r="J47" s="701"/>
      <c r="K47" s="682" t="s">
        <v>2387</v>
      </c>
      <c r="L47" s="681"/>
      <c r="M47" s="681"/>
      <c r="N47" s="681"/>
      <c r="O47" s="681"/>
      <c r="P47" s="683"/>
      <c r="Q47" s="681" t="s">
        <v>817</v>
      </c>
      <c r="R47" s="684"/>
      <c r="S47" s="379" t="s">
        <v>2387</v>
      </c>
      <c r="T47" s="684"/>
      <c r="U47" s="681"/>
      <c r="V47" s="679" t="s">
        <v>864</v>
      </c>
      <c r="W47" s="679" t="s">
        <v>864</v>
      </c>
      <c r="X47" s="679"/>
      <c r="Y47" s="685"/>
      <c r="Z47" s="681"/>
      <c r="AA47" s="686"/>
      <c r="AB47" s="681"/>
      <c r="AC47" s="684"/>
      <c r="AD47" s="684"/>
    </row>
    <row r="48" spans="1:30" ht="15" customHeight="1">
      <c r="A48" s="225">
        <v>40</v>
      </c>
      <c r="B48" s="217"/>
      <c r="C48" s="219"/>
      <c r="D48" s="219" t="s">
        <v>2388</v>
      </c>
      <c r="E48" s="241"/>
      <c r="F48" s="241"/>
      <c r="G48" s="241"/>
      <c r="H48" s="681" t="s">
        <v>2389</v>
      </c>
      <c r="I48" s="682"/>
      <c r="J48" s="681"/>
      <c r="K48" s="682" t="s">
        <v>2390</v>
      </c>
      <c r="L48" s="681"/>
      <c r="M48" s="681"/>
      <c r="N48" s="681"/>
      <c r="O48" s="681"/>
      <c r="P48" s="683"/>
      <c r="Q48" s="681" t="s">
        <v>817</v>
      </c>
      <c r="R48" s="684"/>
      <c r="S48" s="681" t="s">
        <v>863</v>
      </c>
      <c r="T48" s="684"/>
      <c r="U48" s="681"/>
      <c r="V48" s="679" t="s">
        <v>864</v>
      </c>
      <c r="W48" s="679" t="s">
        <v>864</v>
      </c>
      <c r="X48" s="679"/>
      <c r="Y48" s="685"/>
      <c r="Z48" s="681"/>
      <c r="AA48" s="686"/>
      <c r="AB48" s="681"/>
      <c r="AC48" s="684"/>
      <c r="AD48" s="684"/>
    </row>
    <row r="49" spans="1:30" ht="15" customHeight="1">
      <c r="A49" s="225">
        <v>41</v>
      </c>
      <c r="B49" s="217"/>
      <c r="C49" s="219"/>
      <c r="D49" s="219" t="s">
        <v>2391</v>
      </c>
      <c r="E49" s="241"/>
      <c r="F49" s="241"/>
      <c r="G49" s="241"/>
      <c r="H49" s="681" t="s">
        <v>2392</v>
      </c>
      <c r="I49" s="682"/>
      <c r="J49" s="681"/>
      <c r="K49" s="682" t="s">
        <v>2393</v>
      </c>
      <c r="L49" s="681"/>
      <c r="M49" s="681"/>
      <c r="N49" s="681"/>
      <c r="O49" s="681"/>
      <c r="P49" s="683"/>
      <c r="Q49" s="681" t="s">
        <v>817</v>
      </c>
      <c r="R49" s="684"/>
      <c r="S49" s="681" t="s">
        <v>2238</v>
      </c>
      <c r="T49" s="684"/>
      <c r="U49" s="681"/>
      <c r="V49" s="679" t="s">
        <v>864</v>
      </c>
      <c r="W49" s="679" t="s">
        <v>864</v>
      </c>
      <c r="X49" s="679"/>
      <c r="Y49" s="685"/>
      <c r="Z49" s="681"/>
      <c r="AA49" s="686"/>
      <c r="AB49" s="681"/>
      <c r="AC49" s="684"/>
      <c r="AD49" s="684"/>
    </row>
    <row r="50" spans="1:30" ht="15" customHeight="1">
      <c r="A50" s="225">
        <v>42</v>
      </c>
      <c r="B50" s="217"/>
      <c r="C50" s="219"/>
      <c r="D50" s="219" t="s">
        <v>2394</v>
      </c>
      <c r="E50" s="241"/>
      <c r="F50" s="241"/>
      <c r="G50" s="241"/>
      <c r="H50" s="681"/>
      <c r="I50" s="682"/>
      <c r="J50" s="681"/>
      <c r="K50" s="682" t="s">
        <v>2395</v>
      </c>
      <c r="L50" s="681"/>
      <c r="M50" s="681"/>
      <c r="N50" s="681"/>
      <c r="O50" s="681"/>
      <c r="P50" s="683"/>
      <c r="Q50" s="681" t="s">
        <v>817</v>
      </c>
      <c r="R50" s="684"/>
      <c r="S50" s="681" t="s">
        <v>863</v>
      </c>
      <c r="T50" s="684"/>
      <c r="U50" s="681"/>
      <c r="V50" s="679" t="s">
        <v>864</v>
      </c>
      <c r="W50" s="679" t="s">
        <v>864</v>
      </c>
      <c r="X50" s="679"/>
      <c r="Y50" s="685"/>
      <c r="Z50" s="681"/>
      <c r="AA50" s="686"/>
      <c r="AB50" s="681"/>
      <c r="AC50" s="684"/>
      <c r="AD50" s="684"/>
    </row>
    <row r="51" spans="1:30" ht="15" customHeight="1">
      <c r="A51" s="225">
        <v>43</v>
      </c>
      <c r="B51" s="217"/>
      <c r="C51" s="219"/>
      <c r="D51" s="219" t="s">
        <v>2396</v>
      </c>
      <c r="E51" s="241"/>
      <c r="F51" s="241"/>
      <c r="G51" s="241"/>
      <c r="H51" s="681"/>
      <c r="I51" s="682"/>
      <c r="J51" s="681"/>
      <c r="K51" s="682" t="s">
        <v>2397</v>
      </c>
      <c r="L51" s="681"/>
      <c r="M51" s="681"/>
      <c r="N51" s="681"/>
      <c r="O51" s="681"/>
      <c r="P51" s="683"/>
      <c r="Q51" s="681" t="s">
        <v>817</v>
      </c>
      <c r="R51" s="684"/>
      <c r="S51" s="681" t="s">
        <v>863</v>
      </c>
      <c r="T51" s="684"/>
      <c r="U51" s="681"/>
      <c r="V51" s="679" t="s">
        <v>864</v>
      </c>
      <c r="W51" s="679" t="s">
        <v>864</v>
      </c>
      <c r="X51" s="679"/>
      <c r="Y51" s="685"/>
      <c r="Z51" s="681"/>
      <c r="AA51" s="686"/>
      <c r="AB51" s="681"/>
      <c r="AC51" s="684"/>
      <c r="AD51" s="684"/>
    </row>
    <row r="52" spans="1:30" ht="15" customHeight="1">
      <c r="A52" s="225">
        <v>44</v>
      </c>
      <c r="B52" s="217"/>
      <c r="C52" s="219"/>
      <c r="D52" s="219" t="s">
        <v>2398</v>
      </c>
      <c r="E52" s="241"/>
      <c r="F52" s="241"/>
      <c r="G52" s="241"/>
      <c r="H52" s="681" t="s">
        <v>2399</v>
      </c>
      <c r="I52" s="682"/>
      <c r="J52" s="681"/>
      <c r="K52" s="682" t="s">
        <v>2400</v>
      </c>
      <c r="L52" s="681"/>
      <c r="M52" s="681"/>
      <c r="N52" s="681"/>
      <c r="O52" s="681"/>
      <c r="P52" s="683"/>
      <c r="Q52" s="681" t="s">
        <v>817</v>
      </c>
      <c r="R52" s="684"/>
      <c r="S52" s="681" t="s">
        <v>863</v>
      </c>
      <c r="T52" s="684"/>
      <c r="U52" s="681"/>
      <c r="V52" s="679" t="s">
        <v>864</v>
      </c>
      <c r="W52" s="679" t="s">
        <v>864</v>
      </c>
      <c r="X52" s="679"/>
      <c r="Y52" s="685"/>
      <c r="Z52" s="681"/>
      <c r="AA52" s="686"/>
      <c r="AB52" s="681"/>
      <c r="AC52" s="684"/>
      <c r="AD52" s="684"/>
    </row>
    <row r="53" spans="1:30" ht="15" customHeight="1">
      <c r="A53" s="225">
        <v>45</v>
      </c>
      <c r="B53" s="217"/>
      <c r="C53" s="219"/>
      <c r="D53" s="219" t="s">
        <v>2401</v>
      </c>
      <c r="E53" s="241"/>
      <c r="F53" s="241"/>
      <c r="G53" s="241"/>
      <c r="H53" s="681"/>
      <c r="I53" s="682"/>
      <c r="J53" s="681"/>
      <c r="K53" s="682" t="s">
        <v>2402</v>
      </c>
      <c r="L53" s="681"/>
      <c r="M53" s="681"/>
      <c r="N53" s="681"/>
      <c r="O53" s="681"/>
      <c r="P53" s="683"/>
      <c r="Q53" s="681" t="s">
        <v>817</v>
      </c>
      <c r="R53" s="684"/>
      <c r="S53" s="681" t="s">
        <v>863</v>
      </c>
      <c r="T53" s="684"/>
      <c r="U53" s="681"/>
      <c r="V53" s="679" t="s">
        <v>864</v>
      </c>
      <c r="W53" s="679" t="s">
        <v>864</v>
      </c>
      <c r="X53" s="679"/>
      <c r="Y53" s="685"/>
      <c r="Z53" s="681"/>
      <c r="AA53" s="686"/>
      <c r="AB53" s="681"/>
      <c r="AC53" s="684"/>
      <c r="AD53" s="684"/>
    </row>
    <row r="54" spans="1:30" ht="15" customHeight="1">
      <c r="A54" s="225">
        <v>46</v>
      </c>
      <c r="B54" s="217"/>
      <c r="C54" s="219"/>
      <c r="D54" s="219" t="s">
        <v>2403</v>
      </c>
      <c r="E54" s="241"/>
      <c r="F54" s="241"/>
      <c r="G54" s="241"/>
      <c r="H54" s="681"/>
      <c r="I54" s="682"/>
      <c r="J54" s="681"/>
      <c r="K54" s="682" t="s">
        <v>2404</v>
      </c>
      <c r="L54" s="681"/>
      <c r="M54" s="681"/>
      <c r="N54" s="681"/>
      <c r="O54" s="681"/>
      <c r="P54" s="683"/>
      <c r="Q54" s="681" t="s">
        <v>817</v>
      </c>
      <c r="R54" s="684"/>
      <c r="S54" s="681" t="s">
        <v>2238</v>
      </c>
      <c r="T54" s="684"/>
      <c r="U54" s="681"/>
      <c r="V54" s="679" t="s">
        <v>864</v>
      </c>
      <c r="W54" s="679" t="s">
        <v>864</v>
      </c>
      <c r="X54" s="679"/>
      <c r="Y54" s="685"/>
      <c r="Z54" s="681"/>
      <c r="AA54" s="686"/>
      <c r="AB54" s="681"/>
      <c r="AC54" s="684"/>
      <c r="AD54" s="684"/>
    </row>
    <row r="55" spans="1:30" ht="15" customHeight="1">
      <c r="A55" s="225">
        <v>47</v>
      </c>
      <c r="B55" s="217"/>
      <c r="C55" s="219"/>
      <c r="D55" s="219" t="s">
        <v>2405</v>
      </c>
      <c r="E55" s="241"/>
      <c r="F55" s="241"/>
      <c r="G55" s="241"/>
      <c r="H55" s="681"/>
      <c r="I55" s="682"/>
      <c r="J55" s="681"/>
      <c r="K55" s="682" t="s">
        <v>2406</v>
      </c>
      <c r="L55" s="681"/>
      <c r="M55" s="681"/>
      <c r="N55" s="681"/>
      <c r="O55" s="681"/>
      <c r="P55" s="683"/>
      <c r="Q55" s="681" t="s">
        <v>817</v>
      </c>
      <c r="R55" s="684"/>
      <c r="S55" s="681" t="s">
        <v>863</v>
      </c>
      <c r="T55" s="684"/>
      <c r="U55" s="681"/>
      <c r="V55" s="679" t="s">
        <v>864</v>
      </c>
      <c r="W55" s="679" t="s">
        <v>864</v>
      </c>
      <c r="X55" s="679"/>
      <c r="Y55" s="685"/>
      <c r="Z55" s="681"/>
      <c r="AA55" s="686"/>
      <c r="AB55" s="681"/>
      <c r="AC55" s="684"/>
      <c r="AD55" s="684"/>
    </row>
    <row r="56" spans="1:30" ht="15" customHeight="1">
      <c r="A56" s="225">
        <v>48</v>
      </c>
      <c r="B56" s="217"/>
      <c r="C56" s="219"/>
      <c r="D56" s="219" t="s">
        <v>2407</v>
      </c>
      <c r="E56" s="241"/>
      <c r="F56" s="241"/>
      <c r="G56" s="241"/>
      <c r="H56" s="681"/>
      <c r="I56" s="682"/>
      <c r="J56" s="681"/>
      <c r="K56" s="682" t="s">
        <v>2408</v>
      </c>
      <c r="L56" s="681"/>
      <c r="M56" s="681"/>
      <c r="N56" s="681"/>
      <c r="O56" s="681"/>
      <c r="P56" s="683"/>
      <c r="Q56" s="681" t="s">
        <v>817</v>
      </c>
      <c r="R56" s="684"/>
      <c r="S56" s="681" t="s">
        <v>863</v>
      </c>
      <c r="T56" s="684"/>
      <c r="U56" s="681"/>
      <c r="V56" s="679" t="s">
        <v>864</v>
      </c>
      <c r="W56" s="679" t="s">
        <v>864</v>
      </c>
      <c r="X56" s="679"/>
      <c r="Y56" s="685"/>
      <c r="Z56" s="681"/>
      <c r="AA56" s="686"/>
      <c r="AB56" s="681"/>
      <c r="AC56" s="684"/>
      <c r="AD56" s="684"/>
    </row>
    <row r="57" spans="1:30" ht="15" customHeight="1">
      <c r="A57" s="225">
        <v>49</v>
      </c>
      <c r="B57" s="217"/>
      <c r="C57" s="262" t="s">
        <v>2409</v>
      </c>
      <c r="D57" s="530"/>
      <c r="E57" s="530"/>
      <c r="F57" s="530"/>
      <c r="G57" s="530"/>
      <c r="H57" s="701"/>
      <c r="I57" s="702"/>
      <c r="J57" s="701"/>
      <c r="K57" s="682" t="s">
        <v>2410</v>
      </c>
      <c r="L57" s="681"/>
      <c r="M57" s="681"/>
      <c r="N57" s="681"/>
      <c r="O57" s="681"/>
      <c r="P57" s="683"/>
      <c r="Q57" s="681" t="s">
        <v>817</v>
      </c>
      <c r="R57" s="684"/>
      <c r="S57" s="379" t="s">
        <v>2410</v>
      </c>
      <c r="T57" s="684"/>
      <c r="U57" s="681"/>
      <c r="V57" s="679"/>
      <c r="W57" s="679" t="s">
        <v>864</v>
      </c>
      <c r="X57" s="679"/>
      <c r="Y57" s="685"/>
      <c r="Z57" s="681"/>
      <c r="AA57" s="686"/>
      <c r="AB57" s="681"/>
      <c r="AC57" s="684"/>
      <c r="AD57" s="684"/>
    </row>
    <row r="58" spans="1:30" ht="15" customHeight="1">
      <c r="A58" s="225">
        <v>50</v>
      </c>
      <c r="B58" s="217"/>
      <c r="C58" s="219"/>
      <c r="D58" s="219" t="s">
        <v>2411</v>
      </c>
      <c r="E58" s="241"/>
      <c r="F58" s="241"/>
      <c r="G58" s="241"/>
      <c r="H58" s="681"/>
      <c r="I58" s="682"/>
      <c r="J58" s="681"/>
      <c r="K58" s="682" t="s">
        <v>2412</v>
      </c>
      <c r="L58" s="681"/>
      <c r="M58" s="681"/>
      <c r="N58" s="681"/>
      <c r="O58" s="681"/>
      <c r="P58" s="683"/>
      <c r="Q58" s="681" t="s">
        <v>817</v>
      </c>
      <c r="R58" s="684"/>
      <c r="S58" s="681" t="s">
        <v>2238</v>
      </c>
      <c r="T58" s="684"/>
      <c r="U58" s="681"/>
      <c r="V58" s="679"/>
      <c r="W58" s="679" t="s">
        <v>864</v>
      </c>
      <c r="X58" s="679"/>
      <c r="Y58" s="685"/>
      <c r="Z58" s="681"/>
      <c r="AA58" s="686"/>
      <c r="AB58" s="681"/>
      <c r="AC58" s="684"/>
      <c r="AD58" s="684"/>
    </row>
    <row r="59" spans="1:30" ht="15" customHeight="1">
      <c r="A59" s="225">
        <v>51</v>
      </c>
      <c r="B59" s="217"/>
      <c r="C59" s="219"/>
      <c r="D59" s="219" t="s">
        <v>2413</v>
      </c>
      <c r="E59" s="241"/>
      <c r="F59" s="241"/>
      <c r="G59" s="241"/>
      <c r="H59" s="681" t="s">
        <v>2414</v>
      </c>
      <c r="I59" s="682"/>
      <c r="J59" s="681"/>
      <c r="K59" s="682" t="s">
        <v>2415</v>
      </c>
      <c r="L59" s="681"/>
      <c r="M59" s="681"/>
      <c r="N59" s="681"/>
      <c r="O59" s="681"/>
      <c r="P59" s="683"/>
      <c r="Q59" s="681" t="s">
        <v>817</v>
      </c>
      <c r="R59" s="684"/>
      <c r="S59" s="681" t="s">
        <v>863</v>
      </c>
      <c r="T59" s="684"/>
      <c r="U59" s="681"/>
      <c r="V59" s="679"/>
      <c r="W59" s="679" t="s">
        <v>864</v>
      </c>
      <c r="X59" s="679"/>
      <c r="Y59" s="685"/>
      <c r="Z59" s="681"/>
      <c r="AA59" s="686"/>
      <c r="AB59" s="681"/>
      <c r="AC59" s="684"/>
      <c r="AD59" s="684"/>
    </row>
    <row r="60" spans="1:30" ht="15" customHeight="1">
      <c r="A60" s="225">
        <v>52</v>
      </c>
      <c r="B60" s="217"/>
      <c r="C60" s="219"/>
      <c r="D60" s="219" t="s">
        <v>2416</v>
      </c>
      <c r="E60" s="241"/>
      <c r="F60" s="241"/>
      <c r="G60" s="241"/>
      <c r="H60" s="681" t="s">
        <v>2417</v>
      </c>
      <c r="I60" s="682"/>
      <c r="J60" s="681"/>
      <c r="K60" s="682" t="s">
        <v>2418</v>
      </c>
      <c r="L60" s="681"/>
      <c r="M60" s="681"/>
      <c r="N60" s="681"/>
      <c r="O60" s="681"/>
      <c r="P60" s="683"/>
      <c r="Q60" s="681" t="s">
        <v>817</v>
      </c>
      <c r="R60" s="684"/>
      <c r="S60" s="681" t="s">
        <v>863</v>
      </c>
      <c r="T60" s="684"/>
      <c r="U60" s="681"/>
      <c r="V60" s="679"/>
      <c r="W60" s="679" t="s">
        <v>864</v>
      </c>
      <c r="X60" s="679"/>
      <c r="Y60" s="685"/>
      <c r="Z60" s="681"/>
      <c r="AA60" s="686"/>
      <c r="AB60" s="681"/>
      <c r="AC60" s="684"/>
      <c r="AD60" s="684"/>
    </row>
    <row r="61" spans="1:30" ht="15" customHeight="1">
      <c r="A61" s="225">
        <v>53</v>
      </c>
      <c r="B61" s="217"/>
      <c r="C61" s="219"/>
      <c r="D61" s="533" t="s">
        <v>2419</v>
      </c>
      <c r="E61" s="241"/>
      <c r="F61" s="241"/>
      <c r="G61" s="241"/>
      <c r="H61" s="681"/>
      <c r="I61" s="682"/>
      <c r="J61" s="681"/>
      <c r="K61" s="682" t="s">
        <v>2420</v>
      </c>
      <c r="L61" s="681"/>
      <c r="M61" s="681"/>
      <c r="N61" s="681"/>
      <c r="O61" s="681"/>
      <c r="P61" s="683"/>
      <c r="Q61" s="681" t="s">
        <v>817</v>
      </c>
      <c r="R61" s="684"/>
      <c r="S61" s="681" t="s">
        <v>2238</v>
      </c>
      <c r="T61" s="684"/>
      <c r="U61" s="681"/>
      <c r="V61" s="679"/>
      <c r="W61" s="679" t="s">
        <v>864</v>
      </c>
      <c r="X61" s="679"/>
      <c r="Y61" s="685"/>
      <c r="Z61" s="681"/>
      <c r="AA61" s="686"/>
      <c r="AB61" s="681"/>
      <c r="AC61" s="684"/>
      <c r="AD61" s="684"/>
    </row>
    <row r="62" spans="1:30" ht="15" customHeight="1">
      <c r="A62" s="225">
        <v>54</v>
      </c>
      <c r="B62" s="217"/>
      <c r="C62" s="219"/>
      <c r="D62" s="533" t="s">
        <v>2421</v>
      </c>
      <c r="E62" s="241"/>
      <c r="F62" s="241"/>
      <c r="G62" s="241"/>
      <c r="H62" s="681"/>
      <c r="I62" s="682"/>
      <c r="J62" s="681"/>
      <c r="K62" s="682" t="s">
        <v>2422</v>
      </c>
      <c r="L62" s="681"/>
      <c r="M62" s="681"/>
      <c r="N62" s="681"/>
      <c r="O62" s="681"/>
      <c r="P62" s="683"/>
      <c r="Q62" s="681" t="s">
        <v>817</v>
      </c>
      <c r="R62" s="684"/>
      <c r="S62" s="681" t="s">
        <v>2238</v>
      </c>
      <c r="T62" s="684"/>
      <c r="U62" s="681"/>
      <c r="V62" s="679"/>
      <c r="W62" s="679" t="s">
        <v>864</v>
      </c>
      <c r="X62" s="679"/>
      <c r="Y62" s="685"/>
      <c r="Z62" s="681"/>
      <c r="AA62" s="686"/>
      <c r="AB62" s="681"/>
      <c r="AC62" s="684"/>
      <c r="AD62" s="684"/>
    </row>
    <row r="63" spans="1:30" ht="15" customHeight="1">
      <c r="A63" s="225">
        <v>55</v>
      </c>
      <c r="B63" s="217"/>
      <c r="C63" s="219"/>
      <c r="D63" s="533" t="s">
        <v>2423</v>
      </c>
      <c r="E63" s="241"/>
      <c r="F63" s="241"/>
      <c r="G63" s="241"/>
      <c r="H63" s="681"/>
      <c r="I63" s="682"/>
      <c r="J63" s="681"/>
      <c r="K63" s="682" t="s">
        <v>2424</v>
      </c>
      <c r="L63" s="681"/>
      <c r="M63" s="681"/>
      <c r="N63" s="681"/>
      <c r="O63" s="681"/>
      <c r="P63" s="683"/>
      <c r="Q63" s="681" t="s">
        <v>817</v>
      </c>
      <c r="R63" s="684"/>
      <c r="S63" s="681" t="s">
        <v>2238</v>
      </c>
      <c r="T63" s="684"/>
      <c r="U63" s="681"/>
      <c r="V63" s="679"/>
      <c r="W63" s="679" t="s">
        <v>864</v>
      </c>
      <c r="X63" s="679"/>
      <c r="Y63" s="685"/>
      <c r="Z63" s="681"/>
      <c r="AA63" s="686"/>
      <c r="AB63" s="681"/>
      <c r="AC63" s="684"/>
      <c r="AD63" s="684"/>
    </row>
    <row r="64" spans="1:30" ht="15" customHeight="1">
      <c r="A64" s="225">
        <v>56</v>
      </c>
      <c r="B64" s="217"/>
      <c r="C64" s="219"/>
      <c r="D64" s="533" t="s">
        <v>2425</v>
      </c>
      <c r="E64" s="241"/>
      <c r="F64" s="241"/>
      <c r="G64" s="241"/>
      <c r="H64" s="681"/>
      <c r="I64" s="682"/>
      <c r="J64" s="681"/>
      <c r="K64" s="682" t="s">
        <v>2426</v>
      </c>
      <c r="L64" s="681"/>
      <c r="M64" s="681"/>
      <c r="N64" s="681"/>
      <c r="O64" s="681"/>
      <c r="P64" s="683"/>
      <c r="Q64" s="681" t="s">
        <v>817</v>
      </c>
      <c r="R64" s="684"/>
      <c r="S64" s="681" t="s">
        <v>2238</v>
      </c>
      <c r="T64" s="684"/>
      <c r="U64" s="681"/>
      <c r="V64" s="679"/>
      <c r="W64" s="679" t="s">
        <v>864</v>
      </c>
      <c r="X64" s="679"/>
      <c r="Y64" s="685"/>
      <c r="Z64" s="681"/>
      <c r="AA64" s="686"/>
      <c r="AB64" s="681"/>
      <c r="AC64" s="684"/>
      <c r="AD64" s="684"/>
    </row>
    <row r="65" spans="1:30" ht="15" customHeight="1">
      <c r="A65" s="225">
        <v>57</v>
      </c>
      <c r="B65" s="217"/>
      <c r="C65" s="219"/>
      <c r="D65" s="241"/>
      <c r="E65" s="241"/>
      <c r="F65" s="241"/>
      <c r="G65" s="241"/>
      <c r="H65" s="681"/>
      <c r="I65" s="682"/>
      <c r="J65" s="681"/>
      <c r="K65" s="682"/>
      <c r="L65" s="681"/>
      <c r="M65" s="681"/>
      <c r="N65" s="681"/>
      <c r="O65" s="681"/>
      <c r="P65" s="683"/>
      <c r="Q65" s="681"/>
      <c r="R65" s="684"/>
      <c r="S65" s="681"/>
      <c r="T65" s="684"/>
      <c r="U65" s="681"/>
      <c r="V65" s="679"/>
      <c r="W65" s="679" t="s">
        <v>864</v>
      </c>
      <c r="X65" s="679"/>
      <c r="Y65" s="685"/>
      <c r="Z65" s="681"/>
      <c r="AA65" s="686"/>
      <c r="AB65" s="681"/>
      <c r="AC65" s="684"/>
      <c r="AD65" s="684"/>
    </row>
    <row r="66" spans="1:30" ht="15" customHeight="1">
      <c r="A66" s="225">
        <v>58</v>
      </c>
      <c r="B66" s="217"/>
      <c r="C66" s="219"/>
      <c r="D66" s="533" t="s">
        <v>2427</v>
      </c>
      <c r="E66" s="241"/>
      <c r="F66" s="241"/>
      <c r="G66" s="241"/>
      <c r="H66" s="681"/>
      <c r="I66" s="682"/>
      <c r="J66" s="681"/>
      <c r="K66" s="682" t="s">
        <v>2428</v>
      </c>
      <c r="L66" s="681"/>
      <c r="M66" s="681"/>
      <c r="N66" s="681"/>
      <c r="O66" s="681"/>
      <c r="P66" s="683"/>
      <c r="Q66" s="681" t="s">
        <v>817</v>
      </c>
      <c r="R66" s="684"/>
      <c r="S66" s="681" t="s">
        <v>2238</v>
      </c>
      <c r="T66" s="684"/>
      <c r="U66" s="681"/>
      <c r="V66" s="679"/>
      <c r="W66" s="679" t="s">
        <v>864</v>
      </c>
      <c r="X66" s="679"/>
      <c r="Y66" s="685"/>
      <c r="Z66" s="681"/>
      <c r="AA66" s="686"/>
      <c r="AB66" s="681"/>
      <c r="AC66" s="684"/>
      <c r="AD66" s="684"/>
    </row>
    <row r="67" spans="1:30" ht="15" customHeight="1">
      <c r="A67" s="225">
        <v>59</v>
      </c>
      <c r="B67" s="217"/>
      <c r="C67" s="219"/>
      <c r="D67" s="533" t="s">
        <v>2429</v>
      </c>
      <c r="E67" s="241"/>
      <c r="F67" s="241"/>
      <c r="G67" s="241"/>
      <c r="H67" s="681"/>
      <c r="I67" s="682"/>
      <c r="J67" s="681"/>
      <c r="K67" s="682" t="s">
        <v>2430</v>
      </c>
      <c r="L67" s="681"/>
      <c r="M67" s="681"/>
      <c r="N67" s="681"/>
      <c r="O67" s="681"/>
      <c r="P67" s="683"/>
      <c r="Q67" s="681" t="s">
        <v>817</v>
      </c>
      <c r="R67" s="684"/>
      <c r="S67" s="681" t="s">
        <v>2238</v>
      </c>
      <c r="T67" s="684"/>
      <c r="U67" s="681"/>
      <c r="V67" s="679"/>
      <c r="W67" s="679" t="s">
        <v>864</v>
      </c>
      <c r="X67" s="679"/>
      <c r="Y67" s="685"/>
      <c r="Z67" s="681"/>
      <c r="AA67" s="686"/>
      <c r="AB67" s="681"/>
      <c r="AC67" s="684"/>
      <c r="AD67" s="684"/>
    </row>
    <row r="68" spans="1:30" ht="15" customHeight="1">
      <c r="A68" s="225">
        <v>60</v>
      </c>
      <c r="B68" s="217"/>
      <c r="C68" s="219"/>
      <c r="D68" s="533" t="s">
        <v>2431</v>
      </c>
      <c r="E68" s="241"/>
      <c r="F68" s="241"/>
      <c r="G68" s="241"/>
      <c r="H68" s="681"/>
      <c r="I68" s="682"/>
      <c r="J68" s="681"/>
      <c r="K68" s="682" t="s">
        <v>2432</v>
      </c>
      <c r="L68" s="681"/>
      <c r="M68" s="681"/>
      <c r="N68" s="681"/>
      <c r="O68" s="681"/>
      <c r="P68" s="683"/>
      <c r="Q68" s="681" t="s">
        <v>817</v>
      </c>
      <c r="R68" s="684"/>
      <c r="S68" s="681" t="s">
        <v>2238</v>
      </c>
      <c r="T68" s="684"/>
      <c r="U68" s="681"/>
      <c r="V68" s="679"/>
      <c r="W68" s="679" t="s">
        <v>864</v>
      </c>
      <c r="X68" s="679"/>
      <c r="Y68" s="685"/>
      <c r="Z68" s="681"/>
      <c r="AA68" s="686"/>
      <c r="AB68" s="681"/>
      <c r="AC68" s="684"/>
      <c r="AD68" s="684"/>
    </row>
    <row r="69" spans="1:30" ht="15" customHeight="1">
      <c r="A69" s="225">
        <v>61</v>
      </c>
      <c r="B69" s="216" t="s">
        <v>2433</v>
      </c>
      <c r="C69" s="531"/>
      <c r="D69" s="530"/>
      <c r="E69" s="530"/>
      <c r="F69" s="530"/>
      <c r="G69" s="530"/>
      <c r="H69" s="701"/>
      <c r="I69" s="702"/>
      <c r="J69" s="701"/>
      <c r="K69" s="682" t="s">
        <v>1929</v>
      </c>
      <c r="L69" s="681"/>
      <c r="M69" s="681"/>
      <c r="N69" s="681"/>
      <c r="O69" s="681"/>
      <c r="P69" s="683"/>
      <c r="Q69" s="681" t="s">
        <v>817</v>
      </c>
      <c r="R69" s="684"/>
      <c r="S69" s="681"/>
      <c r="T69" s="684"/>
      <c r="U69" s="681"/>
      <c r="V69" s="679"/>
      <c r="W69" s="679" t="s">
        <v>864</v>
      </c>
      <c r="X69" s="679"/>
      <c r="Y69" s="685"/>
      <c r="Z69" s="681"/>
      <c r="AA69" s="686"/>
      <c r="AB69" s="681"/>
      <c r="AC69" s="684"/>
      <c r="AD69" s="684"/>
    </row>
    <row r="70" spans="1:30" ht="15" customHeight="1">
      <c r="A70" s="225">
        <v>62</v>
      </c>
      <c r="B70" s="217"/>
      <c r="C70" s="219" t="s">
        <v>2434</v>
      </c>
      <c r="D70" s="241"/>
      <c r="E70" s="241"/>
      <c r="F70" s="241"/>
      <c r="G70" s="241"/>
      <c r="H70" s="681" t="s">
        <v>2435</v>
      </c>
      <c r="I70" s="682"/>
      <c r="J70" s="681"/>
      <c r="K70" s="682" t="s">
        <v>2436</v>
      </c>
      <c r="L70" s="681"/>
      <c r="M70" s="681"/>
      <c r="N70" s="681"/>
      <c r="O70" s="681"/>
      <c r="P70" s="683"/>
      <c r="Q70" s="681" t="s">
        <v>817</v>
      </c>
      <c r="R70" s="684"/>
      <c r="S70" s="681"/>
      <c r="T70" s="684"/>
      <c r="U70" s="681"/>
      <c r="V70" s="679"/>
      <c r="W70" s="679" t="s">
        <v>864</v>
      </c>
      <c r="X70" s="679"/>
      <c r="Y70" s="685"/>
      <c r="Z70" s="681"/>
      <c r="AA70" s="686"/>
      <c r="AB70" s="681"/>
      <c r="AC70" s="684"/>
      <c r="AD70" s="684"/>
    </row>
    <row r="71" spans="1:30" ht="15" customHeight="1">
      <c r="A71" s="225">
        <v>63</v>
      </c>
      <c r="B71" s="217"/>
      <c r="C71" s="219" t="s">
        <v>2437</v>
      </c>
      <c r="D71" s="241"/>
      <c r="E71" s="241"/>
      <c r="F71" s="241"/>
      <c r="G71" s="241"/>
      <c r="H71" s="681" t="s">
        <v>2438</v>
      </c>
      <c r="I71" s="682"/>
      <c r="J71" s="681"/>
      <c r="K71" s="682" t="s">
        <v>2397</v>
      </c>
      <c r="L71" s="681"/>
      <c r="M71" s="681"/>
      <c r="N71" s="681"/>
      <c r="O71" s="681"/>
      <c r="P71" s="683"/>
      <c r="Q71" s="681" t="s">
        <v>817</v>
      </c>
      <c r="R71" s="684"/>
      <c r="S71" s="681"/>
      <c r="T71" s="684"/>
      <c r="U71" s="681"/>
      <c r="V71" s="679"/>
      <c r="W71" s="679" t="s">
        <v>864</v>
      </c>
      <c r="X71" s="679"/>
      <c r="Y71" s="685"/>
      <c r="Z71" s="681"/>
      <c r="AA71" s="686"/>
      <c r="AB71" s="681"/>
      <c r="AC71" s="684"/>
      <c r="AD71" s="684"/>
    </row>
    <row r="72" spans="1:30" ht="15" customHeight="1">
      <c r="A72" s="225">
        <v>64</v>
      </c>
      <c r="B72" s="217"/>
      <c r="C72" s="219" t="s">
        <v>2439</v>
      </c>
      <c r="D72" s="241"/>
      <c r="E72" s="241"/>
      <c r="F72" s="241"/>
      <c r="G72" s="241"/>
      <c r="H72" s="681"/>
      <c r="I72" s="682"/>
      <c r="J72" s="681"/>
      <c r="K72" s="682" t="s">
        <v>2440</v>
      </c>
      <c r="L72" s="681"/>
      <c r="M72" s="681"/>
      <c r="N72" s="681"/>
      <c r="O72" s="681"/>
      <c r="P72" s="683"/>
      <c r="Q72" s="681" t="s">
        <v>817</v>
      </c>
      <c r="R72" s="684"/>
      <c r="S72" s="681" t="s">
        <v>2238</v>
      </c>
      <c r="T72" s="684"/>
      <c r="U72" s="681"/>
      <c r="V72" s="679"/>
      <c r="W72" s="679" t="s">
        <v>864</v>
      </c>
      <c r="X72" s="679"/>
      <c r="Y72" s="685"/>
      <c r="Z72" s="681"/>
      <c r="AA72" s="686"/>
      <c r="AB72" s="681"/>
      <c r="AC72" s="684"/>
      <c r="AD72" s="684"/>
    </row>
    <row r="73" spans="1:30" ht="15" customHeight="1">
      <c r="A73" s="225">
        <v>65</v>
      </c>
      <c r="B73" s="217"/>
      <c r="C73" s="219" t="s">
        <v>2441</v>
      </c>
      <c r="D73" s="241"/>
      <c r="E73" s="241"/>
      <c r="F73" s="241"/>
      <c r="G73" s="241"/>
      <c r="H73" s="681"/>
      <c r="I73" s="682"/>
      <c r="J73" s="681"/>
      <c r="K73" s="682"/>
      <c r="L73" s="681"/>
      <c r="M73" s="681"/>
      <c r="N73" s="681"/>
      <c r="O73" s="681"/>
      <c r="P73" s="683"/>
      <c r="Q73" s="681" t="s">
        <v>817</v>
      </c>
      <c r="R73" s="684"/>
      <c r="S73" s="681" t="s">
        <v>2238</v>
      </c>
      <c r="T73" s="684"/>
      <c r="U73" s="681"/>
      <c r="V73" s="679"/>
      <c r="W73" s="679" t="s">
        <v>864</v>
      </c>
      <c r="X73" s="679"/>
      <c r="Y73" s="685"/>
      <c r="Z73" s="681"/>
      <c r="AA73" s="686"/>
      <c r="AB73" s="681"/>
      <c r="AC73" s="684"/>
      <c r="AD73" s="684"/>
    </row>
    <row r="74" spans="1:30" ht="15" customHeight="1">
      <c r="A74" s="225">
        <v>66</v>
      </c>
      <c r="B74" s="217"/>
      <c r="C74" s="219" t="s">
        <v>2442</v>
      </c>
      <c r="D74" s="241"/>
      <c r="E74" s="241"/>
      <c r="F74" s="241"/>
      <c r="G74" s="241"/>
      <c r="H74" s="681"/>
      <c r="I74" s="682"/>
      <c r="J74" s="681"/>
      <c r="K74" s="682" t="s">
        <v>2443</v>
      </c>
      <c r="L74" s="681"/>
      <c r="M74" s="681"/>
      <c r="N74" s="681"/>
      <c r="O74" s="681"/>
      <c r="P74" s="683"/>
      <c r="Q74" s="681" t="s">
        <v>817</v>
      </c>
      <c r="R74" s="684"/>
      <c r="S74" s="681" t="s">
        <v>2238</v>
      </c>
      <c r="T74" s="684"/>
      <c r="U74" s="681"/>
      <c r="V74" s="679"/>
      <c r="W74" s="679" t="s">
        <v>864</v>
      </c>
      <c r="X74" s="679"/>
      <c r="Y74" s="685"/>
      <c r="Z74" s="681"/>
      <c r="AA74" s="686"/>
      <c r="AB74" s="681"/>
      <c r="AC74" s="684"/>
      <c r="AD74" s="684"/>
    </row>
    <row r="75" spans="1:30" ht="15" customHeight="1">
      <c r="A75" s="225">
        <v>67</v>
      </c>
      <c r="B75" s="217"/>
      <c r="C75" s="219" t="s">
        <v>2444</v>
      </c>
      <c r="D75" s="241"/>
      <c r="E75" s="241"/>
      <c r="F75" s="241"/>
      <c r="G75" s="241"/>
      <c r="H75" s="681"/>
      <c r="I75" s="682"/>
      <c r="J75" s="681"/>
      <c r="K75" s="682" t="s">
        <v>2445</v>
      </c>
      <c r="L75" s="681"/>
      <c r="M75" s="681"/>
      <c r="N75" s="681"/>
      <c r="O75" s="681"/>
      <c r="P75" s="683"/>
      <c r="Q75" s="681" t="s">
        <v>817</v>
      </c>
      <c r="R75" s="684"/>
      <c r="S75" s="681" t="s">
        <v>2238</v>
      </c>
      <c r="T75" s="684"/>
      <c r="U75" s="681"/>
      <c r="V75" s="679"/>
      <c r="W75" s="679" t="s">
        <v>864</v>
      </c>
      <c r="X75" s="679"/>
      <c r="Y75" s="685"/>
      <c r="Z75" s="681"/>
      <c r="AA75" s="686"/>
      <c r="AB75" s="681"/>
      <c r="AC75" s="684"/>
      <c r="AD75" s="684"/>
    </row>
    <row r="76" spans="1:30" ht="15" customHeight="1">
      <c r="A76" s="225">
        <v>68</v>
      </c>
      <c r="B76" s="217"/>
      <c r="C76" s="528" t="s">
        <v>2446</v>
      </c>
      <c r="D76" s="241"/>
      <c r="E76" s="241"/>
      <c r="F76" s="241"/>
      <c r="G76" s="241"/>
      <c r="H76" s="681" t="s">
        <v>2447</v>
      </c>
      <c r="I76" s="682"/>
      <c r="J76" s="681"/>
      <c r="K76" s="682"/>
      <c r="L76" s="681"/>
      <c r="M76" s="681"/>
      <c r="N76" s="681"/>
      <c r="O76" s="681"/>
      <c r="P76" s="683"/>
      <c r="Q76" s="681" t="s">
        <v>817</v>
      </c>
      <c r="R76" s="684"/>
      <c r="S76" s="681" t="s">
        <v>2238</v>
      </c>
      <c r="T76" s="684"/>
      <c r="U76" s="681"/>
      <c r="V76" s="679"/>
      <c r="W76" s="679" t="s">
        <v>864</v>
      </c>
      <c r="X76" s="679"/>
      <c r="Y76" s="685"/>
      <c r="Z76" s="681"/>
      <c r="AA76" s="686"/>
      <c r="AB76" s="681"/>
      <c r="AC76" s="684"/>
      <c r="AD76" s="684"/>
    </row>
    <row r="77" spans="1:30" ht="15" customHeight="1">
      <c r="A77" s="225">
        <v>69</v>
      </c>
      <c r="B77" s="217"/>
      <c r="C77" s="528" t="s">
        <v>2448</v>
      </c>
      <c r="D77" s="241"/>
      <c r="E77" s="241"/>
      <c r="F77" s="241"/>
      <c r="G77" s="241"/>
      <c r="H77" s="681" t="s">
        <v>2449</v>
      </c>
      <c r="I77" s="682"/>
      <c r="J77" s="681"/>
      <c r="K77" s="682"/>
      <c r="L77" s="681"/>
      <c r="M77" s="681"/>
      <c r="N77" s="681"/>
      <c r="O77" s="681"/>
      <c r="P77" s="683"/>
      <c r="Q77" s="681" t="s">
        <v>817</v>
      </c>
      <c r="R77" s="684"/>
      <c r="S77" s="681" t="s">
        <v>2238</v>
      </c>
      <c r="T77" s="684"/>
      <c r="U77" s="681"/>
      <c r="V77" s="679"/>
      <c r="W77" s="679" t="s">
        <v>864</v>
      </c>
      <c r="X77" s="679"/>
      <c r="Y77" s="685"/>
      <c r="Z77" s="681"/>
      <c r="AA77" s="686"/>
      <c r="AB77" s="681"/>
      <c r="AC77" s="684"/>
      <c r="AD77" s="684"/>
    </row>
    <row r="78" spans="1:30" ht="15" customHeight="1">
      <c r="A78" s="225">
        <v>70</v>
      </c>
      <c r="B78" s="217"/>
      <c r="C78" s="528" t="s">
        <v>2450</v>
      </c>
      <c r="D78" s="241"/>
      <c r="E78" s="241"/>
      <c r="F78" s="241"/>
      <c r="G78" s="241"/>
      <c r="H78" s="263" t="s">
        <v>2451</v>
      </c>
      <c r="I78" s="682"/>
      <c r="J78" s="681"/>
      <c r="K78" s="682"/>
      <c r="L78" s="681"/>
      <c r="M78" s="681"/>
      <c r="N78" s="681"/>
      <c r="O78" s="681"/>
      <c r="P78" s="683"/>
      <c r="Q78" s="681" t="s">
        <v>817</v>
      </c>
      <c r="R78" s="684"/>
      <c r="S78" s="681" t="s">
        <v>2238</v>
      </c>
      <c r="T78" s="684"/>
      <c r="U78" s="681"/>
      <c r="V78" s="679"/>
      <c r="W78" s="679" t="s">
        <v>864</v>
      </c>
      <c r="X78" s="679"/>
      <c r="Y78" s="685"/>
      <c r="Z78" s="681"/>
      <c r="AA78" s="686"/>
      <c r="AB78" s="681"/>
      <c r="AC78" s="684"/>
      <c r="AD78" s="684"/>
    </row>
    <row r="79" spans="1:30" ht="15" customHeight="1">
      <c r="A79" s="225">
        <v>71</v>
      </c>
      <c r="B79" s="217"/>
      <c r="C79" s="528" t="s">
        <v>2452</v>
      </c>
      <c r="D79" s="241"/>
      <c r="E79" s="241"/>
      <c r="F79" s="241"/>
      <c r="G79" s="241"/>
      <c r="H79" s="681" t="s">
        <v>2453</v>
      </c>
      <c r="I79" s="682"/>
      <c r="J79" s="681"/>
      <c r="K79" s="682"/>
      <c r="L79" s="681"/>
      <c r="M79" s="681"/>
      <c r="N79" s="681"/>
      <c r="O79" s="681"/>
      <c r="P79" s="683"/>
      <c r="Q79" s="681" t="s">
        <v>817</v>
      </c>
      <c r="R79" s="684"/>
      <c r="S79" s="681" t="s">
        <v>2238</v>
      </c>
      <c r="T79" s="684"/>
      <c r="U79" s="681"/>
      <c r="V79" s="679"/>
      <c r="W79" s="679" t="s">
        <v>864</v>
      </c>
      <c r="X79" s="679"/>
      <c r="Y79" s="685"/>
      <c r="Z79" s="681"/>
      <c r="AA79" s="686"/>
      <c r="AB79" s="681"/>
      <c r="AC79" s="684"/>
      <c r="AD79" s="684"/>
    </row>
    <row r="80" spans="1:30" ht="15" customHeight="1">
      <c r="A80" s="225">
        <v>72</v>
      </c>
      <c r="B80" s="217"/>
      <c r="C80" s="528" t="s">
        <v>2454</v>
      </c>
      <c r="D80" s="241"/>
      <c r="E80" s="241"/>
      <c r="F80" s="241"/>
      <c r="G80" s="241"/>
      <c r="H80" s="263" t="s">
        <v>2455</v>
      </c>
      <c r="I80" s="682"/>
      <c r="J80" s="681"/>
      <c r="K80" s="682"/>
      <c r="L80" s="681"/>
      <c r="M80" s="681"/>
      <c r="N80" s="681"/>
      <c r="O80" s="681"/>
      <c r="P80" s="683"/>
      <c r="Q80" s="681" t="s">
        <v>817</v>
      </c>
      <c r="R80" s="684"/>
      <c r="S80" s="681" t="s">
        <v>2238</v>
      </c>
      <c r="T80" s="684"/>
      <c r="U80" s="681"/>
      <c r="V80" s="679"/>
      <c r="W80" s="679" t="s">
        <v>864</v>
      </c>
      <c r="X80" s="679"/>
      <c r="Y80" s="685"/>
      <c r="Z80" s="681"/>
      <c r="AA80" s="686"/>
      <c r="AB80" s="681"/>
      <c r="AC80" s="684"/>
      <c r="AD80" s="684"/>
    </row>
    <row r="81" spans="1:30" ht="15" customHeight="1">
      <c r="A81" s="225">
        <v>73</v>
      </c>
      <c r="B81" s="217"/>
      <c r="C81" s="528" t="s">
        <v>2456</v>
      </c>
      <c r="D81" s="241"/>
      <c r="E81" s="241"/>
      <c r="F81" s="241"/>
      <c r="G81" s="241"/>
      <c r="H81" s="681" t="s">
        <v>2457</v>
      </c>
      <c r="I81" s="682"/>
      <c r="J81" s="681"/>
      <c r="K81" s="682"/>
      <c r="L81" s="681"/>
      <c r="M81" s="681"/>
      <c r="N81" s="681"/>
      <c r="O81" s="681"/>
      <c r="P81" s="683"/>
      <c r="Q81" s="681" t="s">
        <v>817</v>
      </c>
      <c r="R81" s="684"/>
      <c r="S81" s="681" t="s">
        <v>2238</v>
      </c>
      <c r="T81" s="684"/>
      <c r="U81" s="681"/>
      <c r="V81" s="679"/>
      <c r="W81" s="679" t="s">
        <v>864</v>
      </c>
      <c r="X81" s="679"/>
      <c r="Y81" s="685"/>
      <c r="Z81" s="681"/>
      <c r="AA81" s="686"/>
      <c r="AB81" s="681"/>
      <c r="AC81" s="684"/>
      <c r="AD81" s="684"/>
    </row>
    <row r="82" spans="1:30" ht="15" customHeight="1">
      <c r="A82" s="225">
        <v>74</v>
      </c>
      <c r="B82" s="217"/>
      <c r="C82" s="528" t="s">
        <v>2458</v>
      </c>
      <c r="D82" s="241"/>
      <c r="E82" s="241"/>
      <c r="F82" s="241"/>
      <c r="G82" s="241"/>
      <c r="H82" s="681" t="s">
        <v>2459</v>
      </c>
      <c r="I82" s="682"/>
      <c r="J82" s="681"/>
      <c r="K82" s="682"/>
      <c r="L82" s="681"/>
      <c r="M82" s="681"/>
      <c r="N82" s="681"/>
      <c r="O82" s="681"/>
      <c r="P82" s="683"/>
      <c r="Q82" s="681" t="s">
        <v>817</v>
      </c>
      <c r="R82" s="684"/>
      <c r="S82" s="681" t="s">
        <v>2238</v>
      </c>
      <c r="T82" s="684"/>
      <c r="U82" s="681"/>
      <c r="V82" s="679"/>
      <c r="W82" s="679" t="s">
        <v>864</v>
      </c>
      <c r="X82" s="679"/>
      <c r="Y82" s="685"/>
      <c r="Z82" s="681"/>
      <c r="AA82" s="686"/>
      <c r="AB82" s="681"/>
      <c r="AC82" s="684"/>
      <c r="AD82" s="684"/>
    </row>
    <row r="83" spans="1:30" ht="15" customHeight="1">
      <c r="A83" s="225">
        <v>75</v>
      </c>
      <c r="B83" s="216" t="s">
        <v>2460</v>
      </c>
      <c r="C83" s="531"/>
      <c r="D83" s="530"/>
      <c r="E83" s="530"/>
      <c r="F83" s="530"/>
      <c r="G83" s="530"/>
      <c r="H83" s="701"/>
      <c r="I83" s="702"/>
      <c r="J83" s="701"/>
      <c r="K83" s="682" t="s">
        <v>1560</v>
      </c>
      <c r="L83" s="681"/>
      <c r="M83" s="681"/>
      <c r="N83" s="681"/>
      <c r="O83" s="681"/>
      <c r="P83" s="683"/>
      <c r="Q83" s="681"/>
      <c r="R83" s="684"/>
      <c r="S83" s="681"/>
      <c r="T83" s="684"/>
      <c r="U83" s="681"/>
      <c r="V83" s="679"/>
      <c r="W83" s="679"/>
      <c r="X83" s="704"/>
      <c r="Y83" s="685"/>
      <c r="Z83" s="681"/>
      <c r="AA83" s="686"/>
      <c r="AB83" s="681"/>
      <c r="AC83" s="684"/>
      <c r="AD83" s="684"/>
    </row>
    <row r="84" spans="1:30" ht="15" customHeight="1">
      <c r="A84" s="225">
        <v>76</v>
      </c>
      <c r="B84" s="216"/>
      <c r="C84" s="216" t="s">
        <v>2461</v>
      </c>
      <c r="D84" s="531"/>
      <c r="E84" s="530"/>
      <c r="F84" s="530"/>
      <c r="G84" s="530"/>
      <c r="H84" s="701"/>
      <c r="I84" s="702"/>
      <c r="J84" s="701"/>
      <c r="K84" s="682" t="s">
        <v>2462</v>
      </c>
      <c r="L84" s="681"/>
      <c r="M84" s="681"/>
      <c r="N84" s="681"/>
      <c r="O84" s="681"/>
      <c r="P84" s="683"/>
      <c r="Q84" s="681" t="s">
        <v>817</v>
      </c>
      <c r="R84" s="684" t="s">
        <v>864</v>
      </c>
      <c r="S84" s="682" t="s">
        <v>2463</v>
      </c>
      <c r="T84" s="684"/>
      <c r="U84" s="681"/>
      <c r="V84" s="679"/>
      <c r="W84" s="679"/>
      <c r="X84" s="704"/>
      <c r="Y84" s="685"/>
      <c r="Z84" s="681"/>
      <c r="AA84" s="686"/>
      <c r="AB84" s="681"/>
      <c r="AC84" s="684"/>
      <c r="AD84" s="684"/>
    </row>
    <row r="85" spans="1:30" ht="15" customHeight="1">
      <c r="A85" s="225">
        <v>77</v>
      </c>
      <c r="B85" s="217"/>
      <c r="C85" s="219"/>
      <c r="D85" s="241" t="s">
        <v>1557</v>
      </c>
      <c r="E85" s="241"/>
      <c r="F85" s="241"/>
      <c r="G85" s="241"/>
      <c r="H85" s="681" t="s">
        <v>2324</v>
      </c>
      <c r="I85" s="682"/>
      <c r="J85" s="681"/>
      <c r="K85" s="682" t="s">
        <v>971</v>
      </c>
      <c r="L85" s="681"/>
      <c r="M85" s="681"/>
      <c r="N85" s="681"/>
      <c r="O85" s="681"/>
      <c r="P85" s="683"/>
      <c r="Q85" s="681"/>
      <c r="R85" s="684"/>
      <c r="S85" s="681"/>
      <c r="T85" s="684"/>
      <c r="U85" s="681"/>
      <c r="V85" s="679"/>
      <c r="W85" s="679"/>
      <c r="X85" s="704"/>
      <c r="Y85" s="685"/>
      <c r="Z85" s="681"/>
      <c r="AA85" s="686"/>
      <c r="AB85" s="681"/>
      <c r="AC85" s="684"/>
      <c r="AD85" s="684"/>
    </row>
    <row r="86" spans="1:30" ht="15" customHeight="1">
      <c r="A86" s="225">
        <v>78</v>
      </c>
      <c r="B86" s="217"/>
      <c r="C86" s="217"/>
      <c r="D86" s="219" t="s">
        <v>2464</v>
      </c>
      <c r="E86" s="241"/>
      <c r="F86" s="241"/>
      <c r="G86" s="241"/>
      <c r="H86" s="681"/>
      <c r="I86" s="682"/>
      <c r="J86" s="681"/>
      <c r="K86" s="682" t="s">
        <v>1576</v>
      </c>
      <c r="L86" s="681"/>
      <c r="M86" s="681"/>
      <c r="N86" s="681"/>
      <c r="O86" s="681"/>
      <c r="P86" s="683"/>
      <c r="Q86" s="681" t="s">
        <v>817</v>
      </c>
      <c r="R86" s="684"/>
      <c r="S86" s="681"/>
      <c r="T86" s="684"/>
      <c r="U86" s="681"/>
      <c r="V86" s="679"/>
      <c r="W86" s="679"/>
      <c r="X86" s="704"/>
      <c r="Y86" s="685"/>
      <c r="Z86" s="681"/>
      <c r="AA86" s="686"/>
      <c r="AB86" s="681"/>
      <c r="AC86" s="684"/>
      <c r="AD86" s="684"/>
    </row>
    <row r="87" spans="1:30" ht="15" customHeight="1">
      <c r="A87" s="225">
        <v>79</v>
      </c>
      <c r="B87" s="217"/>
      <c r="C87" s="217"/>
      <c r="D87" s="219" t="s">
        <v>2465</v>
      </c>
      <c r="E87" s="241"/>
      <c r="F87" s="241"/>
      <c r="G87" s="241"/>
      <c r="H87" s="681"/>
      <c r="I87" s="682"/>
      <c r="J87" s="681"/>
      <c r="K87" s="682" t="s">
        <v>1579</v>
      </c>
      <c r="L87" s="681"/>
      <c r="M87" s="681"/>
      <c r="N87" s="681"/>
      <c r="O87" s="681"/>
      <c r="P87" s="683"/>
      <c r="Q87" s="681" t="s">
        <v>817</v>
      </c>
      <c r="R87" s="684" t="s">
        <v>864</v>
      </c>
      <c r="S87" s="379" t="s">
        <v>1579</v>
      </c>
      <c r="T87" s="684"/>
      <c r="U87" s="681"/>
      <c r="V87" s="679"/>
      <c r="W87" s="679"/>
      <c r="X87" s="704"/>
      <c r="Y87" s="685"/>
      <c r="Z87" s="681"/>
      <c r="AA87" s="686"/>
      <c r="AB87" s="681"/>
      <c r="AC87" s="684"/>
      <c r="AD87" s="684"/>
    </row>
    <row r="88" spans="1:30" ht="15" customHeight="1">
      <c r="A88" s="225">
        <v>80</v>
      </c>
      <c r="B88" s="217"/>
      <c r="C88" s="217"/>
      <c r="D88" s="219"/>
      <c r="E88" s="219" t="s">
        <v>1648</v>
      </c>
      <c r="F88" s="241"/>
      <c r="G88" s="241"/>
      <c r="H88" s="681"/>
      <c r="I88" s="682"/>
      <c r="J88" s="681"/>
      <c r="K88" s="682" t="s">
        <v>2346</v>
      </c>
      <c r="L88" s="681"/>
      <c r="M88" s="681"/>
      <c r="N88" s="681"/>
      <c r="O88" s="681"/>
      <c r="P88" s="683"/>
      <c r="Q88" s="681" t="s">
        <v>817</v>
      </c>
      <c r="R88" s="684"/>
      <c r="S88" s="681"/>
      <c r="T88" s="684"/>
      <c r="U88" s="681"/>
      <c r="V88" s="679"/>
      <c r="W88" s="679"/>
      <c r="X88" s="704"/>
      <c r="Y88" s="685"/>
      <c r="Z88" s="681"/>
      <c r="AA88" s="686"/>
      <c r="AB88" s="681"/>
      <c r="AC88" s="684"/>
      <c r="AD88" s="684"/>
    </row>
    <row r="89" spans="1:30" ht="15" customHeight="1">
      <c r="A89" s="225">
        <v>81</v>
      </c>
      <c r="B89" s="217"/>
      <c r="C89" s="217"/>
      <c r="D89" s="219"/>
      <c r="E89" s="219" t="s">
        <v>1653</v>
      </c>
      <c r="F89" s="241"/>
      <c r="G89" s="241"/>
      <c r="H89" s="681"/>
      <c r="I89" s="682"/>
      <c r="J89" s="681"/>
      <c r="K89" s="682" t="s">
        <v>1656</v>
      </c>
      <c r="L89" s="681"/>
      <c r="M89" s="681"/>
      <c r="N89" s="681"/>
      <c r="O89" s="681"/>
      <c r="P89" s="683"/>
      <c r="Q89" s="681" t="s">
        <v>817</v>
      </c>
      <c r="R89" s="684"/>
      <c r="S89" s="681"/>
      <c r="T89" s="684"/>
      <c r="U89" s="681"/>
      <c r="V89" s="679"/>
      <c r="W89" s="679"/>
      <c r="X89" s="704"/>
      <c r="Y89" s="685"/>
      <c r="Z89" s="681"/>
      <c r="AA89" s="686"/>
      <c r="AB89" s="681"/>
      <c r="AC89" s="684"/>
      <c r="AD89" s="684"/>
    </row>
    <row r="90" spans="1:30" ht="15" customHeight="1">
      <c r="A90" s="225">
        <v>82</v>
      </c>
      <c r="B90" s="217"/>
      <c r="C90" s="219"/>
      <c r="D90" s="241"/>
      <c r="E90" s="219" t="s">
        <v>1569</v>
      </c>
      <c r="F90" s="241"/>
      <c r="G90" s="241"/>
      <c r="H90" s="681"/>
      <c r="I90" s="682"/>
      <c r="J90" s="681"/>
      <c r="K90" s="682" t="s">
        <v>1659</v>
      </c>
      <c r="L90" s="681"/>
      <c r="M90" s="681"/>
      <c r="N90" s="681"/>
      <c r="O90" s="681"/>
      <c r="P90" s="683"/>
      <c r="Q90" s="681" t="s">
        <v>817</v>
      </c>
      <c r="R90" s="684"/>
      <c r="S90" s="681"/>
      <c r="T90" s="684"/>
      <c r="U90" s="681"/>
      <c r="V90" s="679"/>
      <c r="W90" s="679"/>
      <c r="X90" s="704"/>
      <c r="Y90" s="685"/>
      <c r="Z90" s="681"/>
      <c r="AA90" s="686"/>
      <c r="AB90" s="681"/>
      <c r="AC90" s="684"/>
      <c r="AD90" s="684"/>
    </row>
    <row r="91" spans="1:30" ht="15" customHeight="1">
      <c r="A91" s="225">
        <v>80</v>
      </c>
      <c r="B91" s="217"/>
      <c r="C91" s="217" t="s">
        <v>2466</v>
      </c>
      <c r="D91" s="217"/>
      <c r="E91" s="241"/>
      <c r="F91" s="241"/>
      <c r="G91" s="241"/>
      <c r="H91" s="681"/>
      <c r="I91" s="682"/>
      <c r="J91" s="681"/>
      <c r="K91" s="682" t="s">
        <v>2467</v>
      </c>
      <c r="L91" s="681"/>
      <c r="M91" s="681"/>
      <c r="N91" s="681"/>
      <c r="O91" s="681"/>
      <c r="P91" s="683"/>
      <c r="Q91" s="681" t="s">
        <v>817</v>
      </c>
      <c r="R91" s="684"/>
      <c r="S91" s="681" t="s">
        <v>879</v>
      </c>
      <c r="T91" s="684"/>
      <c r="U91" s="681"/>
      <c r="V91" s="679"/>
      <c r="W91" s="679" t="s">
        <v>864</v>
      </c>
      <c r="X91" s="679"/>
      <c r="Y91" s="685"/>
      <c r="Z91" s="681"/>
      <c r="AA91" s="686"/>
      <c r="AB91" s="681"/>
      <c r="AC91" s="684"/>
      <c r="AD91" s="684"/>
    </row>
    <row r="92" spans="1:30" ht="15" customHeight="1">
      <c r="A92" s="225">
        <v>81</v>
      </c>
      <c r="B92" s="217"/>
      <c r="C92" s="217" t="s">
        <v>2468</v>
      </c>
      <c r="D92" s="217"/>
      <c r="E92" s="241"/>
      <c r="F92" s="241"/>
      <c r="G92" s="241"/>
      <c r="H92" s="681"/>
      <c r="I92" s="682"/>
      <c r="J92" s="681"/>
      <c r="K92" s="682" t="s">
        <v>2469</v>
      </c>
      <c r="L92" s="681"/>
      <c r="M92" s="681"/>
      <c r="N92" s="681"/>
      <c r="O92" s="681"/>
      <c r="P92" s="683"/>
      <c r="Q92" s="681" t="s">
        <v>817</v>
      </c>
      <c r="R92" s="684"/>
      <c r="S92" s="681" t="s">
        <v>879</v>
      </c>
      <c r="T92" s="684"/>
      <c r="U92" s="681"/>
      <c r="V92" s="679"/>
      <c r="W92" s="679" t="s">
        <v>864</v>
      </c>
      <c r="X92" s="679"/>
      <c r="Y92" s="685"/>
      <c r="Z92" s="681"/>
      <c r="AA92" s="686"/>
      <c r="AB92" s="681"/>
      <c r="AC92" s="684"/>
      <c r="AD92" s="68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4" priority="269">
      <formula>OR($AD94="X",$AB94="X")</formula>
    </cfRule>
    <cfRule type="expression" dxfId="113" priority="270">
      <formula>AND($AD94=1,$AB94=1)</formula>
    </cfRule>
    <cfRule type="expression" dxfId="112" priority="271">
      <formula>$AD94=1</formula>
    </cfRule>
    <cfRule type="expression" dxfId="11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0" priority="268">
      <formula>$Q94="X"</formula>
    </cfRule>
  </conditionalFormatting>
  <conditionalFormatting sqref="Q9:Q92">
    <cfRule type="cellIs" dxfId="109" priority="1" operator="equal">
      <formula>"1..1"</formula>
    </cfRule>
    <cfRule type="cellIs" dxfId="108" priority="2" operator="equal">
      <formula>"0..n"</formula>
    </cfRule>
    <cfRule type="cellIs" dxfId="10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2470</v>
      </c>
      <c r="C1" s="129" t="s">
        <v>813</v>
      </c>
      <c r="E1" s="150" t="s">
        <v>814</v>
      </c>
      <c r="G1" s="128"/>
      <c r="H1" s="128"/>
      <c r="I1" s="128"/>
      <c r="J1" s="128"/>
      <c r="K1" s="128"/>
      <c r="L1" s="128"/>
      <c r="Q1" s="720" t="s">
        <v>816</v>
      </c>
      <c r="R1" s="720"/>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1" t="s">
        <v>828</v>
      </c>
      <c r="O7" s="721"/>
      <c r="P7" s="721"/>
      <c r="Q7" s="721"/>
      <c r="X7" s="722" t="s">
        <v>829</v>
      </c>
      <c r="Y7" s="722"/>
      <c r="AE7" s="721" t="s">
        <v>830</v>
      </c>
      <c r="AF7" s="721"/>
      <c r="ALZ7"/>
    </row>
    <row r="8" spans="1:1014" s="238" customFormat="1" ht="55.5" customHeight="1">
      <c r="A8" s="233" t="s">
        <v>831</v>
      </c>
      <c r="B8" s="382" t="s">
        <v>832</v>
      </c>
      <c r="C8" s="279" t="s">
        <v>833</v>
      </c>
      <c r="D8" s="279" t="s">
        <v>834</v>
      </c>
      <c r="E8" s="279" t="s">
        <v>835</v>
      </c>
      <c r="F8" s="279" t="s">
        <v>836</v>
      </c>
      <c r="G8" s="279" t="s">
        <v>837</v>
      </c>
      <c r="H8" s="279" t="s">
        <v>2471</v>
      </c>
      <c r="I8" s="279" t="s">
        <v>2472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1612</v>
      </c>
      <c r="Y8" s="229" t="s">
        <v>2473</v>
      </c>
      <c r="Z8" s="230" t="s">
        <v>852</v>
      </c>
      <c r="AA8" s="235" t="s">
        <v>853</v>
      </c>
      <c r="AB8" s="235" t="s">
        <v>854</v>
      </c>
      <c r="AC8" s="236" t="s">
        <v>855</v>
      </c>
      <c r="AD8" s="235" t="s">
        <v>856</v>
      </c>
      <c r="AE8" s="235" t="s">
        <v>857</v>
      </c>
      <c r="AF8" s="237" t="s">
        <v>915</v>
      </c>
    </row>
    <row r="9" spans="1:1014" s="224" customFormat="1" ht="13.5" customHeight="1">
      <c r="A9" s="225">
        <v>1</v>
      </c>
      <c r="B9" s="216" t="s">
        <v>2474</v>
      </c>
      <c r="C9" s="264"/>
      <c r="D9" s="264"/>
      <c r="E9" s="264"/>
      <c r="F9" s="264"/>
      <c r="G9" s="264"/>
      <c r="H9" s="264"/>
      <c r="I9" s="264"/>
      <c r="J9" s="269" t="s">
        <v>1545</v>
      </c>
      <c r="K9" s="682"/>
      <c r="L9" s="681"/>
      <c r="M9" s="682" t="s">
        <v>1546</v>
      </c>
      <c r="N9" s="681"/>
      <c r="O9" s="681"/>
      <c r="P9" s="681"/>
      <c r="Q9" s="681"/>
      <c r="R9" s="683"/>
      <c r="S9" s="681" t="s">
        <v>823</v>
      </c>
      <c r="T9" s="681" t="s">
        <v>864</v>
      </c>
      <c r="U9" s="243" t="s">
        <v>1546</v>
      </c>
      <c r="V9" s="684"/>
      <c r="W9" s="681"/>
      <c r="X9" s="679" t="s">
        <v>864</v>
      </c>
      <c r="Y9" s="260"/>
      <c r="Z9" s="232"/>
      <c r="AA9" s="266"/>
      <c r="AB9" s="263"/>
      <c r="AC9" s="686"/>
      <c r="AD9" s="681"/>
      <c r="AE9" s="684"/>
      <c r="AF9" s="684"/>
    </row>
    <row r="10" spans="1:1014" s="224" customFormat="1" ht="13.5" customHeight="1">
      <c r="A10" s="225">
        <v>2</v>
      </c>
      <c r="B10" s="217"/>
      <c r="C10" s="217" t="s">
        <v>1405</v>
      </c>
      <c r="D10" s="241"/>
      <c r="E10" s="241"/>
      <c r="F10" s="241"/>
      <c r="G10" s="241"/>
      <c r="H10" s="241"/>
      <c r="I10" s="241"/>
      <c r="J10" s="681" t="s">
        <v>1643</v>
      </c>
      <c r="K10" s="682"/>
      <c r="L10" s="681"/>
      <c r="M10" s="682" t="s">
        <v>1219</v>
      </c>
      <c r="N10" s="681"/>
      <c r="O10" s="681"/>
      <c r="P10" s="681"/>
      <c r="Q10" s="681"/>
      <c r="R10" s="683"/>
      <c r="S10" s="681" t="s">
        <v>817</v>
      </c>
      <c r="T10" s="681"/>
      <c r="U10" s="681" t="s">
        <v>863</v>
      </c>
      <c r="V10" s="684"/>
      <c r="W10" s="681"/>
      <c r="X10" s="679" t="s">
        <v>864</v>
      </c>
      <c r="Y10" s="260"/>
      <c r="Z10" s="232"/>
      <c r="AA10" s="685"/>
      <c r="AB10" s="263"/>
      <c r="AC10" s="686"/>
      <c r="AD10" s="681"/>
      <c r="AE10" s="684"/>
      <c r="AF10" s="684"/>
    </row>
    <row r="11" spans="1:1014" s="158" customFormat="1" ht="12.75" customHeight="1">
      <c r="A11" s="225">
        <v>3</v>
      </c>
      <c r="B11" s="217"/>
      <c r="C11" s="241" t="s">
        <v>1549</v>
      </c>
      <c r="D11" s="241"/>
      <c r="E11" s="241"/>
      <c r="F11" s="241"/>
      <c r="G11" s="241"/>
      <c r="H11" s="241"/>
      <c r="I11" s="241"/>
      <c r="J11" s="681" t="s">
        <v>1550</v>
      </c>
      <c r="K11" s="682" t="s">
        <v>930</v>
      </c>
      <c r="L11" s="681"/>
      <c r="M11" s="682" t="s">
        <v>931</v>
      </c>
      <c r="N11" s="681"/>
      <c r="O11" s="681"/>
      <c r="P11" s="681"/>
      <c r="Q11" s="681"/>
      <c r="R11" s="683"/>
      <c r="S11" s="681" t="s">
        <v>820</v>
      </c>
      <c r="T11" s="681"/>
      <c r="U11" s="681" t="s">
        <v>879</v>
      </c>
      <c r="V11" s="268"/>
      <c r="W11" s="681"/>
      <c r="X11" s="679" t="s">
        <v>864</v>
      </c>
      <c r="Y11" s="679"/>
      <c r="Z11" s="232"/>
      <c r="AA11" s="685"/>
      <c r="AB11" s="263"/>
      <c r="AC11" s="686"/>
      <c r="AD11" s="681"/>
      <c r="AE11" s="684"/>
      <c r="AF11" s="684"/>
    </row>
    <row r="12" spans="1:1014" s="158" customFormat="1" ht="12.75" customHeight="1">
      <c r="A12" s="225">
        <v>5</v>
      </c>
      <c r="B12" s="217"/>
      <c r="C12" s="241" t="s">
        <v>1664</v>
      </c>
      <c r="D12" s="241"/>
      <c r="E12" s="241"/>
      <c r="F12" s="241"/>
      <c r="G12" s="241"/>
      <c r="H12" s="241"/>
      <c r="I12" s="241"/>
      <c r="J12" s="266" t="s">
        <v>1558</v>
      </c>
      <c r="K12" s="264" t="s">
        <v>1559</v>
      </c>
      <c r="L12" s="263"/>
      <c r="M12" s="682" t="s">
        <v>1560</v>
      </c>
      <c r="N12" s="681"/>
      <c r="O12" s="681"/>
      <c r="P12" s="681"/>
      <c r="Q12" s="681"/>
      <c r="R12" s="683"/>
      <c r="S12" s="681" t="s">
        <v>817</v>
      </c>
      <c r="T12" s="681"/>
      <c r="U12" s="681" t="s">
        <v>863</v>
      </c>
      <c r="V12" s="268" t="s">
        <v>864</v>
      </c>
      <c r="W12" s="374"/>
      <c r="X12" s="265" t="s">
        <v>864</v>
      </c>
      <c r="Y12" s="260"/>
      <c r="Z12" s="232"/>
      <c r="AA12" s="263"/>
      <c r="AB12" s="390"/>
      <c r="AC12" s="267"/>
      <c r="AD12" s="263"/>
      <c r="AE12" s="684"/>
      <c r="AF12" s="684"/>
    </row>
    <row r="13" spans="1:1014" s="158" customFormat="1" ht="12.75" customHeight="1">
      <c r="A13" s="225"/>
      <c r="B13" s="217"/>
      <c r="C13" s="241" t="s">
        <v>2342</v>
      </c>
      <c r="D13" s="241"/>
      <c r="E13" s="241"/>
      <c r="F13" s="241"/>
      <c r="G13" s="241"/>
      <c r="H13" s="241"/>
      <c r="I13" s="241"/>
      <c r="J13" s="694"/>
      <c r="K13" s="682"/>
      <c r="L13" s="681"/>
      <c r="M13" s="682"/>
      <c r="N13" s="681"/>
      <c r="O13" s="681"/>
      <c r="P13" s="681"/>
      <c r="Q13" s="681"/>
      <c r="R13" s="683"/>
      <c r="S13" s="681"/>
      <c r="T13" s="681"/>
      <c r="U13" s="681"/>
      <c r="V13" s="684"/>
      <c r="W13" s="681"/>
      <c r="X13" s="679"/>
      <c r="Y13" s="679"/>
      <c r="Z13" s="232"/>
      <c r="AA13" s="685"/>
      <c r="AB13" s="681"/>
      <c r="AC13" s="686"/>
      <c r="AD13" s="263"/>
      <c r="AE13" s="684"/>
      <c r="AF13" s="684"/>
    </row>
    <row r="14" spans="1:1014" s="158" customFormat="1" ht="12.75" customHeight="1">
      <c r="A14" s="225">
        <v>6</v>
      </c>
      <c r="B14" s="217"/>
      <c r="C14" s="241"/>
      <c r="D14" s="241" t="s">
        <v>1563</v>
      </c>
      <c r="E14" s="241"/>
      <c r="F14" s="241"/>
      <c r="G14" s="241"/>
      <c r="H14" s="241"/>
      <c r="I14" s="241"/>
      <c r="J14" s="269" t="s">
        <v>1564</v>
      </c>
      <c r="K14" s="264" t="s">
        <v>1565</v>
      </c>
      <c r="L14" s="263"/>
      <c r="M14" s="682" t="s">
        <v>1566</v>
      </c>
      <c r="N14" s="681"/>
      <c r="O14" s="681"/>
      <c r="P14" s="681"/>
      <c r="Q14" s="681"/>
      <c r="R14" s="683"/>
      <c r="S14" s="689" t="s">
        <v>823</v>
      </c>
      <c r="T14" s="681"/>
      <c r="U14" s="681" t="s">
        <v>863</v>
      </c>
      <c r="V14" s="268" t="s">
        <v>864</v>
      </c>
      <c r="W14" s="374"/>
      <c r="X14" s="265" t="s">
        <v>864</v>
      </c>
      <c r="Y14" s="260"/>
      <c r="Z14" s="232"/>
      <c r="AA14" s="390"/>
      <c r="AB14" s="390"/>
      <c r="AC14" s="261"/>
      <c r="AD14" s="263"/>
      <c r="AE14" s="684"/>
      <c r="AF14" s="684"/>
    </row>
    <row r="15" spans="1:1014" s="158" customFormat="1" ht="12.75" customHeight="1">
      <c r="A15" s="225">
        <v>7</v>
      </c>
      <c r="B15" s="217"/>
      <c r="C15" s="241"/>
      <c r="D15" s="241" t="s">
        <v>1653</v>
      </c>
      <c r="E15" s="241"/>
      <c r="F15" s="241"/>
      <c r="G15" s="241"/>
      <c r="H15" s="241"/>
      <c r="I15" s="241"/>
      <c r="J15" s="694"/>
      <c r="K15" s="682" t="s">
        <v>2475</v>
      </c>
      <c r="L15" s="681"/>
      <c r="M15" s="682" t="s">
        <v>1366</v>
      </c>
      <c r="N15" s="681"/>
      <c r="O15" s="681"/>
      <c r="P15" s="681"/>
      <c r="Q15" s="681"/>
      <c r="R15" s="683"/>
      <c r="S15" s="263" t="s">
        <v>817</v>
      </c>
      <c r="T15" s="681"/>
      <c r="U15" s="681" t="s">
        <v>863</v>
      </c>
      <c r="V15" s="684" t="s">
        <v>864</v>
      </c>
      <c r="W15" s="681"/>
      <c r="X15" s="679" t="s">
        <v>864</v>
      </c>
      <c r="Y15" s="679"/>
      <c r="Z15" s="232"/>
      <c r="AA15" s="390"/>
      <c r="AB15" s="681"/>
      <c r="AC15" s="686"/>
      <c r="AD15" s="681"/>
      <c r="AE15" s="684"/>
      <c r="AF15" s="684"/>
    </row>
    <row r="16" spans="1:1014" s="249" customFormat="1" ht="12.75" customHeight="1">
      <c r="A16" s="225">
        <v>8</v>
      </c>
      <c r="B16" s="218"/>
      <c r="C16" s="219"/>
      <c r="D16" s="219" t="s">
        <v>1569</v>
      </c>
      <c r="E16" s="218"/>
      <c r="F16" s="218"/>
      <c r="G16" s="218"/>
      <c r="H16" s="218"/>
      <c r="I16" s="218"/>
      <c r="J16" s="269" t="s">
        <v>1668</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2" t="s">
        <v>1576</v>
      </c>
      <c r="N17" s="681"/>
      <c r="O17" s="681"/>
      <c r="P17" s="681"/>
      <c r="Q17" s="681"/>
      <c r="R17" s="683"/>
      <c r="S17" s="681" t="s">
        <v>817</v>
      </c>
      <c r="T17" s="681"/>
      <c r="U17" s="681" t="s">
        <v>863</v>
      </c>
      <c r="V17" s="268"/>
      <c r="W17" s="377"/>
      <c r="X17" s="265" t="s">
        <v>864</v>
      </c>
      <c r="Y17" s="260"/>
      <c r="Z17" s="232"/>
      <c r="AA17" s="681"/>
      <c r="AB17" s="390"/>
      <c r="AC17" s="267"/>
      <c r="AD17" s="263"/>
      <c r="AE17" s="684"/>
      <c r="AF17" s="684"/>
    </row>
    <row r="18" spans="1:32" s="158" customFormat="1" ht="12.75" customHeight="1">
      <c r="A18" s="225">
        <v>10</v>
      </c>
      <c r="B18" s="242"/>
      <c r="C18" s="264"/>
      <c r="D18" s="242" t="s">
        <v>1578</v>
      </c>
      <c r="E18" s="264"/>
      <c r="F18" s="264"/>
      <c r="G18" s="264"/>
      <c r="H18" s="264"/>
      <c r="I18" s="264"/>
      <c r="J18" s="264"/>
      <c r="K18" s="264"/>
      <c r="L18" s="263"/>
      <c r="M18" s="682" t="s">
        <v>1579</v>
      </c>
      <c r="N18" s="681"/>
      <c r="O18" s="681"/>
      <c r="P18" s="681"/>
      <c r="Q18" s="681"/>
      <c r="R18" s="683"/>
      <c r="S18" s="689" t="s">
        <v>817</v>
      </c>
      <c r="T18" s="681" t="s">
        <v>864</v>
      </c>
      <c r="U18" s="379" t="s">
        <v>1579</v>
      </c>
      <c r="V18" s="268"/>
      <c r="W18" s="263"/>
      <c r="X18" s="265" t="s">
        <v>864</v>
      </c>
      <c r="Y18" s="260"/>
      <c r="Z18" s="232"/>
      <c r="AA18" s="266"/>
      <c r="AB18" s="263"/>
      <c r="AC18" s="261"/>
      <c r="AD18" s="263"/>
      <c r="AE18" s="684"/>
      <c r="AF18" s="684"/>
    </row>
    <row r="19" spans="1:32" s="158" customFormat="1" ht="12.75" customHeight="1">
      <c r="A19" s="225">
        <v>11</v>
      </c>
      <c r="B19" s="241"/>
      <c r="C19" s="241"/>
      <c r="D19" s="241"/>
      <c r="E19" s="241" t="s">
        <v>1581</v>
      </c>
      <c r="F19" s="241"/>
      <c r="G19" s="241"/>
      <c r="H19" s="241"/>
      <c r="I19" s="241"/>
      <c r="J19" s="269" t="s">
        <v>1582</v>
      </c>
      <c r="K19" s="264"/>
      <c r="L19" s="263"/>
      <c r="M19" s="682" t="s">
        <v>971</v>
      </c>
      <c r="N19" s="681"/>
      <c r="O19" s="681"/>
      <c r="P19" s="681"/>
      <c r="Q19" s="681"/>
      <c r="R19" s="683"/>
      <c r="S19" s="689" t="s">
        <v>817</v>
      </c>
      <c r="T19" s="681"/>
      <c r="U19" s="681" t="s">
        <v>863</v>
      </c>
      <c r="V19" s="268" t="s">
        <v>864</v>
      </c>
      <c r="W19" s="263" t="s">
        <v>1583</v>
      </c>
      <c r="X19" s="265" t="s">
        <v>864</v>
      </c>
      <c r="Y19" s="260"/>
      <c r="Z19" s="232"/>
      <c r="AA19" s="266"/>
      <c r="AB19" s="263"/>
      <c r="AC19" s="261"/>
      <c r="AD19" s="263"/>
      <c r="AE19" s="684"/>
      <c r="AF19" s="684"/>
    </row>
    <row r="20" spans="1:32" s="158" customFormat="1" ht="12.75" customHeight="1">
      <c r="A20" s="225">
        <v>12</v>
      </c>
      <c r="B20" s="241"/>
      <c r="C20" s="242"/>
      <c r="D20" s="241"/>
      <c r="E20" s="242" t="s">
        <v>1584</v>
      </c>
      <c r="F20" s="241"/>
      <c r="G20" s="241"/>
      <c r="H20" s="241"/>
      <c r="I20" s="241"/>
      <c r="J20" s="269"/>
      <c r="K20" s="264"/>
      <c r="L20" s="263"/>
      <c r="M20" s="682" t="s">
        <v>1586</v>
      </c>
      <c r="N20" s="681"/>
      <c r="O20" s="681"/>
      <c r="P20" s="681"/>
      <c r="Q20" s="681"/>
      <c r="R20" s="683"/>
      <c r="S20" s="689" t="s">
        <v>817</v>
      </c>
      <c r="T20" s="681" t="s">
        <v>864</v>
      </c>
      <c r="U20" s="681" t="s">
        <v>1055</v>
      </c>
      <c r="V20" s="268"/>
      <c r="W20" s="263"/>
      <c r="X20" s="265" t="s">
        <v>864</v>
      </c>
      <c r="Y20" s="260"/>
      <c r="Z20" s="232"/>
      <c r="AA20" s="266"/>
      <c r="AB20" s="263"/>
      <c r="AC20" s="261"/>
      <c r="AD20" s="263"/>
      <c r="AE20" s="684"/>
      <c r="AF20" s="684"/>
    </row>
    <row r="21" spans="1:32" s="224" customFormat="1" ht="13.5" customHeight="1">
      <c r="A21" s="225">
        <v>14</v>
      </c>
      <c r="B21" s="217"/>
      <c r="C21" s="217"/>
      <c r="D21" s="217"/>
      <c r="E21" s="217"/>
      <c r="F21" s="217" t="s">
        <v>1056</v>
      </c>
      <c r="G21" s="217"/>
      <c r="H21" s="217"/>
      <c r="I21" s="217"/>
      <c r="J21" s="681" t="s">
        <v>1057</v>
      </c>
      <c r="K21" s="682" t="s">
        <v>1058</v>
      </c>
      <c r="L21" s="681" t="s">
        <v>1059</v>
      </c>
      <c r="M21" s="682"/>
      <c r="N21" s="681"/>
      <c r="O21" s="681"/>
      <c r="P21" s="681"/>
      <c r="Q21" s="681"/>
      <c r="R21" s="683"/>
      <c r="S21" s="681" t="s">
        <v>820</v>
      </c>
      <c r="T21" s="681"/>
      <c r="U21" s="681" t="s">
        <v>863</v>
      </c>
      <c r="V21" s="684"/>
      <c r="W21" s="681"/>
      <c r="X21" s="679" t="s">
        <v>864</v>
      </c>
      <c r="Y21" s="679"/>
      <c r="Z21" s="232"/>
      <c r="AA21" s="685"/>
      <c r="AB21" s="681"/>
      <c r="AC21" s="686"/>
      <c r="AD21" s="681"/>
      <c r="AE21" s="684">
        <v>1</v>
      </c>
      <c r="AF21" s="684">
        <v>1</v>
      </c>
    </row>
    <row r="22" spans="1:32" s="249" customFormat="1" ht="13.5" customHeight="1">
      <c r="A22" s="225">
        <v>15</v>
      </c>
      <c r="B22" s="217"/>
      <c r="C22" s="219"/>
      <c r="D22" s="217"/>
      <c r="E22" s="219"/>
      <c r="F22" s="219" t="s">
        <v>1060</v>
      </c>
      <c r="G22" s="219"/>
      <c r="H22" s="220"/>
      <c r="I22" s="220"/>
      <c r="J22" s="681" t="s">
        <v>1061</v>
      </c>
      <c r="K22" s="682" t="s">
        <v>1062</v>
      </c>
      <c r="L22" s="681" t="s">
        <v>1063</v>
      </c>
      <c r="M22" s="682"/>
      <c r="N22" s="681"/>
      <c r="O22" s="681"/>
      <c r="P22" s="681"/>
      <c r="Q22" s="681"/>
      <c r="R22" s="252"/>
      <c r="S22" s="681" t="s">
        <v>817</v>
      </c>
      <c r="T22" s="681"/>
      <c r="U22" s="681" t="s">
        <v>863</v>
      </c>
      <c r="V22" s="684"/>
      <c r="W22" s="681"/>
      <c r="X22" s="260" t="s">
        <v>864</v>
      </c>
      <c r="Y22" s="679"/>
      <c r="Z22" s="232"/>
      <c r="AA22" s="685"/>
      <c r="AB22" s="681"/>
      <c r="AC22" s="686"/>
      <c r="AD22" s="681"/>
      <c r="AE22" s="684">
        <v>1</v>
      </c>
      <c r="AF22" s="684"/>
    </row>
    <row r="23" spans="1:32" s="224" customFormat="1" ht="13.5" customHeight="1">
      <c r="A23" s="225">
        <v>16</v>
      </c>
      <c r="B23" s="217"/>
      <c r="C23" s="217"/>
      <c r="D23" s="217"/>
      <c r="E23" s="217"/>
      <c r="F23" s="217" t="s">
        <v>1064</v>
      </c>
      <c r="G23" s="217"/>
      <c r="H23" s="217"/>
      <c r="I23" s="217"/>
      <c r="J23" s="263" t="s">
        <v>1065</v>
      </c>
      <c r="K23" s="682" t="s">
        <v>1066</v>
      </c>
      <c r="L23" s="681" t="s">
        <v>871</v>
      </c>
      <c r="M23" s="682"/>
      <c r="N23" s="681" t="s">
        <v>1067</v>
      </c>
      <c r="O23" s="681" t="s">
        <v>1068</v>
      </c>
      <c r="P23" s="681"/>
      <c r="Q23" s="681"/>
      <c r="R23" s="252"/>
      <c r="S23" s="681" t="s">
        <v>817</v>
      </c>
      <c r="T23" s="681"/>
      <c r="U23" s="681" t="s">
        <v>863</v>
      </c>
      <c r="V23" s="684"/>
      <c r="W23" s="681"/>
      <c r="X23" s="260" t="s">
        <v>864</v>
      </c>
      <c r="Y23" s="679"/>
      <c r="Z23" s="232"/>
      <c r="AA23" s="685"/>
      <c r="AB23" s="681"/>
      <c r="AC23" s="686"/>
      <c r="AD23" s="681"/>
      <c r="AE23" s="684">
        <v>1</v>
      </c>
      <c r="AF23" s="684">
        <v>1</v>
      </c>
    </row>
    <row r="24" spans="1:32" s="224" customFormat="1" ht="13.5" customHeight="1">
      <c r="A24" s="225">
        <v>17</v>
      </c>
      <c r="B24" s="217"/>
      <c r="C24" s="241"/>
      <c r="D24" s="217"/>
      <c r="E24" s="241"/>
      <c r="F24" s="241" t="s">
        <v>1069</v>
      </c>
      <c r="G24" s="221"/>
      <c r="H24" s="221"/>
      <c r="I24" s="221"/>
      <c r="J24" s="681" t="s">
        <v>1070</v>
      </c>
      <c r="K24" s="688"/>
      <c r="L24" s="681"/>
      <c r="M24" s="264" t="s">
        <v>1071</v>
      </c>
      <c r="N24" s="681"/>
      <c r="O24" s="681"/>
      <c r="P24" s="681"/>
      <c r="Q24" s="681"/>
      <c r="R24" s="683"/>
      <c r="S24" s="681" t="s">
        <v>823</v>
      </c>
      <c r="T24" s="681" t="s">
        <v>864</v>
      </c>
      <c r="U24" s="538" t="s">
        <v>1071</v>
      </c>
      <c r="V24" s="684"/>
      <c r="W24" s="684"/>
      <c r="X24" s="260" t="s">
        <v>864</v>
      </c>
      <c r="Y24" s="260"/>
      <c r="Z24" s="232"/>
      <c r="AA24" s="685"/>
      <c r="AB24" s="681"/>
      <c r="AC24" s="686"/>
      <c r="AD24" s="681"/>
      <c r="AE24" s="684"/>
      <c r="AF24" s="684">
        <v>1</v>
      </c>
    </row>
    <row r="25" spans="1:32" s="224" customFormat="1" ht="13.5" customHeight="1">
      <c r="A25" s="225">
        <v>18</v>
      </c>
      <c r="B25" s="217"/>
      <c r="C25" s="241"/>
      <c r="D25" s="217"/>
      <c r="E25" s="241"/>
      <c r="F25" s="241"/>
      <c r="G25" s="241" t="s">
        <v>1072</v>
      </c>
      <c r="H25" s="241"/>
      <c r="I25" s="241"/>
      <c r="J25" s="681" t="s">
        <v>1073</v>
      </c>
      <c r="K25" s="688" t="s">
        <v>1074</v>
      </c>
      <c r="L25" s="681"/>
      <c r="M25" s="682" t="s">
        <v>908</v>
      </c>
      <c r="N25" s="681"/>
      <c r="O25" s="681"/>
      <c r="P25" s="681"/>
      <c r="Q25" s="681"/>
      <c r="R25" s="683"/>
      <c r="S25" s="681" t="s">
        <v>820</v>
      </c>
      <c r="T25" s="681"/>
      <c r="U25" s="681" t="s">
        <v>863</v>
      </c>
      <c r="V25" s="684" t="s">
        <v>864</v>
      </c>
      <c r="W25" s="682" t="s">
        <v>1075</v>
      </c>
      <c r="X25" s="260" t="s">
        <v>864</v>
      </c>
      <c r="Y25" s="260"/>
      <c r="Z25" s="232"/>
      <c r="AA25" s="266" t="s">
        <v>1076</v>
      </c>
      <c r="AB25" s="681" t="s">
        <v>1077</v>
      </c>
      <c r="AC25" s="245"/>
      <c r="AD25" s="681"/>
      <c r="AE25" s="684"/>
      <c r="AF25" s="684">
        <v>1</v>
      </c>
    </row>
    <row r="26" spans="1:32" s="224" customFormat="1" ht="13.5" customHeight="1">
      <c r="A26" s="225">
        <v>19</v>
      </c>
      <c r="B26" s="217"/>
      <c r="C26" s="241"/>
      <c r="D26" s="217"/>
      <c r="E26" s="241"/>
      <c r="F26" s="241"/>
      <c r="G26" s="241" t="s">
        <v>1078</v>
      </c>
      <c r="H26" s="241"/>
      <c r="I26" s="241"/>
      <c r="J26" s="681" t="s">
        <v>1079</v>
      </c>
      <c r="K26" s="688" t="s">
        <v>1080</v>
      </c>
      <c r="L26" s="681"/>
      <c r="M26" s="682" t="s">
        <v>1081</v>
      </c>
      <c r="N26" s="681"/>
      <c r="O26" s="681"/>
      <c r="P26" s="681"/>
      <c r="Q26" s="681"/>
      <c r="R26" s="683"/>
      <c r="S26" s="681" t="s">
        <v>820</v>
      </c>
      <c r="T26" s="681"/>
      <c r="U26" s="681" t="s">
        <v>863</v>
      </c>
      <c r="V26" s="684"/>
      <c r="W26" s="684"/>
      <c r="X26" s="260" t="s">
        <v>864</v>
      </c>
      <c r="Y26" s="260"/>
      <c r="Z26" s="232"/>
      <c r="AA26" s="685"/>
      <c r="AB26" s="681"/>
      <c r="AC26" s="245"/>
      <c r="AD26" s="681"/>
      <c r="AE26" s="684"/>
      <c r="AF26" s="684">
        <v>1</v>
      </c>
    </row>
    <row r="27" spans="1:32" s="224" customFormat="1" ht="13.5" customHeight="1">
      <c r="A27" s="225">
        <v>20</v>
      </c>
      <c r="B27" s="217"/>
      <c r="C27" s="217"/>
      <c r="D27" s="217"/>
      <c r="E27" s="217"/>
      <c r="F27" s="217" t="s">
        <v>1082</v>
      </c>
      <c r="G27" s="221"/>
      <c r="H27" s="221"/>
      <c r="I27" s="221"/>
      <c r="J27" s="681"/>
      <c r="K27" s="682"/>
      <c r="L27" s="681"/>
      <c r="M27" s="682" t="s">
        <v>1083</v>
      </c>
      <c r="N27" s="681"/>
      <c r="O27" s="681"/>
      <c r="P27" s="681"/>
      <c r="Q27" s="681"/>
      <c r="R27" s="683"/>
      <c r="S27" s="681" t="s">
        <v>817</v>
      </c>
      <c r="T27" s="681" t="s">
        <v>864</v>
      </c>
      <c r="U27" s="243" t="s">
        <v>1083</v>
      </c>
      <c r="V27" s="684"/>
      <c r="W27" s="681"/>
      <c r="X27" s="260" t="s">
        <v>864</v>
      </c>
      <c r="Y27" s="679"/>
      <c r="Z27" s="232"/>
      <c r="AA27" s="685"/>
      <c r="AB27" s="681"/>
      <c r="AC27" s="686"/>
      <c r="AD27" s="681"/>
      <c r="AE27" s="684">
        <v>1</v>
      </c>
      <c r="AF27" s="684">
        <v>1</v>
      </c>
    </row>
    <row r="28" spans="1:32" s="224" customFormat="1" ht="13.5" customHeight="1">
      <c r="A28" s="225">
        <v>21</v>
      </c>
      <c r="B28" s="217"/>
      <c r="C28" s="217"/>
      <c r="D28" s="217"/>
      <c r="E28" s="217"/>
      <c r="F28" s="217"/>
      <c r="G28" s="680" t="s">
        <v>1084</v>
      </c>
      <c r="H28" s="253"/>
      <c r="I28" s="239"/>
      <c r="J28" s="681" t="s">
        <v>1085</v>
      </c>
      <c r="K28" s="682" t="s">
        <v>1086</v>
      </c>
      <c r="L28" s="681" t="s">
        <v>1087</v>
      </c>
      <c r="M28" s="682" t="s">
        <v>1088</v>
      </c>
      <c r="N28" s="681"/>
      <c r="O28" s="681"/>
      <c r="P28" s="681"/>
      <c r="Q28" s="681"/>
      <c r="R28" s="683"/>
      <c r="S28" s="681" t="s">
        <v>820</v>
      </c>
      <c r="T28" s="681"/>
      <c r="U28" s="681" t="s">
        <v>863</v>
      </c>
      <c r="V28" s="684"/>
      <c r="W28" s="681" t="s">
        <v>1089</v>
      </c>
      <c r="X28" s="679" t="s">
        <v>864</v>
      </c>
      <c r="Y28" s="679"/>
      <c r="Z28" s="232"/>
      <c r="AA28" s="685"/>
      <c r="AB28" s="681"/>
      <c r="AC28" s="686"/>
      <c r="AD28" s="681"/>
      <c r="AE28" s="684">
        <v>1</v>
      </c>
      <c r="AF28" s="684">
        <v>1</v>
      </c>
    </row>
    <row r="29" spans="1:32" s="254" customFormat="1" ht="13.5" customHeight="1">
      <c r="A29" s="225">
        <v>22</v>
      </c>
      <c r="B29" s="217"/>
      <c r="C29" s="222"/>
      <c r="D29" s="217"/>
      <c r="E29" s="222"/>
      <c r="F29" s="222"/>
      <c r="G29" s="680" t="s">
        <v>1090</v>
      </c>
      <c r="H29" s="221"/>
      <c r="I29" s="221"/>
      <c r="J29" s="681" t="s">
        <v>1091</v>
      </c>
      <c r="K29" s="682" t="s">
        <v>1092</v>
      </c>
      <c r="L29" s="681"/>
      <c r="M29" s="682" t="s">
        <v>1093</v>
      </c>
      <c r="N29" s="681" t="s">
        <v>1094</v>
      </c>
      <c r="O29" s="681" t="s">
        <v>254</v>
      </c>
      <c r="P29" s="681"/>
      <c r="Q29" s="681"/>
      <c r="R29" s="683"/>
      <c r="S29" s="681" t="s">
        <v>817</v>
      </c>
      <c r="T29" s="681"/>
      <c r="U29" s="681" t="s">
        <v>863</v>
      </c>
      <c r="V29" s="684"/>
      <c r="W29" s="681"/>
      <c r="X29" s="679" t="s">
        <v>864</v>
      </c>
      <c r="Y29" s="679"/>
      <c r="Z29" s="232"/>
      <c r="AA29" s="685"/>
      <c r="AB29" s="681"/>
      <c r="AC29" s="686"/>
      <c r="AD29" s="681"/>
      <c r="AE29" s="684">
        <v>1</v>
      </c>
      <c r="AF29" s="684">
        <v>1</v>
      </c>
    </row>
    <row r="30" spans="1:32" s="254" customFormat="1" ht="13.5" customHeight="1">
      <c r="A30" s="225">
        <v>23</v>
      </c>
      <c r="B30" s="217"/>
      <c r="C30" s="222"/>
      <c r="D30" s="217"/>
      <c r="E30" s="222"/>
      <c r="F30" s="222"/>
      <c r="G30" s="680" t="s">
        <v>1095</v>
      </c>
      <c r="H30" s="221"/>
      <c r="I30" s="221"/>
      <c r="J30" s="681"/>
      <c r="K30" s="682"/>
      <c r="L30" s="681"/>
      <c r="M30" s="682" t="s">
        <v>1096</v>
      </c>
      <c r="N30" s="681" t="s">
        <v>1097</v>
      </c>
      <c r="O30" s="681" t="s">
        <v>1098</v>
      </c>
      <c r="P30" s="681"/>
      <c r="Q30" s="681"/>
      <c r="R30" s="683"/>
      <c r="S30" s="681" t="s">
        <v>817</v>
      </c>
      <c r="T30" s="681" t="s">
        <v>864</v>
      </c>
      <c r="U30" s="243" t="s">
        <v>1096</v>
      </c>
      <c r="V30" s="684"/>
      <c r="W30" s="681"/>
      <c r="X30" s="679" t="s">
        <v>864</v>
      </c>
      <c r="Y30" s="679"/>
      <c r="Z30" s="232"/>
      <c r="AA30" s="685"/>
      <c r="AB30" s="681"/>
      <c r="AC30" s="686"/>
      <c r="AD30" s="681"/>
      <c r="AE30" s="684">
        <v>1</v>
      </c>
      <c r="AF30" s="684">
        <v>1</v>
      </c>
    </row>
    <row r="31" spans="1:32" s="254" customFormat="1" ht="13.5" customHeight="1">
      <c r="A31" s="225">
        <v>24</v>
      </c>
      <c r="B31" s="217"/>
      <c r="C31" s="222"/>
      <c r="D31" s="217"/>
      <c r="E31" s="222"/>
      <c r="F31" s="222"/>
      <c r="G31" s="241"/>
      <c r="H31" s="241" t="s">
        <v>1099</v>
      </c>
      <c r="I31" s="241"/>
      <c r="J31" s="681" t="s">
        <v>1100</v>
      </c>
      <c r="K31" s="682" t="s">
        <v>1101</v>
      </c>
      <c r="L31" s="681"/>
      <c r="M31" s="682" t="s">
        <v>1088</v>
      </c>
      <c r="N31" s="681"/>
      <c r="O31" s="681"/>
      <c r="P31" s="681"/>
      <c r="Q31" s="681"/>
      <c r="R31" s="683"/>
      <c r="S31" s="681" t="s">
        <v>820</v>
      </c>
      <c r="T31" s="681"/>
      <c r="U31" s="681" t="s">
        <v>863</v>
      </c>
      <c r="V31" s="684"/>
      <c r="W31" s="681" t="s">
        <v>1102</v>
      </c>
      <c r="X31" s="679" t="s">
        <v>864</v>
      </c>
      <c r="Y31" s="679"/>
      <c r="Z31" s="232"/>
      <c r="AA31" s="685"/>
      <c r="AB31" s="681"/>
      <c r="AC31" s="686"/>
      <c r="AD31" s="681"/>
      <c r="AE31" s="684">
        <v>1</v>
      </c>
      <c r="AF31" s="684">
        <v>1</v>
      </c>
    </row>
    <row r="32" spans="1:32" s="224" customFormat="1" ht="13.5" customHeight="1">
      <c r="A32" s="225">
        <v>25</v>
      </c>
      <c r="B32" s="217"/>
      <c r="C32" s="217"/>
      <c r="D32" s="217"/>
      <c r="E32" s="217"/>
      <c r="F32" s="217"/>
      <c r="G32" s="241"/>
      <c r="H32" s="241" t="s">
        <v>1103</v>
      </c>
      <c r="I32" s="241"/>
      <c r="J32" s="681"/>
      <c r="K32" s="682" t="s">
        <v>1104</v>
      </c>
      <c r="L32" s="681"/>
      <c r="M32" s="682" t="s">
        <v>971</v>
      </c>
      <c r="N32" s="681"/>
      <c r="O32" s="681"/>
      <c r="P32" s="681"/>
      <c r="Q32" s="681"/>
      <c r="R32" s="683"/>
      <c r="S32" s="681" t="s">
        <v>817</v>
      </c>
      <c r="T32" s="681"/>
      <c r="U32" s="681" t="s">
        <v>863</v>
      </c>
      <c r="V32" s="684"/>
      <c r="W32" s="681"/>
      <c r="X32" s="679" t="s">
        <v>864</v>
      </c>
      <c r="Y32" s="679"/>
      <c r="Z32" s="232"/>
      <c r="AA32" s="685"/>
      <c r="AB32" s="681"/>
      <c r="AC32" s="686"/>
      <c r="AD32" s="681"/>
      <c r="AE32" s="684">
        <v>1</v>
      </c>
      <c r="AF32" s="684">
        <v>1</v>
      </c>
    </row>
    <row r="33" spans="1:32" s="224" customFormat="1" ht="13.5" customHeight="1">
      <c r="A33" s="225">
        <v>26</v>
      </c>
      <c r="B33" s="217"/>
      <c r="C33" s="217"/>
      <c r="D33" s="217"/>
      <c r="E33" s="217"/>
      <c r="F33" s="217"/>
      <c r="G33" s="241"/>
      <c r="H33" s="241" t="s">
        <v>1105</v>
      </c>
      <c r="I33" s="241"/>
      <c r="J33" s="681"/>
      <c r="K33" s="682" t="s">
        <v>1106</v>
      </c>
      <c r="L33" s="681"/>
      <c r="M33" s="682" t="s">
        <v>871</v>
      </c>
      <c r="N33" s="681"/>
      <c r="O33" s="681"/>
      <c r="P33" s="681"/>
      <c r="Q33" s="681"/>
      <c r="R33" s="683"/>
      <c r="S33" s="681" t="s">
        <v>817</v>
      </c>
      <c r="T33" s="681"/>
      <c r="U33" s="681" t="s">
        <v>863</v>
      </c>
      <c r="V33" s="684"/>
      <c r="W33" s="681"/>
      <c r="X33" s="679" t="s">
        <v>864</v>
      </c>
      <c r="Y33" s="679"/>
      <c r="Z33" s="232"/>
      <c r="AA33" s="685"/>
      <c r="AB33" s="681"/>
      <c r="AC33" s="686"/>
      <c r="AD33" s="681"/>
      <c r="AE33" s="684">
        <v>1</v>
      </c>
      <c r="AF33" s="684">
        <v>1</v>
      </c>
    </row>
    <row r="34" spans="1:32" s="224" customFormat="1" ht="13.5" customHeight="1">
      <c r="A34" s="225">
        <v>27</v>
      </c>
      <c r="B34" s="217"/>
      <c r="C34" s="217"/>
      <c r="D34" s="217"/>
      <c r="E34" s="217"/>
      <c r="F34" s="217" t="s">
        <v>1107</v>
      </c>
      <c r="G34" s="221"/>
      <c r="H34" s="221"/>
      <c r="I34" s="221"/>
      <c r="J34" s="681"/>
      <c r="K34" s="682"/>
      <c r="L34" s="681"/>
      <c r="M34" s="682" t="s">
        <v>1108</v>
      </c>
      <c r="N34" s="681"/>
      <c r="O34" s="681"/>
      <c r="P34" s="681"/>
      <c r="Q34" s="681"/>
      <c r="R34" s="683"/>
      <c r="S34" s="681" t="s">
        <v>817</v>
      </c>
      <c r="T34" s="681" t="s">
        <v>864</v>
      </c>
      <c r="U34" s="243" t="s">
        <v>1108</v>
      </c>
      <c r="V34" s="684"/>
      <c r="W34" s="681"/>
      <c r="X34" s="679" t="s">
        <v>864</v>
      </c>
      <c r="Y34" s="679"/>
      <c r="Z34" s="232"/>
      <c r="AA34" s="685"/>
      <c r="AB34" s="681"/>
      <c r="AC34" s="686"/>
      <c r="AD34" s="681"/>
      <c r="AE34" s="684"/>
      <c r="AF34" s="684">
        <v>1</v>
      </c>
    </row>
    <row r="35" spans="1:32" s="231" customFormat="1" ht="13.5" customHeight="1">
      <c r="A35" s="225">
        <v>28</v>
      </c>
      <c r="B35" s="217"/>
      <c r="C35" s="217"/>
      <c r="D35" s="217"/>
      <c r="E35" s="217"/>
      <c r="F35" s="217"/>
      <c r="G35" s="241" t="s">
        <v>388</v>
      </c>
      <c r="H35" s="217"/>
      <c r="I35" s="217"/>
      <c r="J35" s="681" t="s">
        <v>1109</v>
      </c>
      <c r="K35" s="682" t="s">
        <v>1110</v>
      </c>
      <c r="L35" s="681" t="s">
        <v>1108</v>
      </c>
      <c r="M35" s="682" t="s">
        <v>871</v>
      </c>
      <c r="N35" s="681" t="s">
        <v>1111</v>
      </c>
      <c r="O35" s="681" t="s">
        <v>388</v>
      </c>
      <c r="P35" s="681"/>
      <c r="Q35" s="681"/>
      <c r="R35" s="252"/>
      <c r="S35" s="681" t="s">
        <v>817</v>
      </c>
      <c r="T35" s="681"/>
      <c r="U35" s="681" t="s">
        <v>863</v>
      </c>
      <c r="V35" s="684"/>
      <c r="W35" s="681"/>
      <c r="X35" s="679" t="s">
        <v>864</v>
      </c>
      <c r="Y35" s="679"/>
      <c r="Z35" s="232"/>
      <c r="AA35" s="685"/>
      <c r="AB35" s="255"/>
      <c r="AC35" s="245" t="s">
        <v>1112</v>
      </c>
      <c r="AD35" s="681"/>
      <c r="AE35" s="684">
        <v>1</v>
      </c>
      <c r="AF35" s="684">
        <v>1</v>
      </c>
    </row>
    <row r="36" spans="1:32" s="224" customFormat="1" ht="13.5" customHeight="1">
      <c r="A36" s="225">
        <v>29</v>
      </c>
      <c r="B36" s="217"/>
      <c r="C36" s="217"/>
      <c r="D36" s="217"/>
      <c r="E36" s="217"/>
      <c r="F36" s="217"/>
      <c r="G36" s="241" t="s">
        <v>392</v>
      </c>
      <c r="H36" s="217"/>
      <c r="I36" s="217"/>
      <c r="J36" s="681" t="s">
        <v>1113</v>
      </c>
      <c r="K36" s="682">
        <v>59350</v>
      </c>
      <c r="L36" s="681" t="s">
        <v>1114</v>
      </c>
      <c r="M36" s="682" t="s">
        <v>1115</v>
      </c>
      <c r="N36" s="681" t="s">
        <v>1116</v>
      </c>
      <c r="O36" s="681" t="s">
        <v>392</v>
      </c>
      <c r="P36" s="681"/>
      <c r="Q36" s="681"/>
      <c r="R36" s="252"/>
      <c r="S36" s="681" t="s">
        <v>817</v>
      </c>
      <c r="T36" s="681"/>
      <c r="U36" s="681" t="s">
        <v>863</v>
      </c>
      <c r="V36" s="684"/>
      <c r="W36" s="681" t="s">
        <v>1117</v>
      </c>
      <c r="X36" s="679" t="s">
        <v>864</v>
      </c>
      <c r="Y36" s="679"/>
      <c r="Z36" s="232"/>
      <c r="AA36" s="685"/>
      <c r="AB36" s="681"/>
      <c r="AC36" s="686"/>
      <c r="AD36" s="681"/>
      <c r="AE36" s="684">
        <v>1</v>
      </c>
      <c r="AF36" s="684">
        <v>1</v>
      </c>
    </row>
    <row r="37" spans="1:32" s="224" customFormat="1" ht="13.5" customHeight="1">
      <c r="A37" s="225">
        <v>30</v>
      </c>
      <c r="B37" s="217"/>
      <c r="C37" s="217"/>
      <c r="D37" s="217"/>
      <c r="E37" s="217"/>
      <c r="F37" s="217"/>
      <c r="G37" s="241" t="s">
        <v>1118</v>
      </c>
      <c r="H37" s="241"/>
      <c r="I37" s="241"/>
      <c r="J37" s="263" t="s">
        <v>1119</v>
      </c>
      <c r="K37" s="682" t="s">
        <v>1120</v>
      </c>
      <c r="L37" s="681"/>
      <c r="M37" s="682" t="s">
        <v>1121</v>
      </c>
      <c r="N37" s="681"/>
      <c r="O37" s="681"/>
      <c r="P37" s="681"/>
      <c r="Q37" s="681"/>
      <c r="R37" s="683"/>
      <c r="S37" s="681" t="s">
        <v>817</v>
      </c>
      <c r="T37" s="681"/>
      <c r="U37" s="687" t="s">
        <v>863</v>
      </c>
      <c r="V37" s="282"/>
      <c r="W37" s="681"/>
      <c r="X37" s="679" t="s">
        <v>864</v>
      </c>
      <c r="Y37" s="679"/>
      <c r="Z37" s="232"/>
      <c r="AA37" s="685"/>
      <c r="AB37" s="681"/>
      <c r="AC37" s="686"/>
      <c r="AD37" s="681"/>
      <c r="AE37" s="684"/>
      <c r="AF37" s="684">
        <v>1</v>
      </c>
    </row>
    <row r="38" spans="1:32" s="256" customFormat="1" ht="12.75" customHeight="1">
      <c r="A38" s="225">
        <v>31</v>
      </c>
      <c r="B38" s="217"/>
      <c r="C38" s="217"/>
      <c r="D38" s="217"/>
      <c r="E38" s="217"/>
      <c r="F38" s="217" t="s">
        <v>1122</v>
      </c>
      <c r="G38" s="221"/>
      <c r="H38" s="221"/>
      <c r="I38" s="221"/>
      <c r="J38" s="681" t="s">
        <v>1123</v>
      </c>
      <c r="K38" s="682"/>
      <c r="L38" s="681"/>
      <c r="M38" s="682" t="s">
        <v>1124</v>
      </c>
      <c r="N38" s="681"/>
      <c r="O38" s="681"/>
      <c r="P38" s="681"/>
      <c r="Q38" s="681"/>
      <c r="R38" s="683"/>
      <c r="S38" s="681" t="s">
        <v>817</v>
      </c>
      <c r="T38" s="681" t="s">
        <v>864</v>
      </c>
      <c r="U38" s="243" t="s">
        <v>1124</v>
      </c>
      <c r="V38" s="684"/>
      <c r="W38" s="681"/>
      <c r="X38" s="679" t="s">
        <v>864</v>
      </c>
      <c r="Y38" s="679"/>
      <c r="Z38" s="232"/>
      <c r="AA38" s="685"/>
      <c r="AB38" s="681"/>
      <c r="AC38" s="686"/>
      <c r="AD38" s="681"/>
      <c r="AE38" s="684">
        <v>1</v>
      </c>
      <c r="AF38" s="684">
        <v>1</v>
      </c>
    </row>
    <row r="39" spans="1:32" s="256" customFormat="1" ht="12.75" customHeight="1">
      <c r="A39" s="225">
        <v>32</v>
      </c>
      <c r="B39" s="217"/>
      <c r="C39" s="217"/>
      <c r="D39" s="217"/>
      <c r="E39" s="217"/>
      <c r="F39" s="217"/>
      <c r="G39" s="680" t="s">
        <v>415</v>
      </c>
      <c r="H39" s="221"/>
      <c r="I39" s="221"/>
      <c r="J39" s="681" t="s">
        <v>1125</v>
      </c>
      <c r="K39" s="682" t="s">
        <v>1126</v>
      </c>
      <c r="L39" s="681"/>
      <c r="M39" s="682" t="s">
        <v>1127</v>
      </c>
      <c r="N39" s="681" t="s">
        <v>1128</v>
      </c>
      <c r="O39" s="681" t="s">
        <v>415</v>
      </c>
      <c r="P39" s="681"/>
      <c r="Q39" s="681"/>
      <c r="R39" s="683"/>
      <c r="S39" s="681" t="s">
        <v>817</v>
      </c>
      <c r="T39" s="681"/>
      <c r="U39" s="687" t="s">
        <v>863</v>
      </c>
      <c r="V39" s="282"/>
      <c r="W39" s="681"/>
      <c r="X39" s="679" t="s">
        <v>864</v>
      </c>
      <c r="Y39" s="679"/>
      <c r="Z39" s="232"/>
      <c r="AA39" s="685"/>
      <c r="AB39" s="681"/>
      <c r="AC39" s="686"/>
      <c r="AD39" s="681"/>
      <c r="AE39" s="684">
        <v>1</v>
      </c>
      <c r="AF39" s="684">
        <v>1</v>
      </c>
    </row>
    <row r="40" spans="1:32" s="256" customFormat="1" ht="12.75" customHeight="1">
      <c r="A40" s="225">
        <v>33</v>
      </c>
      <c r="B40" s="217"/>
      <c r="C40" s="217"/>
      <c r="D40" s="217"/>
      <c r="E40" s="217"/>
      <c r="F40" s="217"/>
      <c r="G40" s="680" t="s">
        <v>1129</v>
      </c>
      <c r="H40" s="221"/>
      <c r="I40" s="221"/>
      <c r="J40" s="681" t="s">
        <v>1130</v>
      </c>
      <c r="K40" s="682" t="s">
        <v>1131</v>
      </c>
      <c r="L40" s="681"/>
      <c r="M40" s="682" t="s">
        <v>1132</v>
      </c>
      <c r="N40" s="681" t="s">
        <v>1133</v>
      </c>
      <c r="O40" s="681" t="s">
        <v>424</v>
      </c>
      <c r="P40" s="681"/>
      <c r="Q40" s="681"/>
      <c r="R40" s="683"/>
      <c r="S40" s="681" t="s">
        <v>817</v>
      </c>
      <c r="T40" s="681"/>
      <c r="U40" s="687" t="s">
        <v>863</v>
      </c>
      <c r="V40" s="282"/>
      <c r="W40" s="681"/>
      <c r="X40" s="679" t="s">
        <v>864</v>
      </c>
      <c r="Y40" s="679"/>
      <c r="Z40" s="232"/>
      <c r="AA40" s="685"/>
      <c r="AB40" s="681"/>
      <c r="AC40" s="686"/>
      <c r="AD40" s="681"/>
      <c r="AE40" s="684">
        <v>1</v>
      </c>
      <c r="AF40" s="684">
        <v>1</v>
      </c>
    </row>
    <row r="41" spans="1:32" s="244" customFormat="1" ht="12.75" customHeight="1">
      <c r="A41" s="225">
        <v>34</v>
      </c>
      <c r="B41" s="217"/>
      <c r="C41" s="222"/>
      <c r="D41" s="217"/>
      <c r="E41" s="222"/>
      <c r="F41" s="222"/>
      <c r="G41" s="680" t="s">
        <v>429</v>
      </c>
      <c r="H41" s="221"/>
      <c r="I41" s="221"/>
      <c r="J41" s="681" t="s">
        <v>1134</v>
      </c>
      <c r="K41" s="682" t="s">
        <v>1135</v>
      </c>
      <c r="L41" s="681"/>
      <c r="M41" s="682" t="s">
        <v>1136</v>
      </c>
      <c r="N41" s="681"/>
      <c r="O41" s="681"/>
      <c r="P41" s="681"/>
      <c r="Q41" s="681"/>
      <c r="R41" s="683"/>
      <c r="S41" s="681" t="s">
        <v>817</v>
      </c>
      <c r="T41" s="681"/>
      <c r="U41" s="687" t="s">
        <v>863</v>
      </c>
      <c r="V41" s="282"/>
      <c r="W41" s="681"/>
      <c r="X41" s="679" t="s">
        <v>864</v>
      </c>
      <c r="Y41" s="679"/>
      <c r="Z41" s="232"/>
      <c r="AA41" s="685"/>
      <c r="AB41" s="681"/>
      <c r="AC41" s="686"/>
      <c r="AD41" s="681"/>
      <c r="AE41" s="684">
        <v>1</v>
      </c>
      <c r="AF41" s="684">
        <v>1</v>
      </c>
    </row>
    <row r="42" spans="1:32" s="244" customFormat="1" ht="12.75" customHeight="1">
      <c r="A42" s="225">
        <v>35</v>
      </c>
      <c r="B42" s="217"/>
      <c r="C42" s="222"/>
      <c r="D42" s="217"/>
      <c r="E42" s="222"/>
      <c r="F42" s="222"/>
      <c r="G42" s="680" t="s">
        <v>426</v>
      </c>
      <c r="H42" s="221"/>
      <c r="I42" s="221"/>
      <c r="J42" s="681" t="s">
        <v>1137</v>
      </c>
      <c r="K42" s="682" t="s">
        <v>1138</v>
      </c>
      <c r="L42" s="681"/>
      <c r="M42" s="682" t="s">
        <v>1139</v>
      </c>
      <c r="N42" s="681" t="s">
        <v>1140</v>
      </c>
      <c r="O42" s="681" t="s">
        <v>426</v>
      </c>
      <c r="P42" s="681"/>
      <c r="Q42" s="681"/>
      <c r="R42" s="683"/>
      <c r="S42" s="681" t="s">
        <v>823</v>
      </c>
      <c r="T42" s="681"/>
      <c r="U42" s="687" t="s">
        <v>863</v>
      </c>
      <c r="V42" s="282"/>
      <c r="W42" s="681"/>
      <c r="X42" s="679" t="s">
        <v>864</v>
      </c>
      <c r="Y42" s="679"/>
      <c r="Z42" s="232"/>
      <c r="AA42" s="685"/>
      <c r="AB42" s="681"/>
      <c r="AC42" s="686"/>
      <c r="AD42" s="681"/>
      <c r="AE42" s="684">
        <v>1</v>
      </c>
      <c r="AF42" s="684">
        <v>1</v>
      </c>
    </row>
    <row r="43" spans="1:32" s="244" customFormat="1" ht="12.75" customHeight="1">
      <c r="A43" s="225">
        <v>36</v>
      </c>
      <c r="B43" s="217"/>
      <c r="C43" s="222"/>
      <c r="D43" s="217"/>
      <c r="E43" s="222"/>
      <c r="F43" s="222"/>
      <c r="G43" s="680" t="s">
        <v>1141</v>
      </c>
      <c r="H43" s="221"/>
      <c r="I43" s="221"/>
      <c r="J43" s="681" t="s">
        <v>1142</v>
      </c>
      <c r="K43" s="682" t="s">
        <v>1143</v>
      </c>
      <c r="L43" s="681"/>
      <c r="M43" s="682" t="s">
        <v>1144</v>
      </c>
      <c r="N43" s="681"/>
      <c r="O43" s="681"/>
      <c r="P43" s="681"/>
      <c r="Q43" s="681"/>
      <c r="R43" s="683"/>
      <c r="S43" s="681" t="s">
        <v>817</v>
      </c>
      <c r="T43" s="681"/>
      <c r="U43" s="687" t="s">
        <v>863</v>
      </c>
      <c r="V43" s="282"/>
      <c r="W43" s="681"/>
      <c r="X43" s="679" t="s">
        <v>864</v>
      </c>
      <c r="Y43" s="679"/>
      <c r="Z43" s="232"/>
      <c r="AA43" s="685"/>
      <c r="AB43" s="681"/>
      <c r="AC43" s="686"/>
      <c r="AD43" s="681"/>
      <c r="AE43" s="684">
        <v>1</v>
      </c>
      <c r="AF43" s="684">
        <v>1</v>
      </c>
    </row>
    <row r="44" spans="1:32" s="257" customFormat="1" ht="12.75" customHeight="1">
      <c r="A44" s="225">
        <v>37</v>
      </c>
      <c r="B44" s="217"/>
      <c r="C44" s="222"/>
      <c r="D44" s="217"/>
      <c r="E44" s="222"/>
      <c r="F44" s="222"/>
      <c r="G44" s="680" t="s">
        <v>1145</v>
      </c>
      <c r="H44" s="221"/>
      <c r="I44" s="221"/>
      <c r="J44" s="681" t="s">
        <v>410</v>
      </c>
      <c r="K44" s="682" t="s">
        <v>1146</v>
      </c>
      <c r="L44" s="681"/>
      <c r="M44" s="682" t="s">
        <v>1147</v>
      </c>
      <c r="N44" s="681"/>
      <c r="O44" s="681"/>
      <c r="P44" s="681"/>
      <c r="Q44" s="681"/>
      <c r="R44" s="683"/>
      <c r="S44" s="681" t="s">
        <v>817</v>
      </c>
      <c r="T44" s="681"/>
      <c r="U44" s="687" t="s">
        <v>863</v>
      </c>
      <c r="V44" s="282"/>
      <c r="W44" s="681"/>
      <c r="X44" s="679" t="s">
        <v>864</v>
      </c>
      <c r="Y44" s="679"/>
      <c r="Z44" s="232"/>
      <c r="AA44" s="685"/>
      <c r="AB44" s="681"/>
      <c r="AC44" s="686"/>
      <c r="AD44" s="681"/>
      <c r="AE44" s="684">
        <v>1</v>
      </c>
      <c r="AF44" s="684">
        <v>1</v>
      </c>
    </row>
    <row r="45" spans="1:32" s="258" customFormat="1" ht="12.75" customHeight="1">
      <c r="A45" s="225">
        <v>38</v>
      </c>
      <c r="B45" s="217"/>
      <c r="C45" s="218"/>
      <c r="D45" s="217"/>
      <c r="E45" s="218"/>
      <c r="F45" s="218"/>
      <c r="G45" s="680" t="s">
        <v>1148</v>
      </c>
      <c r="H45" s="221"/>
      <c r="I45" s="221"/>
      <c r="J45" s="681"/>
      <c r="K45" s="682" t="s">
        <v>1149</v>
      </c>
      <c r="L45" s="681"/>
      <c r="M45" s="682" t="s">
        <v>1150</v>
      </c>
      <c r="N45" s="681"/>
      <c r="O45" s="681"/>
      <c r="P45" s="681"/>
      <c r="Q45" s="681"/>
      <c r="R45" s="683"/>
      <c r="S45" s="681" t="s">
        <v>817</v>
      </c>
      <c r="T45" s="681"/>
      <c r="U45" s="687" t="s">
        <v>863</v>
      </c>
      <c r="V45" s="282"/>
      <c r="W45" s="681"/>
      <c r="X45" s="679" t="s">
        <v>864</v>
      </c>
      <c r="Y45" s="679"/>
      <c r="Z45" s="232"/>
      <c r="AA45" s="685"/>
      <c r="AB45" s="681"/>
      <c r="AC45" s="686"/>
      <c r="AD45" s="681"/>
      <c r="AE45" s="684">
        <v>1</v>
      </c>
      <c r="AF45" s="684">
        <v>1</v>
      </c>
    </row>
    <row r="46" spans="1:32" s="256" customFormat="1" ht="12.95" customHeight="1">
      <c r="A46" s="225">
        <v>39</v>
      </c>
      <c r="B46" s="217"/>
      <c r="C46" s="218"/>
      <c r="D46" s="217"/>
      <c r="E46" s="218"/>
      <c r="F46" s="218"/>
      <c r="G46" s="680" t="s">
        <v>178</v>
      </c>
      <c r="H46" s="221"/>
      <c r="I46" s="221"/>
      <c r="J46" s="681" t="s">
        <v>1151</v>
      </c>
      <c r="K46" s="682" t="s">
        <v>1152</v>
      </c>
      <c r="L46" s="681"/>
      <c r="M46" s="682" t="s">
        <v>1153</v>
      </c>
      <c r="N46" s="681"/>
      <c r="O46" s="681"/>
      <c r="P46" s="681"/>
      <c r="Q46" s="681"/>
      <c r="R46" s="683"/>
      <c r="S46" s="681" t="s">
        <v>817</v>
      </c>
      <c r="T46" s="681"/>
      <c r="U46" s="687" t="s">
        <v>863</v>
      </c>
      <c r="V46" s="282"/>
      <c r="W46" s="681"/>
      <c r="X46" s="679" t="s">
        <v>864</v>
      </c>
      <c r="Y46" s="679"/>
      <c r="Z46" s="232"/>
      <c r="AA46" s="685"/>
      <c r="AB46" s="681"/>
      <c r="AC46" s="686"/>
      <c r="AD46" s="681"/>
      <c r="AE46" s="684">
        <v>1</v>
      </c>
      <c r="AF46" s="684">
        <v>1</v>
      </c>
    </row>
    <row r="47" spans="1:32" s="256" customFormat="1" ht="12.95" customHeight="1">
      <c r="A47" s="225">
        <v>40</v>
      </c>
      <c r="B47" s="217"/>
      <c r="C47" s="218"/>
      <c r="D47" s="217"/>
      <c r="E47" s="218"/>
      <c r="F47" s="218"/>
      <c r="G47" s="241" t="s">
        <v>1154</v>
      </c>
      <c r="H47" s="241"/>
      <c r="I47" s="241"/>
      <c r="J47" s="681" t="s">
        <v>1155</v>
      </c>
      <c r="K47" s="682">
        <v>33123452323</v>
      </c>
      <c r="L47" s="681"/>
      <c r="M47" s="682" t="s">
        <v>1156</v>
      </c>
      <c r="N47" s="681"/>
      <c r="O47" s="681"/>
      <c r="P47" s="681"/>
      <c r="Q47" s="681"/>
      <c r="R47" s="683"/>
      <c r="S47" s="681" t="s">
        <v>817</v>
      </c>
      <c r="T47" s="681"/>
      <c r="U47" s="681" t="s">
        <v>1093</v>
      </c>
      <c r="V47" s="684"/>
      <c r="W47" s="681"/>
      <c r="X47" s="679" t="s">
        <v>864</v>
      </c>
      <c r="Y47" s="679"/>
      <c r="Z47" s="232"/>
      <c r="AA47" s="685"/>
      <c r="AB47" s="681" t="s">
        <v>1157</v>
      </c>
      <c r="AC47" s="686"/>
      <c r="AD47" s="681"/>
      <c r="AE47" s="684"/>
      <c r="AF47" s="684">
        <v>1</v>
      </c>
    </row>
    <row r="48" spans="1:32" s="224" customFormat="1" ht="13.5" customHeight="1">
      <c r="A48" s="225">
        <v>41</v>
      </c>
      <c r="B48" s="217"/>
      <c r="C48" s="217"/>
      <c r="D48" s="217"/>
      <c r="E48" s="217"/>
      <c r="F48" s="217" t="s">
        <v>1158</v>
      </c>
      <c r="G48" s="217"/>
      <c r="H48" s="217"/>
      <c r="I48" s="217"/>
      <c r="J48" s="681"/>
      <c r="K48" s="682"/>
      <c r="L48" s="681" t="s">
        <v>1159</v>
      </c>
      <c r="M48" s="682" t="s">
        <v>1160</v>
      </c>
      <c r="N48" s="681"/>
      <c r="O48" s="681"/>
      <c r="P48" s="681"/>
      <c r="Q48" s="681"/>
      <c r="R48" s="252"/>
      <c r="S48" s="681" t="s">
        <v>817</v>
      </c>
      <c r="T48" s="681" t="s">
        <v>864</v>
      </c>
      <c r="U48" s="243" t="s">
        <v>1160</v>
      </c>
      <c r="V48" s="684"/>
      <c r="W48" s="681"/>
      <c r="X48" s="679" t="s">
        <v>864</v>
      </c>
      <c r="Y48" s="679"/>
      <c r="Z48" s="232"/>
      <c r="AA48" s="685"/>
      <c r="AB48" s="681"/>
      <c r="AC48" s="686"/>
      <c r="AD48" s="681"/>
      <c r="AE48" s="684">
        <v>1</v>
      </c>
      <c r="AF48" s="684"/>
    </row>
    <row r="49" spans="1:1015" s="224" customFormat="1" ht="13.5" customHeight="1">
      <c r="A49" s="225">
        <v>42</v>
      </c>
      <c r="B49" s="217"/>
      <c r="C49" s="217"/>
      <c r="D49" s="217"/>
      <c r="E49" s="217"/>
      <c r="F49" s="217"/>
      <c r="G49" s="241" t="s">
        <v>1161</v>
      </c>
      <c r="H49" s="241"/>
      <c r="I49" s="241"/>
      <c r="J49" s="681" t="s">
        <v>1162</v>
      </c>
      <c r="K49" s="682" t="s">
        <v>930</v>
      </c>
      <c r="L49" s="681"/>
      <c r="M49" s="682" t="s">
        <v>1163</v>
      </c>
      <c r="N49" s="681"/>
      <c r="O49" s="681"/>
      <c r="P49" s="681"/>
      <c r="Q49" s="681"/>
      <c r="R49" s="683"/>
      <c r="S49" s="681" t="s">
        <v>820</v>
      </c>
      <c r="T49" s="681"/>
      <c r="U49" s="681" t="s">
        <v>879</v>
      </c>
      <c r="V49" s="684"/>
      <c r="W49" s="681"/>
      <c r="X49" s="679" t="s">
        <v>864</v>
      </c>
      <c r="Y49" s="679"/>
      <c r="Z49" s="232"/>
      <c r="AA49" s="685"/>
      <c r="AB49" s="681" t="s">
        <v>1164</v>
      </c>
      <c r="AC49" s="686"/>
      <c r="AD49" s="681"/>
      <c r="AE49" s="684"/>
      <c r="AF49" s="684">
        <v>1</v>
      </c>
    </row>
    <row r="50" spans="1:1015" s="224" customFormat="1" ht="13.5" customHeight="1">
      <c r="A50" s="225">
        <v>43</v>
      </c>
      <c r="B50" s="217"/>
      <c r="C50" s="217"/>
      <c r="D50" s="217"/>
      <c r="E50" s="217"/>
      <c r="F50" s="217"/>
      <c r="G50" s="217" t="s">
        <v>1165</v>
      </c>
      <c r="H50" s="217"/>
      <c r="I50" s="217"/>
      <c r="J50" s="681" t="s">
        <v>1166</v>
      </c>
      <c r="K50" s="682"/>
      <c r="L50" s="681" t="s">
        <v>1167</v>
      </c>
      <c r="M50" s="682" t="s">
        <v>1167</v>
      </c>
      <c r="N50" s="681"/>
      <c r="O50" s="681"/>
      <c r="P50" s="681"/>
      <c r="Q50" s="681"/>
      <c r="R50" s="252"/>
      <c r="S50" s="681" t="s">
        <v>817</v>
      </c>
      <c r="T50" s="681" t="s">
        <v>864</v>
      </c>
      <c r="U50" s="243" t="s">
        <v>1167</v>
      </c>
      <c r="V50" s="684"/>
      <c r="W50" s="681"/>
      <c r="X50" s="679" t="s">
        <v>864</v>
      </c>
      <c r="Y50" s="679"/>
      <c r="Z50" s="232"/>
      <c r="AA50" s="685"/>
      <c r="AB50" s="681"/>
      <c r="AC50" s="686"/>
      <c r="AD50" s="681"/>
      <c r="AE50" s="684">
        <v>1</v>
      </c>
      <c r="AF50" s="684">
        <v>1</v>
      </c>
    </row>
    <row r="51" spans="1:1015" s="224" customFormat="1" ht="13.5" customHeight="1">
      <c r="A51" s="225">
        <v>44</v>
      </c>
      <c r="B51" s="217"/>
      <c r="C51" s="217"/>
      <c r="D51" s="217"/>
      <c r="E51" s="217"/>
      <c r="F51" s="217"/>
      <c r="G51" s="217"/>
      <c r="H51" s="217" t="s">
        <v>1168</v>
      </c>
      <c r="I51" s="217"/>
      <c r="J51" s="681" t="s">
        <v>1169</v>
      </c>
      <c r="K51" s="682"/>
      <c r="L51" s="681" t="s">
        <v>1170</v>
      </c>
      <c r="M51" s="682" t="s">
        <v>1170</v>
      </c>
      <c r="N51" s="681"/>
      <c r="O51" s="681"/>
      <c r="P51" s="681"/>
      <c r="Q51" s="681"/>
      <c r="R51" s="252"/>
      <c r="S51" s="681" t="s">
        <v>820</v>
      </c>
      <c r="T51" s="681" t="s">
        <v>864</v>
      </c>
      <c r="U51" s="243" t="s">
        <v>1170</v>
      </c>
      <c r="V51" s="684"/>
      <c r="W51" s="681"/>
      <c r="X51" s="679" t="s">
        <v>864</v>
      </c>
      <c r="Y51" s="679"/>
      <c r="Z51" s="232"/>
      <c r="AA51" s="685"/>
      <c r="AB51" s="681"/>
      <c r="AC51" s="686"/>
      <c r="AD51" s="681"/>
      <c r="AE51" s="684">
        <v>1</v>
      </c>
      <c r="AF51" s="684">
        <v>1</v>
      </c>
    </row>
    <row r="52" spans="1:1015" s="224" customFormat="1" ht="13.5" customHeight="1">
      <c r="A52" s="225">
        <v>45</v>
      </c>
      <c r="B52" s="217"/>
      <c r="C52" s="217"/>
      <c r="D52" s="217"/>
      <c r="E52" s="217"/>
      <c r="F52" s="217"/>
      <c r="G52" s="217"/>
      <c r="H52" s="217"/>
      <c r="I52" s="217" t="s">
        <v>1171</v>
      </c>
      <c r="J52" s="681" t="s">
        <v>1172</v>
      </c>
      <c r="K52" s="682" t="s">
        <v>1173</v>
      </c>
      <c r="L52" s="681" t="s">
        <v>1174</v>
      </c>
      <c r="M52" s="682" t="s">
        <v>1174</v>
      </c>
      <c r="N52" s="681"/>
      <c r="O52" s="681"/>
      <c r="P52" s="681"/>
      <c r="Q52" s="681"/>
      <c r="R52" s="252"/>
      <c r="S52" s="681" t="s">
        <v>820</v>
      </c>
      <c r="T52" s="681"/>
      <c r="U52" s="681" t="s">
        <v>1093</v>
      </c>
      <c r="V52" s="684"/>
      <c r="W52" s="681"/>
      <c r="X52" s="679" t="s">
        <v>864</v>
      </c>
      <c r="Y52" s="679"/>
      <c r="Z52" s="232"/>
      <c r="AA52" s="681" t="s">
        <v>1175</v>
      </c>
      <c r="AB52" s="681"/>
      <c r="AC52" s="245" t="s">
        <v>1176</v>
      </c>
      <c r="AD52" s="681"/>
      <c r="AE52" s="684">
        <v>1</v>
      </c>
      <c r="AF52" s="684">
        <v>1</v>
      </c>
    </row>
    <row r="53" spans="1:1015" s="256" customFormat="1" ht="13.5" customHeight="1">
      <c r="A53" s="225">
        <v>46</v>
      </c>
      <c r="B53" s="217"/>
      <c r="C53" s="217"/>
      <c r="D53" s="217"/>
      <c r="E53" s="217"/>
      <c r="F53" s="217"/>
      <c r="G53" s="217"/>
      <c r="H53" s="217"/>
      <c r="I53" s="217" t="s">
        <v>1177</v>
      </c>
      <c r="J53" s="681" t="s">
        <v>1178</v>
      </c>
      <c r="K53" s="682" t="s">
        <v>1179</v>
      </c>
      <c r="L53" s="681" t="s">
        <v>1180</v>
      </c>
      <c r="M53" s="682" t="s">
        <v>1180</v>
      </c>
      <c r="N53" s="681"/>
      <c r="O53" s="681"/>
      <c r="P53" s="681"/>
      <c r="Q53" s="681"/>
      <c r="R53" s="252"/>
      <c r="S53" s="681" t="s">
        <v>820</v>
      </c>
      <c r="T53" s="681"/>
      <c r="U53" s="681" t="s">
        <v>1093</v>
      </c>
      <c r="V53" s="684"/>
      <c r="W53" s="681"/>
      <c r="X53" s="679" t="s">
        <v>864</v>
      </c>
      <c r="Y53" s="679"/>
      <c r="Z53" s="232"/>
      <c r="AA53" s="681" t="s">
        <v>1175</v>
      </c>
      <c r="AB53" s="681"/>
      <c r="AC53" s="245" t="s">
        <v>1176</v>
      </c>
      <c r="AD53" s="681"/>
      <c r="AE53" s="684">
        <v>1</v>
      </c>
      <c r="AF53" s="684">
        <v>1</v>
      </c>
    </row>
    <row r="54" spans="1:1015" s="244" customFormat="1" ht="13.5" customHeight="1">
      <c r="A54" s="225">
        <v>47</v>
      </c>
      <c r="B54" s="217"/>
      <c r="C54" s="222"/>
      <c r="D54" s="217"/>
      <c r="E54" s="222"/>
      <c r="F54" s="222"/>
      <c r="G54" s="222"/>
      <c r="H54" s="222"/>
      <c r="I54" s="222" t="s">
        <v>1181</v>
      </c>
      <c r="J54" s="681" t="s">
        <v>1182</v>
      </c>
      <c r="K54" s="682">
        <v>120</v>
      </c>
      <c r="L54" s="681"/>
      <c r="M54" s="681" t="s">
        <v>1183</v>
      </c>
      <c r="N54" s="681"/>
      <c r="O54" s="681"/>
      <c r="P54" s="681"/>
      <c r="Q54" s="681"/>
      <c r="R54" s="683"/>
      <c r="S54" s="681" t="s">
        <v>817</v>
      </c>
      <c r="T54" s="681"/>
      <c r="U54" s="681" t="s">
        <v>1093</v>
      </c>
      <c r="V54" s="684"/>
      <c r="W54" s="681"/>
      <c r="X54" s="679" t="s">
        <v>864</v>
      </c>
      <c r="Y54" s="679"/>
      <c r="Z54" s="232"/>
      <c r="AA54" s="681" t="s">
        <v>1184</v>
      </c>
      <c r="AB54" s="681"/>
      <c r="AC54" s="686"/>
      <c r="AD54" s="681"/>
      <c r="AE54" s="684">
        <v>1</v>
      </c>
      <c r="AF54" s="684">
        <v>1</v>
      </c>
    </row>
    <row r="55" spans="1:1015" s="256" customFormat="1" ht="13.5" customHeight="1">
      <c r="A55" s="225">
        <v>48</v>
      </c>
      <c r="B55" s="217"/>
      <c r="C55" s="217"/>
      <c r="D55" s="217"/>
      <c r="E55" s="217"/>
      <c r="F55" s="217"/>
      <c r="G55" s="241"/>
      <c r="H55" s="241"/>
      <c r="I55" s="241" t="s">
        <v>1185</v>
      </c>
      <c r="J55" s="681" t="s">
        <v>1186</v>
      </c>
      <c r="K55" s="682">
        <v>96</v>
      </c>
      <c r="L55" s="681"/>
      <c r="M55" s="681" t="s">
        <v>1187</v>
      </c>
      <c r="N55" s="681"/>
      <c r="O55" s="681"/>
      <c r="P55" s="681"/>
      <c r="Q55" s="681"/>
      <c r="R55" s="683"/>
      <c r="S55" s="681" t="s">
        <v>817</v>
      </c>
      <c r="T55" s="681"/>
      <c r="U55" s="681" t="s">
        <v>1093</v>
      </c>
      <c r="V55" s="684"/>
      <c r="W55" s="681"/>
      <c r="X55" s="679" t="s">
        <v>864</v>
      </c>
      <c r="Y55" s="679"/>
      <c r="Z55" s="232"/>
      <c r="AA55" s="681" t="s">
        <v>1188</v>
      </c>
      <c r="AB55" s="681"/>
      <c r="AC55" s="686"/>
      <c r="AD55" s="681"/>
      <c r="AE55" s="684">
        <v>1</v>
      </c>
      <c r="AF55" s="684">
        <v>1</v>
      </c>
    </row>
    <row r="56" spans="1:1015" s="256" customFormat="1" ht="13.5" customHeight="1">
      <c r="A56" s="225">
        <v>49</v>
      </c>
      <c r="B56" s="217"/>
      <c r="C56" s="217"/>
      <c r="D56" s="217"/>
      <c r="E56" s="217"/>
      <c r="F56" s="217"/>
      <c r="G56" s="241"/>
      <c r="H56" s="241"/>
      <c r="I56" s="241" t="s">
        <v>1189</v>
      </c>
      <c r="J56" s="681" t="s">
        <v>1190</v>
      </c>
      <c r="K56" s="682">
        <v>34</v>
      </c>
      <c r="L56" s="681"/>
      <c r="M56" s="681" t="s">
        <v>1191</v>
      </c>
      <c r="N56" s="681"/>
      <c r="O56" s="681"/>
      <c r="P56" s="681"/>
      <c r="Q56" s="681"/>
      <c r="R56" s="683"/>
      <c r="S56" s="681" t="s">
        <v>817</v>
      </c>
      <c r="T56" s="681"/>
      <c r="U56" s="681" t="s">
        <v>1093</v>
      </c>
      <c r="V56" s="684"/>
      <c r="W56" s="681"/>
      <c r="X56" s="679" t="s">
        <v>864</v>
      </c>
      <c r="Y56" s="679"/>
      <c r="Z56" s="232"/>
      <c r="AA56" s="681" t="s">
        <v>1192</v>
      </c>
      <c r="AB56" s="681"/>
      <c r="AC56" s="686"/>
      <c r="AD56" s="681"/>
      <c r="AE56" s="684">
        <v>1</v>
      </c>
      <c r="AF56" s="684">
        <v>1</v>
      </c>
    </row>
    <row r="57" spans="1:1015" s="244" customFormat="1" ht="13.5" customHeight="1">
      <c r="A57" s="225">
        <v>50</v>
      </c>
      <c r="B57" s="217"/>
      <c r="C57" s="222"/>
      <c r="D57" s="217"/>
      <c r="E57" s="222"/>
      <c r="F57" s="222"/>
      <c r="G57" s="241"/>
      <c r="H57" s="241"/>
      <c r="I57" s="241" t="s">
        <v>1193</v>
      </c>
      <c r="J57" s="681" t="s">
        <v>1194</v>
      </c>
      <c r="K57" s="682" t="s">
        <v>1195</v>
      </c>
      <c r="L57" s="681"/>
      <c r="M57" s="682" t="s">
        <v>1196</v>
      </c>
      <c r="N57" s="681"/>
      <c r="O57" s="681"/>
      <c r="P57" s="681"/>
      <c r="Q57" s="681"/>
      <c r="R57" s="683"/>
      <c r="S57" s="681" t="s">
        <v>820</v>
      </c>
      <c r="T57" s="681"/>
      <c r="U57" s="681" t="s">
        <v>863</v>
      </c>
      <c r="V57" s="684" t="s">
        <v>864</v>
      </c>
      <c r="W57" s="681" t="s">
        <v>1197</v>
      </c>
      <c r="X57" s="679" t="s">
        <v>864</v>
      </c>
      <c r="Y57" s="679"/>
      <c r="Z57" s="232"/>
      <c r="AA57" s="685"/>
      <c r="AB57" s="681"/>
      <c r="AC57" s="686"/>
      <c r="AD57" s="681"/>
      <c r="AE57" s="684"/>
      <c r="AF57" s="684">
        <v>1</v>
      </c>
    </row>
    <row r="58" spans="1:1015" s="256" customFormat="1" ht="13.5" customHeight="1">
      <c r="A58" s="225">
        <v>51</v>
      </c>
      <c r="B58" s="217"/>
      <c r="C58" s="217"/>
      <c r="D58" s="217"/>
      <c r="E58" s="217"/>
      <c r="F58" s="217"/>
      <c r="G58" s="217"/>
      <c r="H58" s="217" t="s">
        <v>1198</v>
      </c>
      <c r="I58" s="217"/>
      <c r="J58" s="681" t="s">
        <v>1199</v>
      </c>
      <c r="K58" s="682" t="s">
        <v>1200</v>
      </c>
      <c r="L58" s="681" t="s">
        <v>1201</v>
      </c>
      <c r="M58" s="682" t="s">
        <v>1202</v>
      </c>
      <c r="N58" s="681"/>
      <c r="O58" s="681"/>
      <c r="P58" s="681"/>
      <c r="Q58" s="681"/>
      <c r="R58" s="683">
        <v>1</v>
      </c>
      <c r="S58" s="681" t="s">
        <v>817</v>
      </c>
      <c r="T58" s="681"/>
      <c r="U58" s="681" t="s">
        <v>863</v>
      </c>
      <c r="V58" s="684"/>
      <c r="W58" s="681"/>
      <c r="X58" s="679" t="s">
        <v>864</v>
      </c>
      <c r="Y58" s="679"/>
      <c r="Z58" s="232"/>
      <c r="AA58" s="685"/>
      <c r="AB58" s="681"/>
      <c r="AC58" s="686"/>
      <c r="AD58" s="681"/>
      <c r="AE58" s="684">
        <v>1</v>
      </c>
      <c r="AF58" s="684">
        <v>1</v>
      </c>
    </row>
    <row r="59" spans="1:1015" s="256" customFormat="1" ht="12.95" customHeight="1">
      <c r="A59" s="225">
        <v>52</v>
      </c>
      <c r="B59" s="217"/>
      <c r="C59" s="217"/>
      <c r="D59" s="217"/>
      <c r="E59" s="217"/>
      <c r="F59" s="217"/>
      <c r="G59" s="217" t="s">
        <v>1203</v>
      </c>
      <c r="H59" s="217"/>
      <c r="I59" s="217"/>
      <c r="J59" s="681" t="s">
        <v>1204</v>
      </c>
      <c r="K59" s="682"/>
      <c r="L59" s="681" t="s">
        <v>1205</v>
      </c>
      <c r="M59" s="682" t="s">
        <v>1205</v>
      </c>
      <c r="N59" s="681"/>
      <c r="O59" s="681"/>
      <c r="P59" s="681"/>
      <c r="Q59" s="681"/>
      <c r="R59" s="252"/>
      <c r="S59" s="681" t="s">
        <v>817</v>
      </c>
      <c r="T59" s="681"/>
      <c r="U59" s="681" t="s">
        <v>863</v>
      </c>
      <c r="V59" s="684"/>
      <c r="W59" s="681"/>
      <c r="X59" s="679" t="s">
        <v>864</v>
      </c>
      <c r="Y59" s="679"/>
      <c r="Z59" s="232"/>
      <c r="AA59" s="685"/>
      <c r="AB59" s="681"/>
      <c r="AC59" s="686"/>
      <c r="AD59" s="681"/>
      <c r="AE59" s="684">
        <v>1</v>
      </c>
      <c r="AF59" s="684"/>
    </row>
    <row r="60" spans="1:1015" s="224" customFormat="1" ht="13.5" customHeight="1">
      <c r="A60" s="225">
        <v>53</v>
      </c>
      <c r="B60" s="217"/>
      <c r="C60" s="217"/>
      <c r="D60" s="217"/>
      <c r="E60" s="217"/>
      <c r="F60" s="217" t="s">
        <v>1206</v>
      </c>
      <c r="G60" s="217"/>
      <c r="H60" s="217"/>
      <c r="I60" s="217"/>
      <c r="J60" s="681" t="s">
        <v>1207</v>
      </c>
      <c r="K60" s="682"/>
      <c r="L60" s="681" t="s">
        <v>942</v>
      </c>
      <c r="M60" s="682" t="s">
        <v>1208</v>
      </c>
      <c r="N60" s="681"/>
      <c r="O60" s="681"/>
      <c r="P60" s="681"/>
      <c r="Q60" s="681"/>
      <c r="R60" s="252"/>
      <c r="S60" s="681" t="s">
        <v>823</v>
      </c>
      <c r="T60" s="681" t="s">
        <v>864</v>
      </c>
      <c r="U60" s="243" t="s">
        <v>1208</v>
      </c>
      <c r="V60" s="684"/>
      <c r="W60" s="681"/>
      <c r="X60" s="679" t="s">
        <v>864</v>
      </c>
      <c r="Y60" s="679"/>
      <c r="Z60" s="232"/>
      <c r="AA60" s="685"/>
      <c r="AB60" s="681"/>
      <c r="AC60" s="686"/>
      <c r="AD60" s="681"/>
      <c r="AE60" s="684">
        <v>1</v>
      </c>
      <c r="AF60" s="684">
        <v>1</v>
      </c>
    </row>
    <row r="61" spans="1:1015" s="224" customFormat="1" ht="13.5" customHeight="1">
      <c r="A61" s="225">
        <v>54</v>
      </c>
      <c r="B61" s="217"/>
      <c r="C61" s="217"/>
      <c r="D61" s="217"/>
      <c r="E61" s="217"/>
      <c r="F61" s="217"/>
      <c r="G61" s="217" t="s">
        <v>1209</v>
      </c>
      <c r="H61" s="217"/>
      <c r="I61" s="217"/>
      <c r="J61" s="681" t="s">
        <v>1210</v>
      </c>
      <c r="K61" s="682" t="s">
        <v>1211</v>
      </c>
      <c r="L61" s="681" t="s">
        <v>908</v>
      </c>
      <c r="M61" s="682" t="s">
        <v>939</v>
      </c>
      <c r="N61" s="681"/>
      <c r="O61" s="681"/>
      <c r="P61" s="681"/>
      <c r="Q61" s="681"/>
      <c r="R61" s="252"/>
      <c r="S61" s="681" t="s">
        <v>820</v>
      </c>
      <c r="T61" s="681"/>
      <c r="U61" s="681" t="s">
        <v>863</v>
      </c>
      <c r="V61" s="684" t="s">
        <v>864</v>
      </c>
      <c r="W61" s="681" t="s">
        <v>1212</v>
      </c>
      <c r="X61" s="679" t="s">
        <v>864</v>
      </c>
      <c r="Y61" s="679"/>
      <c r="Z61" s="232"/>
      <c r="AA61" s="685"/>
      <c r="AB61" s="681"/>
      <c r="AC61" s="686"/>
      <c r="AD61" s="681"/>
      <c r="AE61" s="684">
        <v>1</v>
      </c>
      <c r="AF61" s="684">
        <v>1</v>
      </c>
    </row>
    <row r="62" spans="1:1015" s="224" customFormat="1" ht="13.5" customHeight="1">
      <c r="A62" s="225">
        <v>55</v>
      </c>
      <c r="B62" s="217"/>
      <c r="C62" s="217"/>
      <c r="D62" s="217"/>
      <c r="E62" s="217"/>
      <c r="F62" s="217"/>
      <c r="G62" s="217" t="s">
        <v>1213</v>
      </c>
      <c r="H62" s="217"/>
      <c r="I62" s="217"/>
      <c r="J62" s="681" t="s">
        <v>1214</v>
      </c>
      <c r="K62" s="682" t="s">
        <v>1215</v>
      </c>
      <c r="L62" s="681" t="s">
        <v>971</v>
      </c>
      <c r="M62" s="682" t="s">
        <v>971</v>
      </c>
      <c r="N62" s="681"/>
      <c r="O62" s="681"/>
      <c r="P62" s="681"/>
      <c r="Q62" s="681"/>
      <c r="R62" s="252"/>
      <c r="S62" s="681" t="s">
        <v>820</v>
      </c>
      <c r="T62" s="681"/>
      <c r="U62" s="681" t="s">
        <v>863</v>
      </c>
      <c r="V62" s="684" t="s">
        <v>864</v>
      </c>
      <c r="W62" s="681" t="s">
        <v>1216</v>
      </c>
      <c r="X62" s="679" t="s">
        <v>864</v>
      </c>
      <c r="Y62" s="679"/>
      <c r="Z62" s="232"/>
      <c r="AA62" s="685"/>
      <c r="AB62" s="681"/>
      <c r="AC62" s="686"/>
      <c r="AD62" s="681"/>
      <c r="AE62" s="684">
        <v>1</v>
      </c>
      <c r="AF62" s="684">
        <v>1</v>
      </c>
    </row>
    <row r="63" spans="1:1015" s="231" customFormat="1" ht="12.95" customHeight="1">
      <c r="A63" s="225">
        <v>56</v>
      </c>
      <c r="B63" s="217"/>
      <c r="C63" s="217"/>
      <c r="D63" s="217"/>
      <c r="E63" s="217"/>
      <c r="F63" s="217"/>
      <c r="G63" s="217" t="s">
        <v>1078</v>
      </c>
      <c r="H63" s="217"/>
      <c r="I63" s="217"/>
      <c r="J63" s="681" t="s">
        <v>1217</v>
      </c>
      <c r="K63" s="682" t="s">
        <v>1218</v>
      </c>
      <c r="L63" s="681" t="s">
        <v>1219</v>
      </c>
      <c r="M63" s="682" t="s">
        <v>1220</v>
      </c>
      <c r="N63" s="681"/>
      <c r="O63" s="681"/>
      <c r="P63" s="681"/>
      <c r="Q63" s="681"/>
      <c r="R63" s="252"/>
      <c r="S63" s="681" t="s">
        <v>820</v>
      </c>
      <c r="T63" s="681"/>
      <c r="U63" s="687" t="s">
        <v>863</v>
      </c>
      <c r="V63" s="282"/>
      <c r="W63" s="681"/>
      <c r="X63" s="679" t="s">
        <v>864</v>
      </c>
      <c r="Y63" s="679"/>
      <c r="Z63" s="232"/>
      <c r="AA63" s="685"/>
      <c r="AB63" s="681"/>
      <c r="AC63" s="686"/>
      <c r="AD63" s="681"/>
      <c r="AE63" s="684">
        <v>1</v>
      </c>
      <c r="AF63" s="684">
        <v>1</v>
      </c>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1"/>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c r="DG63" s="691"/>
      <c r="DH63" s="691"/>
      <c r="DI63" s="691"/>
      <c r="DJ63" s="691"/>
      <c r="DK63" s="691"/>
      <c r="DL63" s="691"/>
      <c r="DM63" s="691"/>
      <c r="DN63" s="691"/>
      <c r="DO63" s="691"/>
      <c r="DP63" s="691"/>
      <c r="DQ63" s="691"/>
      <c r="DR63" s="691"/>
      <c r="DS63" s="691"/>
      <c r="DT63" s="691"/>
      <c r="DU63" s="691"/>
      <c r="DV63" s="691"/>
      <c r="DW63" s="691"/>
      <c r="DX63" s="691"/>
      <c r="DY63" s="691"/>
      <c r="DZ63" s="691"/>
      <c r="EA63" s="691"/>
      <c r="EB63" s="691"/>
      <c r="EC63" s="691"/>
      <c r="ED63" s="691"/>
      <c r="EE63" s="691"/>
      <c r="EF63" s="691"/>
      <c r="EG63" s="691"/>
      <c r="EH63" s="691"/>
      <c r="EI63" s="691"/>
      <c r="EJ63" s="691"/>
      <c r="EK63" s="691"/>
      <c r="EL63" s="691"/>
      <c r="EM63" s="691"/>
      <c r="EN63" s="691"/>
      <c r="EO63" s="691"/>
      <c r="EP63" s="691"/>
      <c r="EQ63" s="691"/>
      <c r="ER63" s="691"/>
      <c r="ES63" s="691"/>
      <c r="ET63" s="691"/>
      <c r="EU63" s="691"/>
      <c r="EV63" s="691"/>
      <c r="EW63" s="691"/>
      <c r="EX63" s="691"/>
      <c r="EY63" s="691"/>
      <c r="EZ63" s="691"/>
      <c r="FA63" s="691"/>
      <c r="FB63" s="691"/>
      <c r="FC63" s="691"/>
      <c r="FD63" s="691"/>
      <c r="FE63" s="691"/>
      <c r="FF63" s="691"/>
      <c r="FG63" s="691"/>
      <c r="FH63" s="691"/>
      <c r="FI63" s="691"/>
      <c r="FJ63" s="691"/>
      <c r="FK63" s="691"/>
      <c r="FL63" s="691"/>
      <c r="FM63" s="691"/>
      <c r="FN63" s="691"/>
      <c r="FO63" s="691"/>
      <c r="FP63" s="691"/>
      <c r="FQ63" s="691"/>
      <c r="FR63" s="691"/>
      <c r="FS63" s="691"/>
      <c r="FT63" s="691"/>
      <c r="FU63" s="691"/>
      <c r="FV63" s="691"/>
      <c r="FW63" s="691"/>
      <c r="FX63" s="691"/>
      <c r="FY63" s="691"/>
      <c r="FZ63" s="691"/>
      <c r="GA63" s="691"/>
      <c r="GB63" s="691"/>
      <c r="GC63" s="691"/>
      <c r="GD63" s="691"/>
      <c r="GE63" s="691"/>
      <c r="GF63" s="691"/>
      <c r="GG63" s="691"/>
      <c r="GH63" s="691"/>
      <c r="GI63" s="691"/>
      <c r="GJ63" s="691"/>
      <c r="GK63" s="691"/>
      <c r="GL63" s="691"/>
      <c r="GM63" s="691"/>
      <c r="GN63" s="691"/>
      <c r="GO63" s="691"/>
      <c r="GP63" s="691"/>
      <c r="GQ63" s="691"/>
      <c r="GR63" s="691"/>
      <c r="GS63" s="691"/>
      <c r="GT63" s="691"/>
      <c r="GU63" s="691"/>
      <c r="GV63" s="691"/>
      <c r="GW63" s="691"/>
      <c r="GX63" s="691"/>
      <c r="GY63" s="691"/>
      <c r="GZ63" s="691"/>
      <c r="HA63" s="691"/>
      <c r="HB63" s="691"/>
      <c r="HC63" s="691"/>
      <c r="HD63" s="691"/>
      <c r="HE63" s="691"/>
      <c r="HF63" s="691"/>
      <c r="HG63" s="691"/>
      <c r="HH63" s="691"/>
      <c r="HI63" s="691"/>
      <c r="HJ63" s="691"/>
      <c r="HK63" s="691"/>
      <c r="HL63" s="691"/>
      <c r="HM63" s="691"/>
      <c r="HN63" s="691"/>
      <c r="HO63" s="691"/>
      <c r="HP63" s="691"/>
      <c r="HQ63" s="691"/>
      <c r="HR63" s="691"/>
      <c r="HS63" s="691"/>
      <c r="HT63" s="691"/>
      <c r="HU63" s="691"/>
      <c r="HV63" s="691"/>
      <c r="HW63" s="691"/>
      <c r="HX63" s="691"/>
      <c r="HY63" s="691"/>
      <c r="HZ63" s="691"/>
      <c r="IA63" s="691"/>
      <c r="IB63" s="691"/>
      <c r="IC63" s="691"/>
      <c r="ID63" s="691"/>
      <c r="IE63" s="691"/>
      <c r="IF63" s="691"/>
      <c r="IG63" s="691"/>
      <c r="IH63" s="691"/>
      <c r="II63" s="691"/>
      <c r="IJ63" s="691"/>
      <c r="IK63" s="691"/>
      <c r="IL63" s="691"/>
      <c r="IM63" s="691"/>
      <c r="IN63" s="691"/>
      <c r="IO63" s="691"/>
      <c r="IP63" s="691"/>
      <c r="IQ63" s="691"/>
      <c r="IR63" s="691"/>
      <c r="IS63" s="691"/>
      <c r="IT63" s="691"/>
      <c r="IU63" s="691"/>
      <c r="IV63" s="691"/>
      <c r="IW63" s="691"/>
      <c r="IX63" s="691"/>
      <c r="IY63" s="691"/>
      <c r="IZ63" s="691"/>
      <c r="JA63" s="691"/>
      <c r="JB63" s="691"/>
      <c r="JC63" s="691"/>
      <c r="JD63" s="691"/>
      <c r="JE63" s="691"/>
      <c r="JF63" s="691"/>
      <c r="JG63" s="691"/>
      <c r="JH63" s="691"/>
      <c r="JI63" s="691"/>
      <c r="JJ63" s="691"/>
      <c r="JK63" s="691"/>
      <c r="JL63" s="691"/>
      <c r="JM63" s="691"/>
      <c r="JN63" s="691"/>
      <c r="JO63" s="691"/>
      <c r="JP63" s="691"/>
      <c r="JQ63" s="691"/>
      <c r="JR63" s="691"/>
      <c r="JS63" s="691"/>
      <c r="JT63" s="691"/>
      <c r="JU63" s="691"/>
      <c r="JV63" s="691"/>
      <c r="JW63" s="691"/>
      <c r="JX63" s="691"/>
      <c r="JY63" s="691"/>
      <c r="JZ63" s="691"/>
      <c r="KA63" s="691"/>
      <c r="KB63" s="691"/>
      <c r="KC63" s="691"/>
      <c r="KD63" s="691"/>
      <c r="KE63" s="691"/>
      <c r="KF63" s="691"/>
      <c r="KG63" s="691"/>
      <c r="KH63" s="691"/>
      <c r="KI63" s="691"/>
      <c r="KJ63" s="691"/>
      <c r="KK63" s="691"/>
      <c r="KL63" s="691"/>
      <c r="KM63" s="691"/>
      <c r="KN63" s="691"/>
      <c r="KO63" s="691"/>
      <c r="KP63" s="691"/>
      <c r="KQ63" s="691"/>
      <c r="KR63" s="691"/>
      <c r="KS63" s="691"/>
      <c r="KT63" s="691"/>
      <c r="KU63" s="691"/>
      <c r="KV63" s="691"/>
      <c r="KW63" s="691"/>
      <c r="KX63" s="691"/>
      <c r="KY63" s="691"/>
      <c r="KZ63" s="691"/>
      <c r="LA63" s="691"/>
      <c r="LB63" s="691"/>
      <c r="LC63" s="691"/>
      <c r="LD63" s="691"/>
      <c r="LE63" s="691"/>
      <c r="LF63" s="691"/>
      <c r="LG63" s="691"/>
      <c r="LH63" s="691"/>
      <c r="LI63" s="691"/>
      <c r="LJ63" s="691"/>
      <c r="LK63" s="691"/>
      <c r="LL63" s="691"/>
      <c r="LM63" s="691"/>
      <c r="LN63" s="691"/>
      <c r="LO63" s="691"/>
      <c r="LP63" s="691"/>
      <c r="LQ63" s="691"/>
      <c r="LR63" s="691"/>
      <c r="LS63" s="691"/>
      <c r="LT63" s="691"/>
      <c r="LU63" s="691"/>
      <c r="LV63" s="691"/>
      <c r="LW63" s="691"/>
      <c r="LX63" s="691"/>
      <c r="LY63" s="691"/>
      <c r="LZ63" s="691"/>
      <c r="MA63" s="691"/>
      <c r="MB63" s="691"/>
      <c r="MC63" s="691"/>
      <c r="MD63" s="691"/>
      <c r="ME63" s="691"/>
      <c r="MF63" s="691"/>
      <c r="MG63" s="691"/>
      <c r="MH63" s="691"/>
      <c r="MI63" s="691"/>
      <c r="MJ63" s="691"/>
      <c r="MK63" s="691"/>
      <c r="ML63" s="691"/>
      <c r="MM63" s="691"/>
      <c r="MN63" s="691"/>
      <c r="MO63" s="691"/>
      <c r="MP63" s="691"/>
      <c r="MQ63" s="691"/>
      <c r="MR63" s="691"/>
      <c r="MS63" s="691"/>
      <c r="MT63" s="691"/>
      <c r="MU63" s="691"/>
      <c r="MV63" s="691"/>
      <c r="MW63" s="691"/>
      <c r="MX63" s="691"/>
      <c r="MY63" s="691"/>
      <c r="MZ63" s="691"/>
      <c r="NA63" s="691"/>
      <c r="NB63" s="691"/>
      <c r="NC63" s="691"/>
      <c r="ND63" s="691"/>
      <c r="NE63" s="691"/>
      <c r="NF63" s="691"/>
      <c r="NG63" s="691"/>
      <c r="NH63" s="691"/>
      <c r="NI63" s="691"/>
      <c r="NJ63" s="691"/>
      <c r="NK63" s="691"/>
      <c r="NL63" s="691"/>
      <c r="NM63" s="691"/>
      <c r="NN63" s="691"/>
      <c r="NO63" s="691"/>
      <c r="NP63" s="691"/>
      <c r="NQ63" s="691"/>
      <c r="NR63" s="691"/>
      <c r="NS63" s="691"/>
      <c r="NT63" s="691"/>
      <c r="NU63" s="691"/>
      <c r="NV63" s="691"/>
      <c r="NW63" s="691"/>
      <c r="NX63" s="691"/>
      <c r="NY63" s="691"/>
      <c r="NZ63" s="691"/>
      <c r="OA63" s="691"/>
      <c r="OB63" s="691"/>
      <c r="OC63" s="691"/>
      <c r="OD63" s="691"/>
      <c r="OE63" s="691"/>
      <c r="OF63" s="691"/>
      <c r="OG63" s="691"/>
      <c r="OH63" s="691"/>
      <c r="OI63" s="691"/>
      <c r="OJ63" s="691"/>
      <c r="OK63" s="691"/>
      <c r="OL63" s="691"/>
      <c r="OM63" s="691"/>
      <c r="ON63" s="691"/>
      <c r="OO63" s="691"/>
      <c r="OP63" s="691"/>
      <c r="OQ63" s="691"/>
      <c r="OR63" s="691"/>
      <c r="OS63" s="691"/>
      <c r="OT63" s="691"/>
      <c r="OU63" s="691"/>
      <c r="OV63" s="691"/>
      <c r="OW63" s="691"/>
      <c r="OX63" s="691"/>
      <c r="OY63" s="691"/>
      <c r="OZ63" s="691"/>
      <c r="PA63" s="691"/>
      <c r="PB63" s="691"/>
      <c r="PC63" s="691"/>
      <c r="PD63" s="691"/>
      <c r="PE63" s="691"/>
      <c r="PF63" s="691"/>
      <c r="PG63" s="691"/>
      <c r="PH63" s="691"/>
      <c r="PI63" s="691"/>
      <c r="PJ63" s="691"/>
      <c r="PK63" s="691"/>
      <c r="PL63" s="691"/>
      <c r="PM63" s="691"/>
      <c r="PN63" s="691"/>
      <c r="PO63" s="691"/>
      <c r="PP63" s="691"/>
      <c r="PQ63" s="691"/>
      <c r="PR63" s="691"/>
      <c r="PS63" s="691"/>
      <c r="PT63" s="691"/>
      <c r="PU63" s="691"/>
      <c r="PV63" s="691"/>
      <c r="PW63" s="691"/>
      <c r="PX63" s="691"/>
      <c r="PY63" s="691"/>
      <c r="PZ63" s="691"/>
      <c r="QA63" s="691"/>
      <c r="QB63" s="691"/>
      <c r="QC63" s="691"/>
      <c r="QD63" s="691"/>
      <c r="QE63" s="691"/>
      <c r="QF63" s="691"/>
      <c r="QG63" s="691"/>
      <c r="QH63" s="691"/>
      <c r="QI63" s="691"/>
      <c r="QJ63" s="691"/>
      <c r="QK63" s="691"/>
      <c r="QL63" s="691"/>
      <c r="QM63" s="691"/>
      <c r="QN63" s="691"/>
      <c r="QO63" s="691"/>
      <c r="QP63" s="691"/>
      <c r="QQ63" s="691"/>
      <c r="QR63" s="691"/>
      <c r="QS63" s="691"/>
      <c r="QT63" s="691"/>
      <c r="QU63" s="691"/>
      <c r="QV63" s="691"/>
      <c r="QW63" s="691"/>
      <c r="QX63" s="691"/>
      <c r="QY63" s="691"/>
      <c r="QZ63" s="691"/>
      <c r="RA63" s="691"/>
      <c r="RB63" s="691"/>
      <c r="RC63" s="691"/>
      <c r="RD63" s="691"/>
      <c r="RE63" s="691"/>
      <c r="RF63" s="691"/>
      <c r="RG63" s="691"/>
      <c r="RH63" s="691"/>
      <c r="RI63" s="691"/>
      <c r="RJ63" s="691"/>
      <c r="RK63" s="691"/>
      <c r="RL63" s="691"/>
      <c r="RM63" s="691"/>
      <c r="RN63" s="691"/>
      <c r="RO63" s="691"/>
      <c r="RP63" s="691"/>
      <c r="RQ63" s="691"/>
      <c r="RR63" s="691"/>
      <c r="RS63" s="691"/>
      <c r="RT63" s="691"/>
      <c r="RU63" s="691"/>
      <c r="RV63" s="691"/>
      <c r="RW63" s="691"/>
      <c r="RX63" s="691"/>
      <c r="RY63" s="691"/>
      <c r="RZ63" s="691"/>
      <c r="SA63" s="691"/>
      <c r="SB63" s="691"/>
      <c r="SC63" s="691"/>
      <c r="SD63" s="691"/>
      <c r="SE63" s="691"/>
      <c r="SF63" s="691"/>
      <c r="SG63" s="691"/>
      <c r="SH63" s="691"/>
      <c r="SI63" s="691"/>
      <c r="SJ63" s="691"/>
      <c r="SK63" s="691"/>
      <c r="SL63" s="691"/>
      <c r="SM63" s="691"/>
      <c r="SN63" s="691"/>
      <c r="SO63" s="691"/>
      <c r="SP63" s="691"/>
      <c r="SQ63" s="691"/>
      <c r="SR63" s="691"/>
      <c r="SS63" s="691"/>
      <c r="ST63" s="691"/>
      <c r="SU63" s="691"/>
      <c r="SV63" s="691"/>
      <c r="SW63" s="691"/>
      <c r="SX63" s="691"/>
      <c r="SY63" s="691"/>
      <c r="SZ63" s="691"/>
      <c r="TA63" s="691"/>
      <c r="TB63" s="691"/>
      <c r="TC63" s="691"/>
      <c r="TD63" s="691"/>
      <c r="TE63" s="691"/>
      <c r="TF63" s="691"/>
      <c r="TG63" s="691"/>
      <c r="TH63" s="691"/>
      <c r="TI63" s="691"/>
      <c r="TJ63" s="691"/>
      <c r="TK63" s="691"/>
      <c r="TL63" s="691"/>
      <c r="TM63" s="691"/>
      <c r="TN63" s="691"/>
      <c r="TO63" s="691"/>
      <c r="TP63" s="691"/>
      <c r="TQ63" s="691"/>
      <c r="TR63" s="691"/>
      <c r="TS63" s="691"/>
      <c r="TT63" s="691"/>
      <c r="TU63" s="691"/>
      <c r="TV63" s="691"/>
      <c r="TW63" s="691"/>
      <c r="TX63" s="691"/>
      <c r="TY63" s="691"/>
      <c r="TZ63" s="691"/>
      <c r="UA63" s="691"/>
      <c r="UB63" s="691"/>
      <c r="UC63" s="691"/>
      <c r="UD63" s="691"/>
      <c r="UE63" s="691"/>
      <c r="UF63" s="691"/>
      <c r="UG63" s="691"/>
      <c r="UH63" s="691"/>
      <c r="UI63" s="691"/>
      <c r="UJ63" s="691"/>
      <c r="UK63" s="691"/>
      <c r="UL63" s="691"/>
      <c r="UM63" s="691"/>
      <c r="UN63" s="691"/>
      <c r="UO63" s="691"/>
      <c r="UP63" s="691"/>
      <c r="UQ63" s="691"/>
      <c r="UR63" s="691"/>
      <c r="US63" s="691"/>
      <c r="UT63" s="691"/>
      <c r="UU63" s="691"/>
      <c r="UV63" s="691"/>
      <c r="UW63" s="691"/>
      <c r="UX63" s="691"/>
      <c r="UY63" s="691"/>
      <c r="UZ63" s="691"/>
      <c r="VA63" s="691"/>
      <c r="VB63" s="691"/>
      <c r="VC63" s="691"/>
      <c r="VD63" s="691"/>
      <c r="VE63" s="691"/>
      <c r="VF63" s="691"/>
      <c r="VG63" s="691"/>
      <c r="VH63" s="691"/>
      <c r="VI63" s="691"/>
      <c r="VJ63" s="691"/>
      <c r="VK63" s="691"/>
      <c r="VL63" s="691"/>
      <c r="VM63" s="691"/>
      <c r="VN63" s="691"/>
      <c r="VO63" s="691"/>
      <c r="VP63" s="691"/>
      <c r="VQ63" s="691"/>
      <c r="VR63" s="691"/>
      <c r="VS63" s="691"/>
      <c r="VT63" s="691"/>
      <c r="VU63" s="691"/>
      <c r="VV63" s="691"/>
      <c r="VW63" s="691"/>
      <c r="VX63" s="691"/>
      <c r="VY63" s="691"/>
      <c r="VZ63" s="691"/>
      <c r="WA63" s="691"/>
      <c r="WB63" s="691"/>
      <c r="WC63" s="691"/>
      <c r="WD63" s="691"/>
      <c r="WE63" s="691"/>
      <c r="WF63" s="691"/>
      <c r="WG63" s="691"/>
      <c r="WH63" s="691"/>
      <c r="WI63" s="691"/>
      <c r="WJ63" s="691"/>
      <c r="WK63" s="691"/>
      <c r="WL63" s="691"/>
      <c r="WM63" s="691"/>
      <c r="WN63" s="691"/>
      <c r="WO63" s="691"/>
      <c r="WP63" s="691"/>
      <c r="WQ63" s="691"/>
      <c r="WR63" s="691"/>
      <c r="WS63" s="691"/>
      <c r="WT63" s="691"/>
      <c r="WU63" s="691"/>
      <c r="WV63" s="691"/>
      <c r="WW63" s="691"/>
      <c r="WX63" s="691"/>
      <c r="WY63" s="691"/>
      <c r="WZ63" s="691"/>
      <c r="XA63" s="691"/>
      <c r="XB63" s="691"/>
      <c r="XC63" s="691"/>
      <c r="XD63" s="691"/>
      <c r="XE63" s="691"/>
      <c r="XF63" s="691"/>
      <c r="XG63" s="691"/>
      <c r="XH63" s="691"/>
      <c r="XI63" s="691"/>
      <c r="XJ63" s="691"/>
      <c r="XK63" s="691"/>
      <c r="XL63" s="691"/>
      <c r="XM63" s="691"/>
      <c r="XN63" s="691"/>
      <c r="XO63" s="691"/>
      <c r="XP63" s="691"/>
      <c r="XQ63" s="691"/>
      <c r="XR63" s="691"/>
      <c r="XS63" s="691"/>
      <c r="XT63" s="691"/>
      <c r="XU63" s="691"/>
      <c r="XV63" s="691"/>
      <c r="XW63" s="691"/>
      <c r="XX63" s="691"/>
      <c r="XY63" s="691"/>
      <c r="XZ63" s="691"/>
      <c r="YA63" s="691"/>
      <c r="YB63" s="691"/>
      <c r="YC63" s="691"/>
      <c r="YD63" s="691"/>
      <c r="YE63" s="691"/>
      <c r="YF63" s="691"/>
      <c r="YG63" s="691"/>
      <c r="YH63" s="691"/>
      <c r="YI63" s="691"/>
      <c r="YJ63" s="691"/>
      <c r="YK63" s="691"/>
      <c r="YL63" s="691"/>
      <c r="YM63" s="691"/>
      <c r="YN63" s="691"/>
      <c r="YO63" s="691"/>
      <c r="YP63" s="691"/>
      <c r="YQ63" s="691"/>
      <c r="YR63" s="691"/>
      <c r="YS63" s="691"/>
      <c r="YT63" s="691"/>
      <c r="YU63" s="691"/>
      <c r="YV63" s="691"/>
      <c r="YW63" s="691"/>
      <c r="YX63" s="691"/>
      <c r="YY63" s="691"/>
      <c r="YZ63" s="691"/>
      <c r="ZA63" s="691"/>
      <c r="ZB63" s="691"/>
      <c r="ZC63" s="691"/>
      <c r="ZD63" s="691"/>
      <c r="ZE63" s="691"/>
      <c r="ZF63" s="691"/>
      <c r="ZG63" s="691"/>
      <c r="ZH63" s="691"/>
      <c r="ZI63" s="691"/>
      <c r="ZJ63" s="691"/>
      <c r="ZK63" s="691"/>
      <c r="ZL63" s="691"/>
      <c r="ZM63" s="691"/>
      <c r="ZN63" s="691"/>
      <c r="ZO63" s="691"/>
      <c r="ZP63" s="691"/>
      <c r="ZQ63" s="691"/>
      <c r="ZR63" s="691"/>
      <c r="ZS63" s="691"/>
      <c r="ZT63" s="691"/>
      <c r="ZU63" s="691"/>
      <c r="ZV63" s="691"/>
      <c r="ZW63" s="691"/>
      <c r="ZX63" s="691"/>
      <c r="ZY63" s="691"/>
      <c r="ZZ63" s="691"/>
      <c r="AAA63" s="691"/>
      <c r="AAB63" s="691"/>
      <c r="AAC63" s="691"/>
      <c r="AAD63" s="691"/>
      <c r="AAE63" s="691"/>
      <c r="AAF63" s="691"/>
      <c r="AAG63" s="691"/>
      <c r="AAH63" s="691"/>
      <c r="AAI63" s="691"/>
      <c r="AAJ63" s="691"/>
      <c r="AAK63" s="691"/>
      <c r="AAL63" s="691"/>
      <c r="AAM63" s="691"/>
      <c r="AAN63" s="691"/>
      <c r="AAO63" s="691"/>
      <c r="AAP63" s="691"/>
      <c r="AAQ63" s="691"/>
      <c r="AAR63" s="691"/>
      <c r="AAS63" s="691"/>
      <c r="AAT63" s="691"/>
      <c r="AAU63" s="691"/>
      <c r="AAV63" s="691"/>
      <c r="AAW63" s="691"/>
      <c r="AAX63" s="691"/>
      <c r="AAY63" s="691"/>
      <c r="AAZ63" s="691"/>
      <c r="ABA63" s="691"/>
      <c r="ABB63" s="691"/>
      <c r="ABC63" s="691"/>
      <c r="ABD63" s="691"/>
      <c r="ABE63" s="691"/>
      <c r="ABF63" s="691"/>
      <c r="ABG63" s="691"/>
      <c r="ABH63" s="691"/>
      <c r="ABI63" s="691"/>
      <c r="ABJ63" s="691"/>
      <c r="ABK63" s="691"/>
      <c r="ABL63" s="691"/>
      <c r="ABM63" s="691"/>
      <c r="ABN63" s="691"/>
      <c r="ABO63" s="691"/>
      <c r="ABP63" s="691"/>
      <c r="ABQ63" s="691"/>
      <c r="ABR63" s="691"/>
      <c r="ABS63" s="691"/>
      <c r="ABT63" s="691"/>
      <c r="ABU63" s="691"/>
      <c r="ABV63" s="691"/>
      <c r="ABW63" s="691"/>
      <c r="ABX63" s="691"/>
      <c r="ABY63" s="691"/>
      <c r="ABZ63" s="691"/>
      <c r="ACA63" s="691"/>
      <c r="ACB63" s="691"/>
      <c r="ACC63" s="691"/>
      <c r="ACD63" s="691"/>
      <c r="ACE63" s="691"/>
      <c r="ACF63" s="691"/>
      <c r="ACG63" s="691"/>
      <c r="ACH63" s="691"/>
      <c r="ACI63" s="691"/>
      <c r="ACJ63" s="691"/>
      <c r="ACK63" s="691"/>
      <c r="ACL63" s="691"/>
      <c r="ACM63" s="691"/>
      <c r="ACN63" s="691"/>
      <c r="ACO63" s="691"/>
      <c r="ACP63" s="691"/>
      <c r="ACQ63" s="691"/>
      <c r="ACR63" s="691"/>
      <c r="ACS63" s="691"/>
      <c r="ACT63" s="691"/>
      <c r="ACU63" s="691"/>
      <c r="ACV63" s="691"/>
      <c r="ACW63" s="691"/>
      <c r="ACX63" s="691"/>
      <c r="ACY63" s="691"/>
      <c r="ACZ63" s="691"/>
      <c r="ADA63" s="691"/>
      <c r="ADB63" s="691"/>
      <c r="ADC63" s="691"/>
      <c r="ADD63" s="691"/>
      <c r="ADE63" s="691"/>
      <c r="ADF63" s="691"/>
      <c r="ADG63" s="691"/>
      <c r="ADH63" s="691"/>
      <c r="ADI63" s="691"/>
      <c r="ADJ63" s="691"/>
      <c r="ADK63" s="691"/>
      <c r="ADL63" s="691"/>
      <c r="ADM63" s="691"/>
      <c r="ADN63" s="691"/>
      <c r="ADO63" s="691"/>
      <c r="ADP63" s="691"/>
      <c r="ADQ63" s="691"/>
      <c r="ADR63" s="691"/>
      <c r="ADS63" s="691"/>
      <c r="ADT63" s="691"/>
      <c r="ADU63" s="691"/>
      <c r="ADV63" s="691"/>
      <c r="ADW63" s="691"/>
      <c r="ADX63" s="691"/>
      <c r="ADY63" s="691"/>
      <c r="ADZ63" s="691"/>
      <c r="AEA63" s="691"/>
      <c r="AEB63" s="691"/>
      <c r="AEC63" s="691"/>
      <c r="AED63" s="691"/>
      <c r="AEE63" s="691"/>
      <c r="AEF63" s="691"/>
      <c r="AEG63" s="691"/>
      <c r="AEH63" s="691"/>
      <c r="AEI63" s="691"/>
      <c r="AEJ63" s="691"/>
      <c r="AEK63" s="691"/>
      <c r="AEL63" s="691"/>
      <c r="AEM63" s="691"/>
      <c r="AEN63" s="691"/>
      <c r="AEO63" s="691"/>
      <c r="AEP63" s="691"/>
      <c r="AEQ63" s="691"/>
      <c r="AER63" s="691"/>
      <c r="AES63" s="691"/>
      <c r="AET63" s="691"/>
      <c r="AEU63" s="691"/>
      <c r="AEV63" s="691"/>
      <c r="AEW63" s="691"/>
      <c r="AEX63" s="691"/>
      <c r="AEY63" s="691"/>
      <c r="AEZ63" s="691"/>
      <c r="AFA63" s="691"/>
      <c r="AFB63" s="691"/>
      <c r="AFC63" s="691"/>
      <c r="AFD63" s="691"/>
      <c r="AFE63" s="691"/>
      <c r="AFF63" s="691"/>
      <c r="AFG63" s="691"/>
      <c r="AFH63" s="691"/>
      <c r="AFI63" s="691"/>
      <c r="AFJ63" s="691"/>
      <c r="AFK63" s="691"/>
      <c r="AFL63" s="691"/>
      <c r="AFM63" s="691"/>
      <c r="AFN63" s="691"/>
      <c r="AFO63" s="691"/>
      <c r="AFP63" s="691"/>
      <c r="AFQ63" s="691"/>
      <c r="AFR63" s="691"/>
      <c r="AFS63" s="691"/>
      <c r="AFT63" s="691"/>
      <c r="AFU63" s="691"/>
      <c r="AFV63" s="691"/>
      <c r="AFW63" s="691"/>
      <c r="AFX63" s="691"/>
      <c r="AFY63" s="691"/>
      <c r="AFZ63" s="691"/>
      <c r="AGA63" s="691"/>
      <c r="AGB63" s="691"/>
      <c r="AGC63" s="691"/>
      <c r="AGD63" s="691"/>
      <c r="AGE63" s="691"/>
      <c r="AGF63" s="691"/>
      <c r="AGG63" s="691"/>
      <c r="AGH63" s="691"/>
      <c r="AGI63" s="691"/>
      <c r="AGJ63" s="691"/>
      <c r="AGK63" s="691"/>
      <c r="AGL63" s="691"/>
      <c r="AGM63" s="691"/>
      <c r="AGN63" s="691"/>
      <c r="AGO63" s="691"/>
      <c r="AGP63" s="691"/>
      <c r="AGQ63" s="691"/>
      <c r="AGR63" s="691"/>
      <c r="AGS63" s="691"/>
      <c r="AGT63" s="691"/>
      <c r="AGU63" s="691"/>
      <c r="AGV63" s="691"/>
      <c r="AGW63" s="691"/>
      <c r="AGX63" s="691"/>
      <c r="AGY63" s="691"/>
      <c r="AGZ63" s="691"/>
      <c r="AHA63" s="691"/>
      <c r="AHB63" s="691"/>
      <c r="AHC63" s="691"/>
      <c r="AHD63" s="691"/>
      <c r="AHE63" s="691"/>
      <c r="AHF63" s="691"/>
      <c r="AHG63" s="691"/>
      <c r="AHH63" s="691"/>
      <c r="AHI63" s="691"/>
      <c r="AHJ63" s="691"/>
      <c r="AHK63" s="691"/>
      <c r="AHL63" s="691"/>
      <c r="AHM63" s="691"/>
      <c r="AHN63" s="691"/>
      <c r="AHO63" s="691"/>
      <c r="AHP63" s="691"/>
      <c r="AHQ63" s="691"/>
      <c r="AHR63" s="691"/>
      <c r="AHS63" s="691"/>
      <c r="AHT63" s="691"/>
      <c r="AHU63" s="691"/>
      <c r="AHV63" s="691"/>
      <c r="AHW63" s="691"/>
      <c r="AHX63" s="691"/>
      <c r="AHY63" s="691"/>
      <c r="AHZ63" s="691"/>
      <c r="AIA63" s="691"/>
      <c r="AIB63" s="691"/>
      <c r="AIC63" s="691"/>
      <c r="AID63" s="691"/>
      <c r="AIE63" s="691"/>
      <c r="AIF63" s="691"/>
      <c r="AIG63" s="691"/>
      <c r="AIH63" s="691"/>
      <c r="AII63" s="691"/>
      <c r="AIJ63" s="691"/>
      <c r="AIK63" s="691"/>
      <c r="AIL63" s="691"/>
      <c r="AIM63" s="691"/>
      <c r="AIN63" s="691"/>
      <c r="AIO63" s="691"/>
      <c r="AIP63" s="691"/>
      <c r="AIQ63" s="691"/>
      <c r="AIR63" s="691"/>
      <c r="AIS63" s="691"/>
      <c r="AIT63" s="691"/>
      <c r="AIU63" s="691"/>
      <c r="AIV63" s="691"/>
      <c r="AIW63" s="691"/>
      <c r="AIX63" s="691"/>
      <c r="AIY63" s="691"/>
      <c r="AIZ63" s="691"/>
      <c r="AJA63" s="691"/>
      <c r="AJB63" s="691"/>
      <c r="AJC63" s="691"/>
      <c r="AJD63" s="691"/>
      <c r="AJE63" s="691"/>
      <c r="AJF63" s="691"/>
      <c r="AJG63" s="691"/>
      <c r="AJH63" s="691"/>
      <c r="AJI63" s="691"/>
      <c r="AJJ63" s="691"/>
      <c r="AJK63" s="691"/>
      <c r="AJL63" s="691"/>
      <c r="AJM63" s="691"/>
      <c r="AJN63" s="691"/>
      <c r="AJO63" s="691"/>
      <c r="AJP63" s="691"/>
      <c r="AJQ63" s="691"/>
      <c r="AJR63" s="691"/>
      <c r="AJS63" s="691"/>
      <c r="AJT63" s="691"/>
      <c r="AJU63" s="691"/>
      <c r="AJV63" s="691"/>
      <c r="AJW63" s="691"/>
      <c r="AJX63" s="691"/>
      <c r="AJY63" s="691"/>
      <c r="AJZ63" s="691"/>
      <c r="AKA63" s="691"/>
      <c r="AKB63" s="691"/>
      <c r="AKC63" s="691"/>
      <c r="AKD63" s="691"/>
      <c r="AKE63" s="691"/>
      <c r="AKF63" s="691"/>
      <c r="AKG63" s="691"/>
      <c r="AKH63" s="691"/>
      <c r="AKI63" s="691"/>
      <c r="AKJ63" s="691"/>
      <c r="AKK63" s="691"/>
      <c r="AKL63" s="691"/>
      <c r="AKM63" s="691"/>
      <c r="AKN63" s="691"/>
      <c r="AKO63" s="691"/>
      <c r="AKP63" s="691"/>
      <c r="AKQ63" s="691"/>
      <c r="AKR63" s="691"/>
      <c r="AKS63" s="691"/>
      <c r="AKT63" s="691"/>
      <c r="AKU63" s="691"/>
      <c r="AKV63" s="691"/>
      <c r="AKW63" s="691"/>
      <c r="AKX63" s="691"/>
      <c r="AKY63" s="691"/>
      <c r="AKZ63" s="691"/>
      <c r="ALA63" s="691"/>
      <c r="ALB63" s="691"/>
      <c r="ALC63" s="691"/>
      <c r="ALD63" s="691"/>
      <c r="ALE63" s="691"/>
      <c r="ALF63" s="691"/>
      <c r="ALG63" s="691"/>
      <c r="ALH63" s="691"/>
      <c r="ALI63" s="691"/>
      <c r="ALJ63" s="691"/>
      <c r="ALK63" s="691"/>
      <c r="ALL63" s="691"/>
      <c r="ALM63" s="691"/>
      <c r="ALN63" s="691"/>
      <c r="ALO63" s="691"/>
      <c r="ALP63" s="691"/>
      <c r="ALQ63" s="691"/>
      <c r="ALR63" s="691"/>
      <c r="ALS63" s="691"/>
      <c r="ALT63" s="691"/>
      <c r="ALU63" s="691"/>
      <c r="ALV63" s="691"/>
      <c r="ALW63" s="691"/>
      <c r="ALX63" s="691"/>
      <c r="ALY63" s="691"/>
      <c r="ALZ63" s="691"/>
      <c r="AMA63" s="691"/>
    </row>
    <row r="64" spans="1:1015" s="224" customFormat="1" ht="13.5" customHeight="1">
      <c r="A64" s="225">
        <v>57</v>
      </c>
      <c r="B64" s="217"/>
      <c r="C64" s="217"/>
      <c r="D64" s="217"/>
      <c r="E64" s="217"/>
      <c r="F64" s="217" t="s">
        <v>264</v>
      </c>
      <c r="G64" s="217"/>
      <c r="H64" s="217"/>
      <c r="I64" s="217"/>
      <c r="J64" s="681"/>
      <c r="K64" s="682" t="s">
        <v>1221</v>
      </c>
      <c r="L64" s="681" t="s">
        <v>1222</v>
      </c>
      <c r="M64" s="682"/>
      <c r="N64" s="681"/>
      <c r="O64" s="681"/>
      <c r="P64" s="681"/>
      <c r="Q64" s="681"/>
      <c r="R64" s="252"/>
      <c r="S64" s="681" t="s">
        <v>820</v>
      </c>
      <c r="T64" s="681"/>
      <c r="U64" s="687" t="s">
        <v>863</v>
      </c>
      <c r="V64" s="282" t="s">
        <v>864</v>
      </c>
      <c r="W64" s="681" t="s">
        <v>1223</v>
      </c>
      <c r="X64" s="679" t="s">
        <v>864</v>
      </c>
      <c r="Y64" s="679"/>
      <c r="Z64" s="232"/>
      <c r="AA64" s="685"/>
      <c r="AB64" s="681" t="s">
        <v>1224</v>
      </c>
      <c r="AC64" s="245" t="s">
        <v>1225</v>
      </c>
      <c r="AD64" s="681"/>
      <c r="AE64" s="684"/>
      <c r="AF64" s="68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06" priority="259">
      <formula>OR($AF66="X",$AD66="X")</formula>
    </cfRule>
    <cfRule type="expression" dxfId="105" priority="260">
      <formula>AND($AF66=1,$AD66=1)</formula>
    </cfRule>
    <cfRule type="expression" dxfId="104" priority="261">
      <formula>$AF66=1</formula>
    </cfRule>
    <cfRule type="expression" dxfId="103" priority="262">
      <formula>$AD66=1</formula>
    </cfRule>
  </conditionalFormatting>
  <conditionalFormatting sqref="C9:I9 K9:K64">
    <cfRule type="expression" dxfId="102" priority="1">
      <formula>$T9="X"</formula>
    </cfRule>
  </conditionalFormatting>
  <conditionalFormatting sqref="C18:J18">
    <cfRule type="expression" dxfId="101" priority="2">
      <formula>$T18="X"</formula>
    </cfRule>
  </conditionalFormatting>
  <conditionalFormatting sqref="J66:J67 J87:J927">
    <cfRule type="expression" dxfId="100" priority="258">
      <formula>$S66="X"</formula>
    </cfRule>
  </conditionalFormatting>
  <conditionalFormatting sqref="S9:S64">
    <cfRule type="cellIs" dxfId="99" priority="168" operator="equal">
      <formula>"1..1"</formula>
    </cfRule>
    <cfRule type="cellIs" dxfId="98" priority="169" operator="equal">
      <formula>"0..n"</formula>
    </cfRule>
    <cfRule type="cellIs" dxfId="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2476</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1" t="s">
        <v>828</v>
      </c>
      <c r="M7" s="721"/>
      <c r="N7" s="721"/>
      <c r="O7" s="721"/>
      <c r="V7" s="722" t="s">
        <v>829</v>
      </c>
      <c r="W7" s="722"/>
      <c r="AC7" s="721" t="s">
        <v>830</v>
      </c>
      <c r="AD7" s="721"/>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2207</v>
      </c>
      <c r="C9" s="521"/>
      <c r="D9" s="521"/>
      <c r="E9" s="521"/>
      <c r="F9" s="521"/>
      <c r="G9" s="521"/>
      <c r="H9" s="697"/>
      <c r="I9" s="522"/>
      <c r="J9" s="681"/>
      <c r="K9" s="682" t="s">
        <v>1771</v>
      </c>
      <c r="L9" s="681"/>
      <c r="M9" s="681"/>
      <c r="N9" s="681"/>
      <c r="O9" s="681"/>
      <c r="P9" s="683"/>
      <c r="Q9" s="681" t="s">
        <v>820</v>
      </c>
      <c r="R9" s="684" t="s">
        <v>864</v>
      </c>
      <c r="S9" s="243" t="s">
        <v>1771</v>
      </c>
      <c r="T9" s="681"/>
      <c r="U9" s="681"/>
      <c r="V9" s="679"/>
      <c r="W9" s="679"/>
      <c r="X9" s="232"/>
      <c r="Y9" s="685"/>
      <c r="Z9" s="681"/>
      <c r="AA9" s="686"/>
      <c r="AB9" s="681"/>
      <c r="AC9" s="684"/>
      <c r="AD9" s="684"/>
    </row>
    <row r="10" spans="1:1017" s="224" customFormat="1" ht="13.5" customHeight="1">
      <c r="A10" s="225">
        <v>2</v>
      </c>
      <c r="B10" s="240"/>
      <c r="C10" s="241" t="s">
        <v>2477</v>
      </c>
      <c r="D10" s="241"/>
      <c r="E10" s="241"/>
      <c r="F10" s="241"/>
      <c r="G10" s="241"/>
      <c r="H10" s="681" t="s">
        <v>2478</v>
      </c>
      <c r="I10" s="682" t="s">
        <v>1342</v>
      </c>
      <c r="J10" s="681"/>
      <c r="K10" s="682" t="s">
        <v>2210</v>
      </c>
      <c r="L10" s="681"/>
      <c r="M10" s="681"/>
      <c r="N10" s="681"/>
      <c r="O10" s="681"/>
      <c r="P10" s="683"/>
      <c r="Q10" s="681" t="s">
        <v>820</v>
      </c>
      <c r="R10" s="684"/>
      <c r="S10" s="681" t="s">
        <v>863</v>
      </c>
      <c r="T10" s="681"/>
      <c r="U10" s="681"/>
      <c r="V10" s="679"/>
      <c r="W10" s="679"/>
      <c r="X10" s="232"/>
      <c r="Y10" s="685"/>
      <c r="Z10" s="681"/>
      <c r="AA10" s="686"/>
      <c r="AB10" s="681"/>
      <c r="AC10" s="684"/>
      <c r="AD10" s="684"/>
    </row>
    <row r="11" spans="1:1017" s="224" customFormat="1" ht="13.5" customHeight="1">
      <c r="A11" s="225">
        <v>3</v>
      </c>
      <c r="B11" s="240"/>
      <c r="C11" s="241" t="s">
        <v>2211</v>
      </c>
      <c r="D11" s="241"/>
      <c r="E11" s="241"/>
      <c r="F11" s="241"/>
      <c r="G11" s="241"/>
      <c r="H11" s="681" t="s">
        <v>2212</v>
      </c>
      <c r="I11" s="682" t="s">
        <v>2213</v>
      </c>
      <c r="J11" s="681"/>
      <c r="K11" s="682" t="s">
        <v>2214</v>
      </c>
      <c r="L11" s="681"/>
      <c r="M11" s="681"/>
      <c r="N11" s="681"/>
      <c r="O11" s="681"/>
      <c r="P11" s="683"/>
      <c r="Q11" s="681" t="s">
        <v>820</v>
      </c>
      <c r="R11" s="684"/>
      <c r="S11" s="681" t="s">
        <v>863</v>
      </c>
      <c r="T11" s="681"/>
      <c r="U11" s="681"/>
      <c r="V11" s="679"/>
      <c r="W11" s="679"/>
      <c r="X11" s="232"/>
      <c r="Y11" s="685"/>
      <c r="Z11" s="681"/>
      <c r="AA11" s="686"/>
      <c r="AB11" s="681"/>
      <c r="AC11" s="684"/>
      <c r="AD11" s="684"/>
    </row>
    <row r="12" spans="1:1017" s="224" customFormat="1" ht="13.5" customHeight="1">
      <c r="A12" s="225">
        <v>4</v>
      </c>
      <c r="B12" s="242" t="s">
        <v>2308</v>
      </c>
      <c r="C12" s="523"/>
      <c r="D12" s="523"/>
      <c r="E12" s="523"/>
      <c r="F12" s="523"/>
      <c r="G12" s="523"/>
      <c r="H12" s="697"/>
      <c r="I12" s="698"/>
      <c r="J12" s="681"/>
      <c r="K12" s="682" t="s">
        <v>2479</v>
      </c>
      <c r="L12" s="681"/>
      <c r="M12" s="681"/>
      <c r="N12" s="681"/>
      <c r="O12" s="681"/>
      <c r="P12" s="683"/>
      <c r="Q12" s="681" t="s">
        <v>817</v>
      </c>
      <c r="R12" s="684" t="s">
        <v>864</v>
      </c>
      <c r="S12" s="243" t="s">
        <v>2310</v>
      </c>
      <c r="T12" s="684"/>
      <c r="U12" s="681"/>
      <c r="V12" s="679"/>
      <c r="W12" s="679"/>
      <c r="X12" s="232"/>
      <c r="Y12" s="685"/>
      <c r="Z12" s="681"/>
      <c r="AA12" s="686"/>
      <c r="AB12" s="681"/>
      <c r="AC12" s="684"/>
      <c r="AD12" s="684"/>
    </row>
    <row r="13" spans="1:1017" s="224" customFormat="1" ht="13.5" customHeight="1">
      <c r="A13" s="225">
        <v>5</v>
      </c>
      <c r="B13" s="241"/>
      <c r="C13" s="241" t="s">
        <v>2480</v>
      </c>
      <c r="D13" s="241"/>
      <c r="E13" s="241"/>
      <c r="F13" s="241"/>
      <c r="G13" s="241"/>
      <c r="H13" s="681" t="s">
        <v>2216</v>
      </c>
      <c r="I13" s="682" t="s">
        <v>930</v>
      </c>
      <c r="J13" s="681"/>
      <c r="K13" s="682" t="s">
        <v>2312</v>
      </c>
      <c r="L13" s="681"/>
      <c r="M13" s="681"/>
      <c r="N13" s="681"/>
      <c r="O13" s="681"/>
      <c r="P13" s="683"/>
      <c r="Q13" s="681" t="s">
        <v>820</v>
      </c>
      <c r="R13" s="684"/>
      <c r="S13" s="681" t="s">
        <v>879</v>
      </c>
      <c r="T13" s="684"/>
      <c r="U13" s="681"/>
      <c r="V13" s="679"/>
      <c r="W13" s="679"/>
      <c r="X13" s="232"/>
      <c r="Y13" s="685"/>
      <c r="Z13" s="681"/>
      <c r="AA13" s="686"/>
      <c r="AB13" s="681"/>
      <c r="AC13" s="684"/>
      <c r="AD13" s="684"/>
    </row>
    <row r="14" spans="1:1017" s="224" customFormat="1" ht="13.5" customHeight="1">
      <c r="A14" s="225">
        <v>6</v>
      </c>
      <c r="B14" s="217"/>
      <c r="C14" s="241" t="s">
        <v>2481</v>
      </c>
      <c r="D14" s="241"/>
      <c r="E14" s="241"/>
      <c r="F14" s="241"/>
      <c r="G14" s="241"/>
      <c r="H14" s="681"/>
      <c r="I14" s="682"/>
      <c r="J14" s="681"/>
      <c r="K14" s="682"/>
      <c r="L14" s="681"/>
      <c r="M14" s="681"/>
      <c r="N14" s="681"/>
      <c r="O14" s="681"/>
      <c r="P14" s="683"/>
      <c r="Q14" s="681"/>
      <c r="R14" s="684"/>
      <c r="S14" s="681"/>
      <c r="T14" s="684"/>
      <c r="U14" s="681"/>
      <c r="V14" s="679"/>
      <c r="W14" s="679"/>
      <c r="X14" s="232"/>
      <c r="Y14" s="685"/>
      <c r="Z14" s="681"/>
      <c r="AA14" s="686"/>
      <c r="AB14" s="681"/>
      <c r="AC14" s="684"/>
      <c r="AD14" s="684"/>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96" priority="15">
      <formula>OR($AD16="X",$AB16="X")</formula>
    </cfRule>
    <cfRule type="expression" dxfId="95" priority="16">
      <formula>AND($AD16=1,$AB16=1)</formula>
    </cfRule>
    <cfRule type="expression" dxfId="94" priority="17">
      <formula>$AD16=1</formula>
    </cfRule>
    <cfRule type="expression" dxfId="93"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92" priority="14">
      <formula>$Q16="X"</formula>
    </cfRule>
  </conditionalFormatting>
  <conditionalFormatting sqref="Q9:Q14">
    <cfRule type="cellIs" dxfId="91" priority="7" operator="equal">
      <formula>"1..1"</formula>
    </cfRule>
    <cfRule type="cellIs" dxfId="90" priority="8" operator="equal">
      <formula>"0..n"</formula>
    </cfRule>
    <cfRule type="cellIs" dxfId="89" priority="9" operator="equal">
      <formula>"0..1"</formula>
    </cfRule>
  </conditionalFormatting>
  <conditionalFormatting sqref="T9:T11">
    <cfRule type="cellIs" dxfId="88" priority="10" operator="equal">
      <formula>"1..1"</formula>
    </cfRule>
    <cfRule type="cellIs" dxfId="87" priority="11" operator="equal">
      <formula>"0..n"</formula>
    </cfRule>
    <cfRule type="cellIs" dxfId="86"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1" t="s">
        <v>828</v>
      </c>
      <c r="M7" s="721"/>
      <c r="N7" s="721"/>
      <c r="O7" s="721"/>
      <c r="V7" s="722" t="s">
        <v>829</v>
      </c>
      <c r="W7" s="722"/>
      <c r="AC7" s="721" t="s">
        <v>830</v>
      </c>
      <c r="AD7" s="72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81"/>
      <c r="I9" s="317"/>
      <c r="J9" s="681"/>
      <c r="K9" s="682"/>
      <c r="L9" s="681"/>
      <c r="M9" s="681"/>
      <c r="N9" s="681"/>
      <c r="O9" s="681"/>
      <c r="P9" s="683"/>
      <c r="Q9" s="681"/>
      <c r="R9" s="681"/>
      <c r="S9" s="681"/>
      <c r="T9" s="684"/>
      <c r="U9" s="681"/>
      <c r="V9" s="679"/>
      <c r="W9" s="679"/>
      <c r="X9" s="232"/>
      <c r="Y9" s="685"/>
      <c r="Z9" s="681"/>
      <c r="AA9" s="686"/>
      <c r="AB9" s="681"/>
      <c r="AC9" s="684"/>
      <c r="AD9" s="684"/>
    </row>
    <row r="10" spans="1:1014" s="224" customFormat="1" ht="13.5" customHeight="1">
      <c r="A10" s="225">
        <v>2</v>
      </c>
      <c r="B10" s="253"/>
      <c r="C10" s="221"/>
      <c r="D10" s="221"/>
      <c r="E10" s="221"/>
      <c r="F10" s="221"/>
      <c r="G10" s="221"/>
      <c r="H10" s="681"/>
      <c r="I10" s="131"/>
      <c r="J10" s="681"/>
      <c r="K10" s="682"/>
      <c r="L10" s="681"/>
      <c r="M10" s="681"/>
      <c r="N10" s="681"/>
      <c r="O10" s="681"/>
      <c r="P10" s="683"/>
      <c r="Q10" s="681"/>
      <c r="R10" s="681"/>
      <c r="S10" s="681"/>
      <c r="T10" s="684"/>
      <c r="U10" s="681"/>
      <c r="V10" s="679"/>
      <c r="W10" s="679"/>
      <c r="X10" s="232"/>
      <c r="Y10" s="685"/>
      <c r="Z10" s="681"/>
      <c r="AA10" s="686"/>
      <c r="AB10" s="681"/>
      <c r="AC10" s="684"/>
      <c r="AD10" s="684"/>
    </row>
    <row r="11" spans="1:1014" s="224" customFormat="1" ht="13.5" customHeight="1">
      <c r="A11" s="225">
        <v>3</v>
      </c>
      <c r="B11" s="217"/>
      <c r="C11" s="240"/>
      <c r="D11" s="241"/>
      <c r="E11" s="241"/>
      <c r="F11" s="241"/>
      <c r="G11" s="241"/>
      <c r="H11" s="681"/>
      <c r="I11" s="682"/>
      <c r="J11" s="681"/>
      <c r="K11" s="682"/>
      <c r="L11" s="681"/>
      <c r="M11" s="681"/>
      <c r="N11" s="681"/>
      <c r="O11" s="681"/>
      <c r="P11" s="683"/>
      <c r="Q11" s="681"/>
      <c r="R11" s="681"/>
      <c r="S11" s="681"/>
      <c r="T11" s="684"/>
      <c r="U11" s="681"/>
      <c r="V11" s="679"/>
      <c r="W11" s="679"/>
      <c r="X11" s="232"/>
      <c r="Y11" s="685"/>
      <c r="Z11" s="681"/>
      <c r="AA11" s="686"/>
      <c r="AB11" s="681"/>
      <c r="AC11" s="684"/>
      <c r="AD11" s="684"/>
    </row>
    <row r="12" spans="1:1014" s="224" customFormat="1" ht="13.5" customHeight="1">
      <c r="A12" s="225">
        <v>4</v>
      </c>
      <c r="B12" s="217"/>
      <c r="C12" s="240"/>
      <c r="D12" s="241"/>
      <c r="E12" s="241"/>
      <c r="F12" s="241"/>
      <c r="G12" s="241"/>
      <c r="H12" s="681"/>
      <c r="I12" s="682"/>
      <c r="J12" s="681"/>
      <c r="K12" s="682"/>
      <c r="L12" s="681"/>
      <c r="M12" s="681"/>
      <c r="N12" s="681"/>
      <c r="O12" s="681"/>
      <c r="P12" s="683"/>
      <c r="Q12" s="681"/>
      <c r="R12" s="681"/>
      <c r="S12" s="681"/>
      <c r="T12" s="684"/>
      <c r="U12" s="681"/>
      <c r="V12" s="679"/>
      <c r="W12" s="679"/>
      <c r="X12" s="232"/>
      <c r="Y12" s="685"/>
      <c r="Z12" s="681"/>
      <c r="AA12" s="686"/>
      <c r="AB12" s="681"/>
      <c r="AC12" s="684"/>
      <c r="AD12" s="684"/>
    </row>
    <row r="13" spans="1:1014" s="224" customFormat="1" ht="13.5" customHeight="1">
      <c r="A13" s="225">
        <v>5</v>
      </c>
      <c r="B13" s="217"/>
      <c r="C13" s="680"/>
      <c r="D13" s="241"/>
      <c r="E13" s="241"/>
      <c r="F13" s="241"/>
      <c r="G13" s="241"/>
      <c r="H13" s="681"/>
      <c r="I13" s="682"/>
      <c r="J13" s="681"/>
      <c r="K13" s="682"/>
      <c r="L13" s="681"/>
      <c r="M13" s="681"/>
      <c r="N13" s="681"/>
      <c r="O13" s="681"/>
      <c r="P13" s="683"/>
      <c r="Q13" s="681"/>
      <c r="R13" s="681"/>
      <c r="S13" s="243"/>
      <c r="T13" s="684"/>
      <c r="U13" s="681"/>
      <c r="V13" s="679"/>
      <c r="W13" s="679"/>
      <c r="X13" s="232"/>
      <c r="Y13" s="685"/>
      <c r="Z13" s="681"/>
      <c r="AA13" s="686"/>
      <c r="AB13" s="681"/>
      <c r="AC13" s="684"/>
      <c r="AD13" s="684"/>
    </row>
    <row r="14" spans="1:1014" s="224" customFormat="1" ht="13.5" customHeight="1">
      <c r="A14" s="225">
        <v>6</v>
      </c>
      <c r="B14" s="217"/>
      <c r="C14" s="680"/>
      <c r="D14" s="241"/>
      <c r="E14" s="241"/>
      <c r="F14" s="241"/>
      <c r="G14" s="241"/>
      <c r="H14" s="681"/>
      <c r="I14" s="682"/>
      <c r="J14" s="681"/>
      <c r="K14" s="682"/>
      <c r="L14" s="681"/>
      <c r="M14" s="681"/>
      <c r="N14" s="681"/>
      <c r="O14" s="681"/>
      <c r="P14" s="683"/>
      <c r="Q14" s="681"/>
      <c r="R14" s="681"/>
      <c r="S14" s="681"/>
      <c r="T14" s="684"/>
      <c r="U14" s="681"/>
      <c r="V14" s="679"/>
      <c r="W14" s="679"/>
      <c r="X14" s="232"/>
      <c r="Y14" s="685"/>
      <c r="Z14" s="681"/>
      <c r="AA14" s="686"/>
      <c r="AB14" s="681"/>
      <c r="AC14" s="684"/>
      <c r="AD14" s="684"/>
    </row>
    <row r="15" spans="1:1014" s="224" customFormat="1" ht="13.5" customHeight="1">
      <c r="A15" s="225">
        <v>7</v>
      </c>
      <c r="B15" s="217"/>
      <c r="C15" s="680"/>
      <c r="D15" s="241"/>
      <c r="E15" s="241"/>
      <c r="F15" s="241"/>
      <c r="G15" s="241"/>
      <c r="H15" s="681"/>
      <c r="I15" s="682"/>
      <c r="J15" s="681"/>
      <c r="K15" s="682"/>
      <c r="L15" s="681"/>
      <c r="M15" s="681"/>
      <c r="N15" s="681"/>
      <c r="O15" s="681"/>
      <c r="P15" s="683"/>
      <c r="Q15" s="681"/>
      <c r="R15" s="681"/>
      <c r="S15" s="681"/>
      <c r="T15" s="684"/>
      <c r="U15" s="681"/>
      <c r="V15" s="679"/>
      <c r="W15" s="679"/>
      <c r="X15" s="232"/>
      <c r="Y15" s="685"/>
      <c r="Z15" s="681"/>
      <c r="AA15" s="686"/>
      <c r="AB15" s="681"/>
      <c r="AC15" s="684"/>
      <c r="AD15" s="684"/>
    </row>
    <row r="16" spans="1:1014" s="224" customFormat="1" ht="13.5" customHeight="1">
      <c r="A16" s="225">
        <v>8</v>
      </c>
      <c r="B16" s="217"/>
      <c r="C16" s="680"/>
      <c r="D16" s="241"/>
      <c r="E16" s="241"/>
      <c r="F16" s="241"/>
      <c r="G16" s="241"/>
      <c r="H16" s="681"/>
      <c r="I16" s="682"/>
      <c r="J16" s="681"/>
      <c r="K16" s="682"/>
      <c r="L16" s="681"/>
      <c r="M16" s="681"/>
      <c r="N16" s="681"/>
      <c r="O16" s="681"/>
      <c r="P16" s="683"/>
      <c r="Q16" s="681"/>
      <c r="R16" s="681"/>
      <c r="S16" s="681"/>
      <c r="T16" s="684"/>
      <c r="U16" s="681"/>
      <c r="V16" s="679"/>
      <c r="W16" s="679"/>
      <c r="X16" s="232"/>
      <c r="Y16" s="685"/>
      <c r="Z16" s="681"/>
      <c r="AA16" s="686"/>
      <c r="AB16" s="681"/>
      <c r="AC16" s="684"/>
      <c r="AD16" s="684"/>
    </row>
    <row r="17" spans="1:1017" s="224" customFormat="1" ht="13.5" customHeight="1">
      <c r="A17" s="225">
        <v>9</v>
      </c>
      <c r="B17" s="217"/>
      <c r="C17" s="680"/>
      <c r="D17" s="241"/>
      <c r="E17" s="241"/>
      <c r="F17" s="241"/>
      <c r="G17" s="241"/>
      <c r="H17" s="681"/>
      <c r="I17" s="682"/>
      <c r="J17" s="681"/>
      <c r="K17" s="682"/>
      <c r="L17" s="681"/>
      <c r="M17" s="681"/>
      <c r="N17" s="681"/>
      <c r="O17" s="681"/>
      <c r="P17" s="683"/>
      <c r="Q17" s="681"/>
      <c r="R17" s="681"/>
      <c r="S17" s="681"/>
      <c r="T17" s="684"/>
      <c r="U17" s="681"/>
      <c r="V17" s="679"/>
      <c r="W17" s="679"/>
      <c r="X17" s="232"/>
      <c r="Y17" s="685"/>
      <c r="Z17" s="681"/>
      <c r="AA17" s="686"/>
      <c r="AB17" s="681"/>
      <c r="AC17" s="684"/>
      <c r="AD17" s="684"/>
    </row>
    <row r="18" spans="1:1017" s="224" customFormat="1" ht="13.5" customHeight="1">
      <c r="A18" s="225">
        <v>10</v>
      </c>
      <c r="B18" s="217"/>
      <c r="C18" s="680"/>
      <c r="D18" s="241"/>
      <c r="E18" s="241"/>
      <c r="F18" s="241"/>
      <c r="G18" s="241"/>
      <c r="H18" s="681"/>
      <c r="I18" s="682"/>
      <c r="J18" s="681"/>
      <c r="K18" s="682"/>
      <c r="L18" s="681"/>
      <c r="M18" s="681"/>
      <c r="N18" s="681"/>
      <c r="O18" s="681"/>
      <c r="P18" s="683"/>
      <c r="Q18" s="681"/>
      <c r="R18" s="681"/>
      <c r="S18" s="681"/>
      <c r="T18" s="684"/>
      <c r="U18" s="681"/>
      <c r="V18" s="679"/>
      <c r="W18" s="679"/>
      <c r="X18" s="232"/>
      <c r="Y18" s="685"/>
      <c r="Z18" s="681"/>
      <c r="AA18" s="686"/>
      <c r="AB18" s="681"/>
      <c r="AC18" s="684"/>
      <c r="AD18" s="68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5" priority="8">
      <formula>OR($AD10="X",$AC10="X")</formula>
    </cfRule>
  </conditionalFormatting>
  <conditionalFormatting sqref="A20:F21 A41:F881">
    <cfRule type="expression" dxfId="84" priority="20">
      <formula>OR($AD20="X",$AB20="X")</formula>
    </cfRule>
    <cfRule type="expression" dxfId="83" priority="21">
      <formula>AND($AD20=1,$AB20=1)</formula>
    </cfRule>
    <cfRule type="expression" dxfId="82" priority="22">
      <formula>$AD20=1</formula>
    </cfRule>
    <cfRule type="expression" dxfId="81" priority="23">
      <formula>$AB20=1</formula>
    </cfRule>
  </conditionalFormatting>
  <conditionalFormatting sqref="A9:G9 A10:A18">
    <cfRule type="expression" dxfId="80" priority="25">
      <formula>AND($AD9=1,$AC9=1)</formula>
    </cfRule>
    <cfRule type="expression" dxfId="79" priority="26">
      <formula>$AD9=1</formula>
    </cfRule>
    <cfRule type="expression" dxfId="78" priority="27">
      <formula>$AC9=1</formula>
    </cfRule>
  </conditionalFormatting>
  <conditionalFormatting sqref="A9:G9">
    <cfRule type="expression" dxfId="77" priority="24">
      <formula>OR($AD9="X",$AC9="X")</formula>
    </cfRule>
  </conditionalFormatting>
  <conditionalFormatting sqref="A9:G18">
    <cfRule type="expression" dxfId="76" priority="28">
      <formula>AND(NOT(ISBLANK($W9)),ISBLANK($AC9),ISBLANK($AD9))</formula>
    </cfRule>
  </conditionalFormatting>
  <conditionalFormatting sqref="B10:G18">
    <cfRule type="expression" dxfId="75" priority="12">
      <formula>OR($AD10="X",$AC10="X")</formula>
    </cfRule>
    <cfRule type="expression" dxfId="74" priority="13">
      <formula>AND($AD10=1,$AC10=1)</formula>
    </cfRule>
    <cfRule type="expression" dxfId="73" priority="14">
      <formula>$AD10=1</formula>
    </cfRule>
    <cfRule type="expression" dxfId="72" priority="15">
      <formula>$AC10=1</formula>
    </cfRule>
  </conditionalFormatting>
  <conditionalFormatting sqref="C9:C18">
    <cfRule type="expression" dxfId="71" priority="11">
      <formula>AND($R9="X",$B9&lt;&gt;"")</formula>
    </cfRule>
  </conditionalFormatting>
  <conditionalFormatting sqref="D9:D18">
    <cfRule type="expression" dxfId="70" priority="2">
      <formula>AND($R9="X",OR($B9&lt;&gt;"",$C9&lt;&gt;""))</formula>
    </cfRule>
  </conditionalFormatting>
  <conditionalFormatting sqref="E9:E18">
    <cfRule type="expression" dxfId="6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8" priority="4">
      <formula>AND($R9="X",OR($B9&lt;&gt;"",$C9&lt;&gt;"",$D9&lt;&gt;"",$E9&lt;&gt;""))</formula>
    </cfRule>
  </conditionalFormatting>
  <conditionalFormatting sqref="G9:G18">
    <cfRule type="expression" dxfId="67" priority="1">
      <formula>AND($R9="X",OR($B9&lt;&gt;"",$C9&lt;&gt;"",$D9&lt;&gt;"",$E9&lt;&gt;"",$F9&lt;&gt;""))</formula>
    </cfRule>
  </conditionalFormatting>
  <conditionalFormatting sqref="H20:H21 H41:H881">
    <cfRule type="expression" dxfId="66" priority="19">
      <formula>$Q20="X"</formula>
    </cfRule>
  </conditionalFormatting>
  <conditionalFormatting sqref="I11:I18">
    <cfRule type="expression" dxfId="65" priority="10">
      <formula>$R11="X"</formula>
    </cfRule>
  </conditionalFormatting>
  <conditionalFormatting sqref="Q9:Q18">
    <cfRule type="cellIs" dxfId="64" priority="5" operator="equal">
      <formula>"1..1"</formula>
    </cfRule>
    <cfRule type="cellIs" dxfId="63" priority="6" operator="equal">
      <formula>"0..n"</formula>
    </cfRule>
    <cfRule type="cellIs" dxfId="6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2483</v>
      </c>
      <c r="B1" s="128"/>
      <c r="C1" s="129" t="s">
        <v>813</v>
      </c>
      <c r="D1" s="128"/>
      <c r="E1" s="150" t="s">
        <v>814</v>
      </c>
      <c r="F1" s="157"/>
      <c r="G1" s="128"/>
      <c r="H1" s="148"/>
      <c r="I1" s="275"/>
      <c r="J1" s="148"/>
      <c r="K1" s="159"/>
      <c r="L1" s="96"/>
      <c r="M1" s="96"/>
      <c r="N1" s="96"/>
      <c r="O1" s="720" t="s">
        <v>816</v>
      </c>
      <c r="P1" s="720"/>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2485</v>
      </c>
      <c r="C9" s="415"/>
      <c r="D9" s="415"/>
      <c r="E9" s="415"/>
      <c r="F9" s="415"/>
      <c r="G9" s="415"/>
      <c r="H9" s="317" t="s">
        <v>2486</v>
      </c>
      <c r="I9" s="417" t="s">
        <v>1670</v>
      </c>
      <c r="J9" s="317" t="s">
        <v>2487</v>
      </c>
      <c r="K9" s="317" t="s">
        <v>1929</v>
      </c>
      <c r="L9" s="342" t="s">
        <v>864</v>
      </c>
      <c r="M9" s="342" t="s">
        <v>1929</v>
      </c>
      <c r="N9" s="418"/>
      <c r="O9" s="418"/>
      <c r="P9" s="418" t="s">
        <v>864</v>
      </c>
      <c r="Q9" s="417" t="s">
        <v>823</v>
      </c>
      <c r="R9" s="342" t="s">
        <v>864</v>
      </c>
      <c r="S9" s="342" t="s">
        <v>1929</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2488</v>
      </c>
      <c r="D10" s="466"/>
      <c r="E10" s="466"/>
      <c r="F10" s="466"/>
      <c r="G10" s="466"/>
      <c r="H10" s="323" t="s">
        <v>2489</v>
      </c>
      <c r="I10" s="323" t="s">
        <v>2490</v>
      </c>
      <c r="K10" s="323" t="s">
        <v>1219</v>
      </c>
      <c r="Q10" s="325" t="s">
        <v>820</v>
      </c>
      <c r="R10" s="224"/>
      <c r="S10" s="224" t="s">
        <v>863</v>
      </c>
      <c r="V10" s="95" t="s">
        <v>864</v>
      </c>
      <c r="W10" s="95" t="s">
        <v>864</v>
      </c>
    </row>
    <row r="11" spans="1:1014" ht="14.25" customHeight="1">
      <c r="A11" s="396">
        <v>3</v>
      </c>
      <c r="B11" s="397"/>
      <c r="C11" s="397" t="s">
        <v>2491</v>
      </c>
      <c r="D11" s="397"/>
      <c r="E11" s="397"/>
      <c r="F11" s="397"/>
      <c r="G11" s="397"/>
      <c r="H11" s="317" t="s">
        <v>2492</v>
      </c>
      <c r="I11" s="317" t="s">
        <v>2493</v>
      </c>
      <c r="K11" s="317" t="s">
        <v>879</v>
      </c>
      <c r="Q11" s="320" t="s">
        <v>820</v>
      </c>
      <c r="R11" s="224"/>
      <c r="S11" s="224" t="s">
        <v>879</v>
      </c>
      <c r="V11" s="95" t="s">
        <v>864</v>
      </c>
      <c r="W11" s="95" t="s">
        <v>864</v>
      </c>
    </row>
    <row r="12" spans="1:1014" ht="14.25" customHeight="1">
      <c r="A12" s="470">
        <v>4</v>
      </c>
      <c r="B12" s="397"/>
      <c r="C12" s="397" t="s">
        <v>2494</v>
      </c>
      <c r="D12" s="397"/>
      <c r="E12" s="397"/>
      <c r="F12" s="397"/>
      <c r="G12" s="397"/>
      <c r="H12" s="400" t="s">
        <v>2495</v>
      </c>
      <c r="I12" s="400" t="s">
        <v>2496</v>
      </c>
      <c r="K12" s="400" t="s">
        <v>2497</v>
      </c>
      <c r="Q12" s="333" t="s">
        <v>817</v>
      </c>
      <c r="R12" s="224"/>
      <c r="S12" s="224" t="s">
        <v>879</v>
      </c>
      <c r="V12" s="95" t="s">
        <v>864</v>
      </c>
      <c r="W12" s="95" t="s">
        <v>864</v>
      </c>
    </row>
    <row r="13" spans="1:1014" ht="14.25" customHeight="1">
      <c r="A13" s="396">
        <v>5</v>
      </c>
      <c r="B13" s="397"/>
      <c r="C13" s="397" t="s">
        <v>1168</v>
      </c>
      <c r="D13" s="397"/>
      <c r="E13" s="397"/>
      <c r="F13" s="397"/>
      <c r="G13" s="397"/>
      <c r="H13" s="399" t="s">
        <v>2498</v>
      </c>
      <c r="I13" s="394"/>
      <c r="K13" s="399" t="s">
        <v>1170</v>
      </c>
      <c r="Q13" s="395" t="s">
        <v>823</v>
      </c>
      <c r="R13" s="224" t="s">
        <v>864</v>
      </c>
      <c r="S13" s="317" t="s">
        <v>1170</v>
      </c>
      <c r="V13" s="95" t="s">
        <v>864</v>
      </c>
      <c r="W13" s="95" t="s">
        <v>864</v>
      </c>
    </row>
    <row r="14" spans="1:1014" ht="14.25" customHeight="1">
      <c r="A14" s="396">
        <v>6</v>
      </c>
      <c r="B14" s="397"/>
      <c r="C14" s="397"/>
      <c r="D14" s="397" t="s">
        <v>1948</v>
      </c>
      <c r="E14" s="397"/>
      <c r="F14" s="397"/>
      <c r="G14" s="397"/>
      <c r="H14" s="400" t="s">
        <v>2499</v>
      </c>
      <c r="I14" s="400" t="s">
        <v>1951</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2500</v>
      </c>
      <c r="I15" s="401" t="s">
        <v>1955</v>
      </c>
      <c r="K15" s="399" t="s">
        <v>1180</v>
      </c>
      <c r="Q15" s="320" t="s">
        <v>820</v>
      </c>
      <c r="R15" s="224"/>
      <c r="S15" s="317" t="s">
        <v>1093</v>
      </c>
      <c r="V15" s="95" t="s">
        <v>864</v>
      </c>
      <c r="W15" s="95" t="s">
        <v>864</v>
      </c>
    </row>
    <row r="16" spans="1:1014" ht="14.25" customHeight="1">
      <c r="A16" s="396">
        <v>8</v>
      </c>
      <c r="B16" s="397"/>
      <c r="C16" s="397"/>
      <c r="D16" s="397" t="s">
        <v>1957</v>
      </c>
      <c r="E16" s="397"/>
      <c r="F16" s="397"/>
      <c r="G16" s="397"/>
      <c r="H16" s="400" t="s">
        <v>2501</v>
      </c>
      <c r="I16" s="402">
        <v>1</v>
      </c>
      <c r="K16" s="400" t="s">
        <v>1183</v>
      </c>
      <c r="Q16" s="333" t="s">
        <v>817</v>
      </c>
      <c r="R16" s="224"/>
      <c r="S16" s="323" t="s">
        <v>1093</v>
      </c>
      <c r="V16" s="95" t="s">
        <v>864</v>
      </c>
      <c r="W16" s="95" t="s">
        <v>864</v>
      </c>
    </row>
    <row r="17" spans="1:23" ht="14.25" customHeight="1">
      <c r="A17" s="396">
        <v>9</v>
      </c>
      <c r="B17" s="397"/>
      <c r="C17" s="397" t="s">
        <v>2502</v>
      </c>
      <c r="D17" s="397"/>
      <c r="E17" s="397"/>
      <c r="F17" s="397"/>
      <c r="G17" s="397"/>
      <c r="H17" s="399" t="s">
        <v>2503</v>
      </c>
      <c r="I17" s="464">
        <v>80</v>
      </c>
      <c r="K17" s="399" t="s">
        <v>1191</v>
      </c>
      <c r="Q17" s="333" t="s">
        <v>817</v>
      </c>
      <c r="R17" s="224"/>
      <c r="S17" s="323" t="s">
        <v>1093</v>
      </c>
      <c r="V17" s="95" t="s">
        <v>864</v>
      </c>
      <c r="W17" s="95" t="s">
        <v>864</v>
      </c>
    </row>
    <row r="18" spans="1:23" ht="14.25" customHeight="1">
      <c r="A18" s="470">
        <v>10</v>
      </c>
      <c r="B18" s="397"/>
      <c r="C18" s="397" t="s">
        <v>2504</v>
      </c>
      <c r="D18" s="397"/>
      <c r="E18" s="397"/>
      <c r="F18" s="397"/>
      <c r="G18" s="397"/>
      <c r="H18" s="400" t="s">
        <v>2505</v>
      </c>
      <c r="I18" s="402">
        <v>96</v>
      </c>
      <c r="K18" s="400" t="s">
        <v>2506</v>
      </c>
      <c r="Q18" s="333" t="s">
        <v>817</v>
      </c>
      <c r="R18" s="224"/>
      <c r="S18" s="224" t="s">
        <v>863</v>
      </c>
      <c r="V18" s="95" t="s">
        <v>864</v>
      </c>
      <c r="W18" s="95" t="s">
        <v>864</v>
      </c>
    </row>
    <row r="19" spans="1:23" ht="14.25" customHeight="1">
      <c r="A19" s="396">
        <v>11</v>
      </c>
      <c r="B19" s="397"/>
      <c r="C19" s="397" t="s">
        <v>2507</v>
      </c>
      <c r="D19" s="397"/>
      <c r="E19" s="397"/>
      <c r="F19" s="397"/>
      <c r="G19" s="397"/>
      <c r="H19" s="399" t="s">
        <v>2508</v>
      </c>
      <c r="I19" s="464" t="s">
        <v>2509</v>
      </c>
      <c r="K19" s="399" t="s">
        <v>2510</v>
      </c>
      <c r="Q19" s="333" t="s">
        <v>817</v>
      </c>
      <c r="R19" s="224"/>
      <c r="S19" s="224" t="s">
        <v>863</v>
      </c>
      <c r="T19" s="457" t="s">
        <v>864</v>
      </c>
      <c r="U19" t="s">
        <v>2511</v>
      </c>
      <c r="V19" s="95" t="s">
        <v>864</v>
      </c>
      <c r="W19" s="95" t="s">
        <v>864</v>
      </c>
    </row>
    <row r="20" spans="1:23" ht="14.25" customHeight="1">
      <c r="A20" s="396">
        <v>12</v>
      </c>
      <c r="B20" s="397"/>
      <c r="C20" s="397" t="s">
        <v>2512</v>
      </c>
      <c r="D20" s="397"/>
      <c r="E20" s="397"/>
      <c r="F20" s="397"/>
      <c r="G20" s="397"/>
      <c r="H20" s="323" t="s">
        <v>2513</v>
      </c>
      <c r="I20" s="376" t="b">
        <v>1</v>
      </c>
      <c r="K20" s="323" t="s">
        <v>2514</v>
      </c>
      <c r="Q20" s="333" t="s">
        <v>817</v>
      </c>
      <c r="R20" s="224"/>
      <c r="S20" s="323" t="s">
        <v>2238</v>
      </c>
      <c r="T20" s="457"/>
      <c r="U20" s="225"/>
      <c r="V20" s="95" t="s">
        <v>864</v>
      </c>
      <c r="W20" s="95" t="s">
        <v>864</v>
      </c>
    </row>
    <row r="21" spans="1:23" ht="14.25" customHeight="1">
      <c r="A21" s="470">
        <v>13</v>
      </c>
      <c r="B21" s="397"/>
      <c r="C21" s="397" t="s">
        <v>2515</v>
      </c>
      <c r="D21" s="397"/>
      <c r="E21" s="397"/>
      <c r="F21" s="397"/>
      <c r="G21" s="397"/>
      <c r="H21" s="399" t="s">
        <v>2516</v>
      </c>
      <c r="I21" s="376" t="b">
        <v>1</v>
      </c>
      <c r="K21" s="399" t="s">
        <v>2517</v>
      </c>
      <c r="Q21" s="333" t="s">
        <v>817</v>
      </c>
      <c r="R21" s="224"/>
      <c r="S21" s="323" t="s">
        <v>2238</v>
      </c>
      <c r="T21" s="457"/>
      <c r="U21" s="225"/>
      <c r="V21" s="95" t="s">
        <v>864</v>
      </c>
      <c r="W21" s="95" t="s">
        <v>864</v>
      </c>
    </row>
    <row r="22" spans="1:23" ht="14.25" customHeight="1">
      <c r="A22" s="396">
        <v>14</v>
      </c>
      <c r="B22" s="397"/>
      <c r="C22" s="397" t="s">
        <v>2103</v>
      </c>
      <c r="D22" s="397"/>
      <c r="E22" s="397"/>
      <c r="F22" s="397"/>
      <c r="G22" s="397"/>
      <c r="H22" s="323" t="s">
        <v>2518</v>
      </c>
      <c r="I22" s="376" t="s">
        <v>2519</v>
      </c>
      <c r="K22" s="323" t="s">
        <v>888</v>
      </c>
      <c r="Q22" s="333" t="s">
        <v>817</v>
      </c>
      <c r="R22" s="224"/>
      <c r="S22" s="224" t="s">
        <v>863</v>
      </c>
      <c r="T22" s="238" t="s">
        <v>864</v>
      </c>
      <c r="U22" s="225" t="s">
        <v>2520</v>
      </c>
      <c r="V22" s="95" t="s">
        <v>864</v>
      </c>
      <c r="W22" s="95" t="s">
        <v>864</v>
      </c>
    </row>
    <row r="23" spans="1:23" ht="14.25" customHeight="1" thickBot="1">
      <c r="A23" s="491">
        <v>15</v>
      </c>
      <c r="B23" s="476"/>
      <c r="C23" s="476" t="s">
        <v>2521</v>
      </c>
      <c r="D23" s="476"/>
      <c r="E23" s="476"/>
      <c r="F23" s="476"/>
      <c r="G23" s="476"/>
      <c r="H23" s="494" t="s">
        <v>2522</v>
      </c>
      <c r="I23" s="495" t="s">
        <v>2523</v>
      </c>
      <c r="J23" s="479"/>
      <c r="K23" s="494" t="s">
        <v>2524</v>
      </c>
      <c r="L23" s="479"/>
      <c r="M23" s="479"/>
      <c r="N23" s="479"/>
      <c r="O23" s="479"/>
      <c r="P23" s="479"/>
      <c r="Q23" s="480" t="s">
        <v>817</v>
      </c>
      <c r="R23" s="482"/>
      <c r="S23" s="482" t="s">
        <v>863</v>
      </c>
      <c r="T23" s="481" t="s">
        <v>864</v>
      </c>
      <c r="U23" s="496" t="s">
        <v>2525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2526</v>
      </c>
      <c r="B1" s="128"/>
      <c r="C1" s="129" t="s">
        <v>813</v>
      </c>
      <c r="D1" s="128"/>
      <c r="E1" s="150" t="s">
        <v>814</v>
      </c>
      <c r="F1" s="157"/>
      <c r="G1" s="128"/>
      <c r="H1" s="96"/>
      <c r="I1" s="225"/>
      <c r="J1" s="96"/>
      <c r="K1" s="159"/>
      <c r="L1" s="96"/>
      <c r="M1" s="96"/>
      <c r="N1" s="96"/>
      <c r="O1" s="720" t="s">
        <v>816</v>
      </c>
      <c r="P1" s="72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2527</v>
      </c>
      <c r="C9" s="492"/>
      <c r="D9" s="475"/>
      <c r="E9" s="476"/>
      <c r="F9" s="476"/>
      <c r="G9" s="476"/>
      <c r="H9" s="493" t="s">
        <v>2528</v>
      </c>
      <c r="I9" s="493" t="s">
        <v>2490</v>
      </c>
      <c r="J9" s="479"/>
      <c r="K9" s="493" t="s">
        <v>1659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2529</v>
      </c>
      <c r="B1" s="128"/>
      <c r="C1" s="129" t="s">
        <v>813</v>
      </c>
      <c r="D1" s="128"/>
      <c r="E1" s="150" t="s">
        <v>814</v>
      </c>
      <c r="F1" s="157"/>
      <c r="G1" s="128"/>
      <c r="H1" s="96"/>
      <c r="I1" s="225"/>
      <c r="J1" s="96"/>
      <c r="K1" s="159"/>
      <c r="L1" s="96"/>
      <c r="M1" s="96"/>
      <c r="N1" s="96"/>
      <c r="O1" s="720" t="s">
        <v>816</v>
      </c>
      <c r="P1" s="72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2036</v>
      </c>
      <c r="C9" s="393"/>
      <c r="D9" s="393"/>
      <c r="E9" s="397"/>
      <c r="F9" s="397"/>
      <c r="G9" s="397"/>
      <c r="H9" s="317" t="s">
        <v>2530</v>
      </c>
      <c r="I9" s="395"/>
      <c r="K9" s="317" t="s">
        <v>1366</v>
      </c>
      <c r="Q9" s="395" t="s">
        <v>823</v>
      </c>
      <c r="R9" s="224" t="s">
        <v>864</v>
      </c>
      <c r="S9" s="224" t="s">
        <v>1366</v>
      </c>
      <c r="T9" s="457"/>
      <c r="U9" s="224"/>
      <c r="V9" t="s">
        <v>864</v>
      </c>
      <c r="W9" t="s">
        <v>864</v>
      </c>
    </row>
    <row r="10" spans="1:1014" ht="13.5" customHeight="1">
      <c r="A10" s="396">
        <v>2</v>
      </c>
      <c r="B10" s="468"/>
      <c r="C10" s="468" t="s">
        <v>2488</v>
      </c>
      <c r="D10" s="468"/>
      <c r="E10" s="466"/>
      <c r="F10" s="466"/>
      <c r="G10" s="397"/>
      <c r="H10" s="323" t="s">
        <v>2489</v>
      </c>
      <c r="I10" s="323" t="s">
        <v>2490</v>
      </c>
      <c r="K10" s="323" t="s">
        <v>1219</v>
      </c>
      <c r="Q10" s="320" t="s">
        <v>820</v>
      </c>
      <c r="R10" s="224"/>
      <c r="S10" s="224" t="s">
        <v>863</v>
      </c>
      <c r="T10" s="457"/>
      <c r="U10" s="224"/>
      <c r="V10" t="s">
        <v>864</v>
      </c>
      <c r="W10" t="s">
        <v>864</v>
      </c>
    </row>
    <row r="11" spans="1:1014" ht="13.5" customHeight="1">
      <c r="A11" s="398">
        <v>3</v>
      </c>
      <c r="B11" s="393"/>
      <c r="C11" s="393" t="s">
        <v>1987</v>
      </c>
      <c r="D11" s="393"/>
      <c r="E11" s="397"/>
      <c r="F11" s="397"/>
      <c r="G11" s="397"/>
      <c r="H11" s="317" t="s">
        <v>2531</v>
      </c>
      <c r="I11" s="317" t="s">
        <v>2532</v>
      </c>
      <c r="K11" s="317" t="s">
        <v>2533</v>
      </c>
      <c r="Q11" s="320" t="s">
        <v>820</v>
      </c>
      <c r="R11" s="224"/>
      <c r="S11" s="224" t="s">
        <v>863</v>
      </c>
      <c r="T11" s="457"/>
      <c r="U11" s="224"/>
      <c r="V11" t="s">
        <v>864</v>
      </c>
      <c r="W11" t="s">
        <v>864</v>
      </c>
    </row>
    <row r="12" spans="1:1014" ht="13.5" customHeight="1">
      <c r="A12" s="396">
        <v>4</v>
      </c>
      <c r="B12" s="393"/>
      <c r="C12" s="393" t="s">
        <v>2066</v>
      </c>
      <c r="D12" s="393"/>
      <c r="E12" s="397"/>
      <c r="F12" s="397"/>
      <c r="G12" s="397"/>
      <c r="H12" s="323" t="s">
        <v>2534</v>
      </c>
      <c r="I12" s="323" t="s">
        <v>2535</v>
      </c>
      <c r="K12" s="323" t="s">
        <v>871</v>
      </c>
      <c r="Q12" s="333" t="s">
        <v>817</v>
      </c>
      <c r="R12" s="224"/>
      <c r="S12" s="224" t="s">
        <v>863</v>
      </c>
      <c r="T12" s="457"/>
      <c r="U12" s="224"/>
      <c r="V12" t="s">
        <v>864</v>
      </c>
      <c r="W12" t="s">
        <v>864</v>
      </c>
    </row>
    <row r="13" spans="1:1014" ht="13.5" customHeight="1">
      <c r="A13" s="398">
        <v>5</v>
      </c>
      <c r="B13" s="393"/>
      <c r="C13" s="393" t="s">
        <v>2536</v>
      </c>
      <c r="D13" s="393"/>
      <c r="E13" s="397"/>
      <c r="F13" s="397"/>
      <c r="G13" s="397"/>
      <c r="H13" s="317" t="s">
        <v>2537</v>
      </c>
      <c r="I13" s="317" t="s">
        <v>2345</v>
      </c>
      <c r="K13" s="317" t="s">
        <v>971</v>
      </c>
      <c r="Q13" s="325" t="s">
        <v>820</v>
      </c>
      <c r="R13" s="224"/>
      <c r="S13" s="224" t="s">
        <v>863</v>
      </c>
      <c r="T13" s="457" t="s">
        <v>864</v>
      </c>
      <c r="U13" s="224" t="s">
        <v>2538</v>
      </c>
      <c r="V13" t="s">
        <v>864</v>
      </c>
      <c r="W13" t="s">
        <v>864</v>
      </c>
    </row>
    <row r="14" spans="1:1014" ht="13.5" customHeight="1">
      <c r="A14" s="396">
        <v>6</v>
      </c>
      <c r="B14" s="393"/>
      <c r="C14" s="393" t="s">
        <v>2539</v>
      </c>
      <c r="D14" s="393"/>
      <c r="E14" s="397"/>
      <c r="F14" s="397"/>
      <c r="G14" s="397"/>
      <c r="H14" s="323" t="s">
        <v>2540</v>
      </c>
      <c r="I14" s="323" t="s">
        <v>2541</v>
      </c>
      <c r="K14" s="323" t="s">
        <v>2542</v>
      </c>
      <c r="Q14" s="333" t="s">
        <v>817</v>
      </c>
      <c r="R14" s="224"/>
      <c r="S14" s="224" t="s">
        <v>863</v>
      </c>
      <c r="T14" s="457" t="s">
        <v>864</v>
      </c>
      <c r="U14" s="224" t="s">
        <v>2543</v>
      </c>
      <c r="V14" t="s">
        <v>864</v>
      </c>
      <c r="W14" t="s">
        <v>864</v>
      </c>
    </row>
    <row r="15" spans="1:1014" ht="13.5" customHeight="1">
      <c r="A15" s="398">
        <v>7</v>
      </c>
      <c r="B15" s="393"/>
      <c r="C15" s="393" t="s">
        <v>2544</v>
      </c>
      <c r="D15" s="393"/>
      <c r="E15" s="397"/>
      <c r="F15" s="397"/>
      <c r="G15" s="397"/>
      <c r="H15" s="317" t="s">
        <v>2545</v>
      </c>
      <c r="I15" s="317" t="s">
        <v>2546</v>
      </c>
      <c r="K15" s="317" t="s">
        <v>2547</v>
      </c>
      <c r="Q15" s="333" t="s">
        <v>817</v>
      </c>
      <c r="R15" s="224"/>
      <c r="S15" s="224" t="s">
        <v>863</v>
      </c>
      <c r="T15" s="457" t="s">
        <v>864</v>
      </c>
      <c r="U15" s="224" t="s">
        <v>2548</v>
      </c>
      <c r="V15" t="s">
        <v>864</v>
      </c>
      <c r="W15" t="s">
        <v>864</v>
      </c>
    </row>
    <row r="16" spans="1:1014" ht="13.5" customHeight="1">
      <c r="A16" s="396">
        <v>8</v>
      </c>
      <c r="B16" s="393"/>
      <c r="C16" s="393" t="s">
        <v>2051</v>
      </c>
      <c r="D16" s="393"/>
      <c r="E16" s="397"/>
      <c r="F16" s="397"/>
      <c r="G16" s="397"/>
      <c r="H16" s="323" t="s">
        <v>2549</v>
      </c>
      <c r="I16" s="323" t="s">
        <v>2550</v>
      </c>
      <c r="K16" s="323" t="s">
        <v>2551</v>
      </c>
      <c r="Q16" s="333" t="s">
        <v>817</v>
      </c>
      <c r="R16" s="224"/>
      <c r="S16" s="224" t="s">
        <v>863</v>
      </c>
      <c r="T16" s="457" t="s">
        <v>864</v>
      </c>
      <c r="U16" s="224" t="s">
        <v>2552</v>
      </c>
      <c r="V16" t="s">
        <v>864</v>
      </c>
      <c r="W16" t="s">
        <v>864</v>
      </c>
    </row>
    <row r="17" spans="1:23" ht="13.5" customHeight="1">
      <c r="A17" s="398">
        <v>9</v>
      </c>
      <c r="B17" s="393"/>
      <c r="C17" s="393" t="s">
        <v>2112</v>
      </c>
      <c r="D17" s="393"/>
      <c r="E17" s="397"/>
      <c r="F17" s="397"/>
      <c r="G17" s="397"/>
      <c r="H17" s="399" t="s">
        <v>2113</v>
      </c>
      <c r="I17" s="394"/>
      <c r="K17" s="317" t="s">
        <v>2553</v>
      </c>
      <c r="Q17" s="395" t="s">
        <v>823</v>
      </c>
      <c r="R17" s="224" t="s">
        <v>864</v>
      </c>
      <c r="S17" s="224" t="s">
        <v>1265</v>
      </c>
      <c r="T17" s="457"/>
      <c r="U17" s="224"/>
      <c r="V17" t="s">
        <v>864</v>
      </c>
      <c r="W17" t="s">
        <v>864</v>
      </c>
    </row>
    <row r="18" spans="1:23" ht="13.5" customHeight="1">
      <c r="A18" s="471">
        <v>10</v>
      </c>
      <c r="B18" s="469"/>
      <c r="C18" s="469"/>
      <c r="D18" s="469" t="s">
        <v>2116</v>
      </c>
      <c r="E18" s="467"/>
      <c r="F18" s="467"/>
      <c r="G18" s="467"/>
      <c r="H18" s="472" t="s">
        <v>2554</v>
      </c>
      <c r="I18" s="472" t="s">
        <v>1269</v>
      </c>
      <c r="K18" s="472" t="s">
        <v>971</v>
      </c>
      <c r="Q18" s="473" t="s">
        <v>817</v>
      </c>
      <c r="R18" s="224"/>
      <c r="S18" s="507" t="s">
        <v>863</v>
      </c>
      <c r="T18" s="457" t="s">
        <v>864</v>
      </c>
      <c r="U18" s="224" t="s">
        <v>2555</v>
      </c>
      <c r="V18" t="s">
        <v>864</v>
      </c>
      <c r="W18" t="s">
        <v>864</v>
      </c>
    </row>
    <row r="19" spans="1:23" ht="13.5" customHeight="1" thickBot="1">
      <c r="A19" s="474">
        <v>11</v>
      </c>
      <c r="B19" s="475"/>
      <c r="C19" s="475"/>
      <c r="D19" s="475" t="s">
        <v>2119</v>
      </c>
      <c r="E19" s="476"/>
      <c r="F19" s="476"/>
      <c r="G19" s="476"/>
      <c r="H19" s="477" t="s">
        <v>2556</v>
      </c>
      <c r="I19" s="478" t="s">
        <v>2557</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2558</v>
      </c>
      <c r="B1" s="272"/>
      <c r="C1" s="129" t="s">
        <v>813</v>
      </c>
      <c r="D1" s="128"/>
      <c r="E1" s="729" t="s">
        <v>814</v>
      </c>
      <c r="F1" s="729"/>
      <c r="G1" s="128"/>
      <c r="H1" s="724" t="s">
        <v>1670</v>
      </c>
      <c r="I1" s="724"/>
      <c r="J1" s="724"/>
      <c r="K1" s="96"/>
      <c r="L1" s="96"/>
      <c r="M1" s="96"/>
      <c r="N1" s="96"/>
      <c r="O1" s="730" t="s">
        <v>816</v>
      </c>
      <c r="P1" s="73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7" t="s">
        <v>819</v>
      </c>
      <c r="F2" s="737"/>
      <c r="G2" s="128"/>
      <c r="H2" s="724"/>
      <c r="I2" s="724"/>
      <c r="J2" s="72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6" t="s">
        <v>822</v>
      </c>
      <c r="F3" s="73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4" t="s">
        <v>825</v>
      </c>
      <c r="F4" s="735"/>
      <c r="G4" s="137" t="s">
        <v>1670</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1670</v>
      </c>
      <c r="E5" s="732" t="s">
        <v>912</v>
      </c>
      <c r="F5" s="733"/>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25" t="s">
        <v>828</v>
      </c>
      <c r="M7" s="725"/>
      <c r="N7" s="725"/>
      <c r="O7" s="725"/>
      <c r="P7" s="96"/>
      <c r="Q7" s="96"/>
      <c r="R7" s="96"/>
      <c r="S7" s="96"/>
      <c r="T7" s="96"/>
      <c r="U7" s="96"/>
      <c r="V7" s="731" t="s">
        <v>829</v>
      </c>
      <c r="W7" s="731"/>
      <c r="Y7" s="96"/>
      <c r="Z7" s="96"/>
      <c r="AA7" s="96"/>
      <c r="AB7" s="96"/>
      <c r="AC7" s="725" t="s">
        <v>830</v>
      </c>
      <c r="AD7" s="72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2559</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2560</v>
      </c>
      <c r="C9" s="322"/>
      <c r="D9" s="322"/>
      <c r="E9" s="415"/>
      <c r="F9" s="415"/>
      <c r="G9" s="415"/>
      <c r="H9" s="436" t="s">
        <v>2561</v>
      </c>
      <c r="I9" s="416"/>
      <c r="J9" s="418"/>
      <c r="K9" s="317" t="s">
        <v>2562</v>
      </c>
      <c r="L9" s="418"/>
      <c r="M9" s="418"/>
      <c r="N9" s="418"/>
      <c r="O9" s="418"/>
      <c r="P9" s="418"/>
      <c r="Q9" s="417" t="s">
        <v>820</v>
      </c>
      <c r="R9" s="342" t="s">
        <v>864</v>
      </c>
      <c r="S9" s="342" t="s">
        <v>2562</v>
      </c>
      <c r="T9" s="418"/>
      <c r="U9" s="418"/>
      <c r="V9" s="418" t="s">
        <v>864</v>
      </c>
      <c r="W9" s="418" t="s">
        <v>864</v>
      </c>
    </row>
    <row r="10" spans="1:1014" ht="15" customHeight="1">
      <c r="A10" s="425">
        <v>2</v>
      </c>
      <c r="B10" s="322"/>
      <c r="C10" s="322" t="s">
        <v>2563</v>
      </c>
      <c r="D10" s="322"/>
      <c r="E10" s="415"/>
      <c r="F10" s="415"/>
      <c r="G10" s="415"/>
      <c r="H10" s="448" t="s">
        <v>2564</v>
      </c>
      <c r="I10" s="420">
        <v>101</v>
      </c>
      <c r="J10" s="424"/>
      <c r="K10" s="421" t="s">
        <v>2565</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2566</v>
      </c>
      <c r="D11" s="322"/>
      <c r="E11" s="415"/>
      <c r="F11" s="415"/>
      <c r="G11" s="415"/>
      <c r="H11" s="447" t="s">
        <v>2567</v>
      </c>
      <c r="I11" s="423" t="s">
        <v>2568</v>
      </c>
      <c r="J11" s="418"/>
      <c r="K11" s="317" t="s">
        <v>2569</v>
      </c>
      <c r="L11" s="418"/>
      <c r="M11" s="418"/>
      <c r="N11" s="418"/>
      <c r="O11" s="418"/>
      <c r="P11" s="418"/>
      <c r="Q11" s="417" t="s">
        <v>820</v>
      </c>
      <c r="R11" s="342"/>
      <c r="S11" s="342" t="s">
        <v>863</v>
      </c>
      <c r="T11" s="418"/>
      <c r="U11" s="418"/>
      <c r="V11" s="418" t="s">
        <v>864</v>
      </c>
      <c r="W11" s="418" t="s">
        <v>864</v>
      </c>
    </row>
    <row r="12" spans="1:1014" ht="15" customHeight="1">
      <c r="A12" s="425">
        <v>4</v>
      </c>
      <c r="B12" s="322" t="s">
        <v>2570</v>
      </c>
      <c r="C12" s="322"/>
      <c r="D12" s="322"/>
      <c r="E12" s="415"/>
      <c r="F12" s="415"/>
      <c r="G12" s="415"/>
      <c r="H12" s="449" t="s">
        <v>2571</v>
      </c>
      <c r="I12" s="420" t="s">
        <v>2572</v>
      </c>
      <c r="J12" s="424"/>
      <c r="K12" s="421" t="s">
        <v>2573</v>
      </c>
      <c r="L12" s="422"/>
      <c r="M12" s="422"/>
      <c r="N12" s="422"/>
      <c r="O12" s="422"/>
      <c r="P12" s="422"/>
      <c r="Q12" s="417" t="s">
        <v>820</v>
      </c>
      <c r="R12" s="345"/>
      <c r="S12" s="345" t="s">
        <v>863</v>
      </c>
      <c r="T12" s="422"/>
      <c r="U12" s="422"/>
      <c r="V12" s="422" t="s">
        <v>864</v>
      </c>
      <c r="W12" s="422" t="s">
        <v>864</v>
      </c>
    </row>
    <row r="13" spans="1:1014" ht="15" customHeight="1">
      <c r="A13" s="430">
        <v>5</v>
      </c>
      <c r="B13" s="431" t="s">
        <v>2574</v>
      </c>
      <c r="C13" s="431"/>
      <c r="D13" s="431"/>
      <c r="E13" s="432"/>
      <c r="F13" s="432"/>
      <c r="G13" s="432"/>
      <c r="H13" s="450" t="s">
        <v>2575</v>
      </c>
      <c r="I13" s="433"/>
      <c r="J13" s="434"/>
      <c r="K13" s="433" t="s">
        <v>2576</v>
      </c>
      <c r="L13" s="434"/>
      <c r="M13" s="434"/>
      <c r="N13" s="434"/>
      <c r="O13" s="434"/>
      <c r="P13" s="434"/>
      <c r="Q13" s="435" t="s">
        <v>817</v>
      </c>
      <c r="R13" s="509" t="s">
        <v>864</v>
      </c>
      <c r="S13" s="510" t="s">
        <v>2576</v>
      </c>
      <c r="T13" s="434"/>
      <c r="U13" s="434"/>
      <c r="V13" s="434" t="s">
        <v>864</v>
      </c>
      <c r="W13" s="434" t="s">
        <v>864</v>
      </c>
    </row>
    <row r="14" spans="1:1014" ht="15" customHeight="1" thickBot="1">
      <c r="A14" s="484">
        <v>6</v>
      </c>
      <c r="B14" s="485" t="s">
        <v>2577</v>
      </c>
      <c r="C14" s="485"/>
      <c r="D14" s="485"/>
      <c r="E14" s="486"/>
      <c r="F14" s="486"/>
      <c r="G14" s="486"/>
      <c r="H14" s="487" t="s">
        <v>2578</v>
      </c>
      <c r="I14" s="488"/>
      <c r="J14" s="489"/>
      <c r="K14" s="477" t="s">
        <v>2579</v>
      </c>
      <c r="L14" s="489"/>
      <c r="M14" s="489"/>
      <c r="N14" s="489"/>
      <c r="O14" s="489"/>
      <c r="P14" s="489"/>
      <c r="Q14" s="490" t="s">
        <v>820</v>
      </c>
      <c r="R14" s="511"/>
      <c r="S14" s="511" t="s">
        <v>863</v>
      </c>
      <c r="T14" s="489"/>
      <c r="U14" s="489"/>
      <c r="V14" s="489" t="s">
        <v>864</v>
      </c>
      <c r="W14" s="489" t="s">
        <v>864</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2580</v>
      </c>
      <c r="B1" s="128"/>
      <c r="C1" s="129" t="s">
        <v>813</v>
      </c>
      <c r="D1" s="128"/>
      <c r="E1" s="294" t="s">
        <v>814</v>
      </c>
      <c r="F1" s="128"/>
      <c r="G1" s="128"/>
      <c r="H1" s="724" t="s">
        <v>1670</v>
      </c>
      <c r="I1" s="724"/>
      <c r="J1" s="96"/>
      <c r="K1" s="96"/>
      <c r="L1" s="96"/>
      <c r="M1" s="96"/>
      <c r="N1" s="96"/>
      <c r="O1" s="730" t="s">
        <v>816</v>
      </c>
      <c r="P1" s="73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4"/>
      <c r="I2" s="72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1670</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1670</v>
      </c>
      <c r="E5" s="408" t="s">
        <v>912</v>
      </c>
      <c r="F5" s="146" t="s">
        <v>1670</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25" t="s">
        <v>828</v>
      </c>
      <c r="M7" s="725"/>
      <c r="N7" s="725"/>
      <c r="O7" s="725"/>
      <c r="P7" s="96"/>
      <c r="Q7" s="96"/>
      <c r="R7" s="96"/>
      <c r="S7" s="96"/>
      <c r="T7" s="96"/>
      <c r="V7" s="411" t="s">
        <v>829</v>
      </c>
      <c r="W7" s="411"/>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2559</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2581</v>
      </c>
      <c r="C9" s="322"/>
      <c r="D9" s="322"/>
      <c r="E9" s="415"/>
      <c r="F9" s="415"/>
      <c r="G9" s="415"/>
      <c r="H9" s="436" t="s">
        <v>2582</v>
      </c>
      <c r="I9" s="399"/>
      <c r="J9" s="418"/>
      <c r="K9" s="317" t="s">
        <v>2580</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1853</v>
      </c>
      <c r="B1" s="272"/>
      <c r="C1" s="129" t="s">
        <v>813</v>
      </c>
      <c r="D1" s="128"/>
      <c r="E1" s="294" t="s">
        <v>814</v>
      </c>
      <c r="F1" s="128"/>
      <c r="G1" s="128"/>
      <c r="H1" s="724" t="s">
        <v>1670</v>
      </c>
      <c r="I1" s="724"/>
      <c r="J1" s="295"/>
      <c r="K1" s="96"/>
      <c r="L1" s="96"/>
      <c r="M1" s="96"/>
      <c r="N1" s="96"/>
      <c r="O1" s="730" t="s">
        <v>816</v>
      </c>
      <c r="P1" s="73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24"/>
      <c r="I2" s="72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1670</v>
      </c>
      <c r="D7" s="410" t="s">
        <v>1670</v>
      </c>
      <c r="E7" s="304" t="s">
        <v>1670</v>
      </c>
      <c r="F7" s="304" t="s">
        <v>1670</v>
      </c>
      <c r="G7" s="96"/>
      <c r="H7" s="96"/>
      <c r="I7" s="5"/>
      <c r="J7" s="5"/>
      <c r="K7" s="96"/>
      <c r="L7" s="725" t="s">
        <v>828</v>
      </c>
      <c r="M7" s="725"/>
      <c r="N7" s="725"/>
      <c r="O7" s="725"/>
      <c r="P7" s="96"/>
      <c r="Q7" s="96"/>
      <c r="R7" s="96"/>
      <c r="S7" s="96"/>
      <c r="T7" s="96"/>
      <c r="U7" s="96"/>
      <c r="V7" s="731" t="s">
        <v>829</v>
      </c>
      <c r="W7" s="731"/>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2583</v>
      </c>
      <c r="C9" s="451"/>
      <c r="D9" s="322"/>
      <c r="E9" s="415"/>
      <c r="F9" s="415"/>
      <c r="G9" s="415"/>
      <c r="H9" s="317" t="s">
        <v>2584</v>
      </c>
      <c r="I9" s="417"/>
      <c r="J9" s="399"/>
      <c r="K9" s="317" t="s">
        <v>2585</v>
      </c>
      <c r="L9" s="317"/>
      <c r="M9" s="317"/>
      <c r="N9" s="317"/>
      <c r="O9" s="317"/>
      <c r="P9" s="317"/>
      <c r="Q9" s="417" t="s">
        <v>820</v>
      </c>
      <c r="R9" s="342"/>
      <c r="S9" s="342" t="s">
        <v>863</v>
      </c>
      <c r="T9" s="418"/>
      <c r="U9" s="418"/>
      <c r="V9" s="418" t="s">
        <v>864</v>
      </c>
      <c r="W9" s="418" t="s">
        <v>864</v>
      </c>
    </row>
    <row r="10" spans="1:1020" ht="15" customHeight="1">
      <c r="A10" s="415">
        <v>2</v>
      </c>
      <c r="B10" s="322" t="s">
        <v>2586</v>
      </c>
      <c r="C10" s="451"/>
      <c r="D10" s="322"/>
      <c r="E10" s="415"/>
      <c r="F10" s="415"/>
      <c r="G10" s="415"/>
      <c r="H10" s="317" t="s">
        <v>2587</v>
      </c>
      <c r="I10" s="417"/>
      <c r="J10" s="399"/>
      <c r="K10" s="317" t="s">
        <v>2588</v>
      </c>
      <c r="L10" s="317"/>
      <c r="M10" s="317"/>
      <c r="N10" s="317"/>
      <c r="O10" s="317"/>
      <c r="P10" s="317"/>
      <c r="Q10" s="333" t="s">
        <v>817</v>
      </c>
      <c r="R10" s="345"/>
      <c r="S10" s="345" t="s">
        <v>2238</v>
      </c>
      <c r="T10" s="422"/>
      <c r="U10" s="422"/>
      <c r="V10" s="422" t="s">
        <v>864</v>
      </c>
      <c r="W10" s="422" t="s">
        <v>864</v>
      </c>
    </row>
    <row r="11" spans="1:1020" ht="15">
      <c r="A11" s="415">
        <v>3</v>
      </c>
      <c r="B11" s="322" t="s">
        <v>2589</v>
      </c>
      <c r="C11" s="339"/>
      <c r="D11" s="322"/>
      <c r="E11" s="415"/>
      <c r="F11" s="415"/>
      <c r="G11" s="415"/>
      <c r="H11" s="317" t="s">
        <v>2590</v>
      </c>
      <c r="I11" s="417"/>
      <c r="J11" s="399"/>
      <c r="K11" s="317" t="s">
        <v>2591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2592</v>
      </c>
      <c r="B1" s="272"/>
      <c r="C1" s="129" t="s">
        <v>813</v>
      </c>
      <c r="D1" s="128"/>
      <c r="E1" s="294" t="s">
        <v>814</v>
      </c>
      <c r="F1" s="128"/>
      <c r="G1" s="128"/>
      <c r="H1" s="724" t="s">
        <v>1670</v>
      </c>
      <c r="I1" s="724"/>
      <c r="J1" s="295"/>
      <c r="K1" s="96"/>
      <c r="L1" s="96"/>
      <c r="M1" s="96"/>
      <c r="N1" s="96"/>
      <c r="O1" s="730" t="s">
        <v>816</v>
      </c>
      <c r="P1" s="73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4"/>
      <c r="I2" s="72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1670</v>
      </c>
      <c r="D7" s="410" t="s">
        <v>1670</v>
      </c>
      <c r="E7" s="304" t="s">
        <v>1670</v>
      </c>
      <c r="F7" s="304" t="s">
        <v>1670</v>
      </c>
      <c r="G7" s="96"/>
      <c r="H7" s="96"/>
      <c r="I7" s="5"/>
      <c r="J7" s="5"/>
      <c r="K7" s="96"/>
      <c r="L7" s="725" t="s">
        <v>828</v>
      </c>
      <c r="M7" s="725"/>
      <c r="N7" s="725"/>
      <c r="O7" s="725"/>
      <c r="P7" s="96"/>
      <c r="Q7" s="96"/>
      <c r="R7" s="96"/>
      <c r="S7" s="96"/>
      <c r="T7" s="96"/>
      <c r="U7" s="96"/>
      <c r="V7" s="411" t="s">
        <v>829</v>
      </c>
      <c r="W7" s="411"/>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2593</v>
      </c>
    </row>
    <row r="2" spans="2:6" s="4" customFormat="1"/>
    <row r="3" spans="2:6" s="134" customFormat="1">
      <c r="B3" s="133" t="s">
        <v>2594</v>
      </c>
      <c r="C3" s="135"/>
      <c r="D3" s="135"/>
      <c r="E3" s="135"/>
      <c r="F3" s="135"/>
    </row>
    <row r="4" spans="2:6" ht="18" customHeight="1">
      <c r="B4" s="131" t="s">
        <v>2595</v>
      </c>
    </row>
    <row r="5" spans="2:6" ht="18" customHeight="1">
      <c r="B5" s="131" t="s">
        <v>2596</v>
      </c>
    </row>
    <row r="6" spans="2:6" ht="18" customHeight="1">
      <c r="B6" s="131" t="s">
        <v>2597</v>
      </c>
    </row>
    <row r="7" spans="2:6" ht="18" customHeight="1">
      <c r="B7" s="131" t="s">
        <v>2598</v>
      </c>
    </row>
    <row r="8" spans="2:6" ht="18" customHeight="1">
      <c r="B8" s="131" t="s">
        <v>2599</v>
      </c>
    </row>
    <row r="9" spans="2:6" ht="24" customHeight="1">
      <c r="B9" s="738" t="s">
        <v>2600</v>
      </c>
      <c r="C9" s="738"/>
      <c r="D9" s="738"/>
      <c r="E9" s="738"/>
      <c r="F9" s="738"/>
    </row>
    <row r="10" spans="2:6" ht="14.25" customHeight="1">
      <c r="B10" s="739" t="s">
        <v>2601</v>
      </c>
      <c r="C10" s="739"/>
      <c r="D10" s="739"/>
      <c r="E10" s="739"/>
      <c r="F10" s="73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purl.org/dc/terms/"/>
    <ds:schemaRef ds:uri="http://purl.org/dc/dcmitype/"/>
    <ds:schemaRef ds:uri="http://schemas.microsoft.com/sharepoint/v3"/>
    <ds:schemaRef ds:uri="1720d4e8-2b1e-4bd1-aad5-1b4debf9b56d"/>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f6ca01e7-bd19-41f1-999c-e032ef5104c3"/>
    <ds:schemaRef ds:uri="http://www.w3.org/XML/1998/namespac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2024-05-17T13:25:02Z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