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3\Downloads\"/>
    </mc:Choice>
  </mc:AlternateContent>
  <xr:revisionPtr revIDLastSave="0" documentId="13_ncr:1_{B5854A31-B9C8-48AF-BB48-3620FB7DFCF2}" xr6:coauthVersionLast="47" xr6:coauthVersionMax="47" xr10:uidLastSave="{00000000-0000-0000-0000-000000000000}"/>
  <bookViews>
    <workbookView xWindow="-120" yWindow="-120" windowWidth="20730" windowHeight="11760" tabRatio="758" firstSheet="1" activeTab="1" xr2:uid="{C5B2915E-DC5D-49F3-8214-5125CB1F2BD0}"/>
  </bookViews>
  <sheets>
    <sheet name="Sheet1" sheetId="11" state="hidden" r:id="rId1"/>
    <sheet name="Data" sheetId="14" r:id="rId2"/>
    <sheet name="Purchase" sheetId="13" r:id="rId3"/>
    <sheet name="Sales" sheetId="10" r:id="rId4"/>
    <sheet name="Inventory" sheetId="1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2" i="10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2" i="13"/>
  <c r="P91" i="15"/>
  <c r="P11" i="15"/>
  <c r="P92" i="15"/>
  <c r="P10" i="15"/>
  <c r="P21" i="15"/>
  <c r="P41" i="15"/>
  <c r="P42" i="15"/>
  <c r="P122" i="15"/>
  <c r="P59" i="15"/>
  <c r="P124" i="15"/>
  <c r="P24" i="15"/>
  <c r="P52" i="15"/>
  <c r="P66" i="15"/>
  <c r="P20" i="15"/>
  <c r="P22" i="15"/>
  <c r="P67" i="15"/>
  <c r="P68" i="15"/>
  <c r="P103" i="15"/>
  <c r="P50" i="15"/>
  <c r="P112" i="15"/>
  <c r="P70" i="15"/>
  <c r="P30" i="15"/>
  <c r="P31" i="15"/>
  <c r="P48" i="15"/>
  <c r="P61" i="15"/>
  <c r="P72" i="15"/>
  <c r="P80" i="15"/>
  <c r="P115" i="15"/>
  <c r="P110" i="15"/>
  <c r="P121" i="15"/>
  <c r="P93" i="15"/>
  <c r="P94" i="15"/>
  <c r="P95" i="15"/>
  <c r="P96" i="15"/>
  <c r="P97" i="15"/>
  <c r="P99" i="15"/>
  <c r="P113" i="15"/>
  <c r="P87" i="15"/>
  <c r="P73" i="15"/>
  <c r="P51" i="15"/>
  <c r="P71" i="15"/>
  <c r="P8" i="15"/>
  <c r="P65" i="15"/>
  <c r="P88" i="15"/>
  <c r="P106" i="15"/>
  <c r="P45" i="15"/>
  <c r="P5" i="15"/>
  <c r="P18" i="15"/>
  <c r="P54" i="15"/>
  <c r="P7" i="15"/>
  <c r="P6" i="15"/>
  <c r="P81" i="15"/>
  <c r="P82" i="15"/>
  <c r="P83" i="15"/>
  <c r="P84" i="15"/>
  <c r="P85" i="15"/>
  <c r="P86" i="15"/>
  <c r="P104" i="15"/>
  <c r="P105" i="15"/>
  <c r="P35" i="15"/>
  <c r="P36" i="15"/>
  <c r="P107" i="15"/>
  <c r="P108" i="15"/>
  <c r="P60" i="15"/>
  <c r="P62" i="15"/>
  <c r="P117" i="15"/>
  <c r="P69" i="15"/>
  <c r="P53" i="15"/>
  <c r="P32" i="15"/>
  <c r="P38" i="15"/>
  <c r="P114" i="15"/>
  <c r="P89" i="15"/>
  <c r="P19" i="15"/>
  <c r="P2" i="15"/>
  <c r="P64" i="15"/>
  <c r="P23" i="15"/>
  <c r="P118" i="15"/>
  <c r="P58" i="15"/>
  <c r="P28" i="15"/>
  <c r="P56" i="15"/>
  <c r="P57" i="15"/>
  <c r="P119" i="15"/>
  <c r="P111" i="15"/>
  <c r="P116" i="15"/>
  <c r="P29" i="15"/>
  <c r="P63" i="15"/>
  <c r="P9" i="15"/>
  <c r="P109" i="15"/>
  <c r="P123" i="15"/>
  <c r="P125" i="15"/>
  <c r="P126" i="15"/>
  <c r="P127" i="15"/>
  <c r="P128" i="15"/>
  <c r="P129" i="15"/>
  <c r="P130" i="15"/>
  <c r="P12" i="15"/>
  <c r="P14" i="15"/>
  <c r="P13" i="15"/>
  <c r="P46" i="15"/>
  <c r="P3" i="15"/>
  <c r="P90" i="15"/>
  <c r="P49" i="15"/>
  <c r="P43" i="15"/>
  <c r="P44" i="15"/>
  <c r="P47" i="15"/>
  <c r="P34" i="15"/>
  <c r="P40" i="15"/>
  <c r="P120" i="15"/>
  <c r="P131" i="15"/>
  <c r="P132" i="15"/>
  <c r="P133" i="15"/>
  <c r="P74" i="15"/>
  <c r="P75" i="15"/>
  <c r="P76" i="15"/>
  <c r="P77" i="15"/>
  <c r="P78" i="15"/>
  <c r="P79" i="15"/>
  <c r="P26" i="15"/>
  <c r="P4" i="15"/>
  <c r="P101" i="15"/>
  <c r="P102" i="15"/>
  <c r="P55" i="15"/>
  <c r="P33" i="15"/>
  <c r="P15" i="15"/>
  <c r="P16" i="15"/>
  <c r="P17" i="15"/>
  <c r="P100" i="15"/>
  <c r="P37" i="15"/>
  <c r="P25" i="15"/>
  <c r="P27" i="15"/>
  <c r="P39" i="15"/>
  <c r="P98" i="15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2" i="14"/>
  <c r="M6" i="15"/>
  <c r="M7" i="15"/>
  <c r="M8" i="15"/>
  <c r="M10" i="15"/>
  <c r="M11" i="15"/>
  <c r="M18" i="15"/>
  <c r="M20" i="15"/>
  <c r="M21" i="15"/>
  <c r="M22" i="15"/>
  <c r="M24" i="15"/>
  <c r="M30" i="15"/>
  <c r="M31" i="15"/>
  <c r="M35" i="15"/>
  <c r="M36" i="15"/>
  <c r="M41" i="15"/>
  <c r="M42" i="15"/>
  <c r="M45" i="15"/>
  <c r="M48" i="15"/>
  <c r="M50" i="15"/>
  <c r="M51" i="15"/>
  <c r="M52" i="15"/>
  <c r="M54" i="15"/>
  <c r="M59" i="15"/>
  <c r="M61" i="15"/>
  <c r="M65" i="15"/>
  <c r="M66" i="15"/>
  <c r="M67" i="15"/>
  <c r="M68" i="15"/>
  <c r="M70" i="15"/>
  <c r="M71" i="15"/>
  <c r="M72" i="15"/>
  <c r="M73" i="15"/>
  <c r="M80" i="15"/>
  <c r="M81" i="15"/>
  <c r="M82" i="15"/>
  <c r="M83" i="15"/>
  <c r="M84" i="15"/>
  <c r="M85" i="15"/>
  <c r="M86" i="15"/>
  <c r="M87" i="15"/>
  <c r="M88" i="15"/>
  <c r="M91" i="15"/>
  <c r="M92" i="15"/>
  <c r="M93" i="15"/>
  <c r="M94" i="15"/>
  <c r="M95" i="15"/>
  <c r="M96" i="15"/>
  <c r="M97" i="15"/>
  <c r="M99" i="15"/>
  <c r="M103" i="15"/>
  <c r="M104" i="15"/>
  <c r="M105" i="15"/>
  <c r="M106" i="15"/>
  <c r="M107" i="15"/>
  <c r="M108" i="15"/>
  <c r="M110" i="15"/>
  <c r="M112" i="15"/>
  <c r="M113" i="15"/>
  <c r="M115" i="15"/>
  <c r="M121" i="15"/>
  <c r="M122" i="15"/>
  <c r="M124" i="15"/>
  <c r="M2" i="15"/>
  <c r="M3" i="15"/>
  <c r="M4" i="15"/>
  <c r="M9" i="15"/>
  <c r="M12" i="15"/>
  <c r="M13" i="15"/>
  <c r="M14" i="15"/>
  <c r="M15" i="15"/>
  <c r="M16" i="15"/>
  <c r="M17" i="15"/>
  <c r="M19" i="15"/>
  <c r="M23" i="15"/>
  <c r="M25" i="15"/>
  <c r="M26" i="15"/>
  <c r="M27" i="15"/>
  <c r="M28" i="15"/>
  <c r="M29" i="15"/>
  <c r="M32" i="15"/>
  <c r="M33" i="15"/>
  <c r="M34" i="15"/>
  <c r="M37" i="15"/>
  <c r="M38" i="15"/>
  <c r="M39" i="15"/>
  <c r="M40" i="15"/>
  <c r="M43" i="15"/>
  <c r="M44" i="15"/>
  <c r="M46" i="15"/>
  <c r="M47" i="15"/>
  <c r="M49" i="15"/>
  <c r="M53" i="15"/>
  <c r="M55" i="15"/>
  <c r="M56" i="15"/>
  <c r="M57" i="15"/>
  <c r="M58" i="15"/>
  <c r="M60" i="15"/>
  <c r="M62" i="15"/>
  <c r="M63" i="15"/>
  <c r="M64" i="15"/>
  <c r="M69" i="15"/>
  <c r="M74" i="15"/>
  <c r="M75" i="15"/>
  <c r="M76" i="15"/>
  <c r="M77" i="15"/>
  <c r="M78" i="15"/>
  <c r="M79" i="15"/>
  <c r="M89" i="15"/>
  <c r="M90" i="15"/>
  <c r="M98" i="15"/>
  <c r="M100" i="15"/>
  <c r="M101" i="15"/>
  <c r="M102" i="15"/>
  <c r="M109" i="15"/>
  <c r="M111" i="15"/>
  <c r="M114" i="15"/>
  <c r="M116" i="15"/>
  <c r="M117" i="15"/>
  <c r="M118" i="15"/>
  <c r="M119" i="15"/>
  <c r="M120" i="15"/>
  <c r="M123" i="15"/>
  <c r="M125" i="15"/>
  <c r="M126" i="15"/>
  <c r="M127" i="15"/>
  <c r="M128" i="15"/>
  <c r="M129" i="15"/>
  <c r="M130" i="15"/>
  <c r="M131" i="15"/>
  <c r="M132" i="15"/>
  <c r="M133" i="15"/>
  <c r="M5" i="15"/>
  <c r="E76" i="13"/>
  <c r="F76" i="13" s="1"/>
  <c r="E78" i="13"/>
  <c r="F78" i="13" s="1"/>
  <c r="E90" i="13"/>
  <c r="F90" i="13" s="1"/>
  <c r="E92" i="13"/>
  <c r="F92" i="13" s="1"/>
  <c r="E125" i="13"/>
  <c r="F125" i="13" s="1"/>
  <c r="E77" i="13"/>
  <c r="F77" i="13" s="1"/>
  <c r="E88" i="13"/>
  <c r="F88" i="13" s="1"/>
  <c r="E96" i="13"/>
  <c r="F96" i="13" s="1"/>
  <c r="D76" i="13"/>
  <c r="D78" i="13"/>
  <c r="D90" i="13"/>
  <c r="D92" i="13"/>
  <c r="D125" i="13"/>
  <c r="D77" i="13"/>
  <c r="D88" i="13"/>
  <c r="D96" i="13"/>
  <c r="C12" i="15"/>
  <c r="D12" i="15" s="1"/>
  <c r="E12" i="15" s="1"/>
  <c r="F12" i="15" s="1"/>
  <c r="G12" i="15" s="1"/>
  <c r="H12" i="15" s="1"/>
  <c r="I12" i="15" s="1"/>
  <c r="J12" i="15" s="1"/>
  <c r="K12" i="15" s="1"/>
  <c r="L12" i="15" s="1"/>
  <c r="C32" i="15"/>
  <c r="D32" i="15" s="1"/>
  <c r="E32" i="15" s="1"/>
  <c r="F32" i="15" s="1"/>
  <c r="G32" i="15" s="1"/>
  <c r="H32" i="15" s="1"/>
  <c r="I32" i="15" s="1"/>
  <c r="J32" i="15" s="1"/>
  <c r="K32" i="15" s="1"/>
  <c r="L32" i="15" s="1"/>
  <c r="C19" i="15"/>
  <c r="D19" i="15" s="1"/>
  <c r="C25" i="15"/>
  <c r="C27" i="15"/>
  <c r="D27" i="15" s="1"/>
  <c r="E27" i="15" s="1"/>
  <c r="F27" i="15" s="1"/>
  <c r="G27" i="15" s="1"/>
  <c r="H27" i="15" s="1"/>
  <c r="I27" i="15" s="1"/>
  <c r="J27" i="15" s="1"/>
  <c r="K27" i="15" s="1"/>
  <c r="L27" i="15" s="1"/>
  <c r="N27" i="15" s="1"/>
  <c r="C89" i="15"/>
  <c r="D89" i="15" s="1"/>
  <c r="E89" i="15" s="1"/>
  <c r="F89" i="15" s="1"/>
  <c r="G89" i="15" s="1"/>
  <c r="H89" i="15" s="1"/>
  <c r="I89" i="15" s="1"/>
  <c r="J89" i="15" s="1"/>
  <c r="K89" i="15" s="1"/>
  <c r="L89" i="15" s="1"/>
  <c r="C37" i="15"/>
  <c r="D37" i="15" s="1"/>
  <c r="C39" i="15"/>
  <c r="C60" i="15"/>
  <c r="D60" i="15" s="1"/>
  <c r="E60" i="15" s="1"/>
  <c r="F60" i="15" s="1"/>
  <c r="G60" i="15" s="1"/>
  <c r="H60" i="15" s="1"/>
  <c r="I60" i="15" s="1"/>
  <c r="J60" i="15" s="1"/>
  <c r="K60" i="15" s="1"/>
  <c r="L60" i="15" s="1"/>
  <c r="N60" i="15" s="1"/>
  <c r="C62" i="15"/>
  <c r="D62" i="15" s="1"/>
  <c r="E62" i="15" s="1"/>
  <c r="F62" i="15" s="1"/>
  <c r="G62" i="15" s="1"/>
  <c r="H62" i="15" s="1"/>
  <c r="I62" i="15" s="1"/>
  <c r="J62" i="15" s="1"/>
  <c r="K62" i="15" s="1"/>
  <c r="L62" i="15" s="1"/>
  <c r="N62" i="15" s="1"/>
  <c r="C117" i="15"/>
  <c r="D117" i="15" s="1"/>
  <c r="C38" i="15"/>
  <c r="C53" i="15"/>
  <c r="D53" i="15" s="1"/>
  <c r="C69" i="15"/>
  <c r="D69" i="15" s="1"/>
  <c r="E69" i="15" s="1"/>
  <c r="F69" i="15" s="1"/>
  <c r="G69" i="15" s="1"/>
  <c r="H69" i="15" s="1"/>
  <c r="I69" i="15" s="1"/>
  <c r="J69" i="15" s="1"/>
  <c r="K69" i="15" s="1"/>
  <c r="L69" i="15" s="1"/>
  <c r="C4" i="15"/>
  <c r="D4" i="15" s="1"/>
  <c r="C5" i="15"/>
  <c r="C14" i="15"/>
  <c r="D14" i="15" s="1"/>
  <c r="E14" i="15" s="1"/>
  <c r="F14" i="15" s="1"/>
  <c r="G14" i="15" s="1"/>
  <c r="H14" i="15" s="1"/>
  <c r="I14" i="15" s="1"/>
  <c r="J14" i="15" s="1"/>
  <c r="K14" i="15" s="1"/>
  <c r="L14" i="15" s="1"/>
  <c r="N14" i="15" s="1"/>
  <c r="C22" i="15"/>
  <c r="D22" i="15" s="1"/>
  <c r="E22" i="15" s="1"/>
  <c r="F22" i="15" s="1"/>
  <c r="G22" i="15" s="1"/>
  <c r="H22" i="15" s="1"/>
  <c r="I22" i="15" s="1"/>
  <c r="J22" i="15" s="1"/>
  <c r="K22" i="15" s="1"/>
  <c r="L22" i="15" s="1"/>
  <c r="C26" i="15"/>
  <c r="D26" i="15" s="1"/>
  <c r="C33" i="15"/>
  <c r="C43" i="15"/>
  <c r="D43" i="15" s="1"/>
  <c r="E43" i="15" s="1"/>
  <c r="F43" i="15" s="1"/>
  <c r="G43" i="15" s="1"/>
  <c r="H43" i="15" s="1"/>
  <c r="I43" i="15" s="1"/>
  <c r="J43" i="15" s="1"/>
  <c r="K43" i="15" s="1"/>
  <c r="L43" i="15" s="1"/>
  <c r="C48" i="15"/>
  <c r="D48" i="15" s="1"/>
  <c r="E48" i="15" s="1"/>
  <c r="F48" i="15" s="1"/>
  <c r="G48" i="15" s="1"/>
  <c r="H48" i="15" s="1"/>
  <c r="I48" i="15" s="1"/>
  <c r="J48" i="15" s="1"/>
  <c r="K48" i="15" s="1"/>
  <c r="L48" i="15" s="1"/>
  <c r="N48" i="15" s="1"/>
  <c r="C50" i="15"/>
  <c r="D50" i="15" s="1"/>
  <c r="C56" i="15"/>
  <c r="C57" i="15"/>
  <c r="D57" i="15" s="1"/>
  <c r="E57" i="15" s="1"/>
  <c r="F57" i="15" s="1"/>
  <c r="G57" i="15" s="1"/>
  <c r="H57" i="15" s="1"/>
  <c r="I57" i="15" s="1"/>
  <c r="J57" i="15" s="1"/>
  <c r="K57" i="15" s="1"/>
  <c r="L57" i="15" s="1"/>
  <c r="C59" i="15"/>
  <c r="D59" i="15" s="1"/>
  <c r="E59" i="15" s="1"/>
  <c r="F59" i="15" s="1"/>
  <c r="G59" i="15" s="1"/>
  <c r="H59" i="15" s="1"/>
  <c r="I59" i="15" s="1"/>
  <c r="J59" i="15" s="1"/>
  <c r="K59" i="15" s="1"/>
  <c r="L59" i="15" s="1"/>
  <c r="C63" i="15"/>
  <c r="D63" i="15" s="1"/>
  <c r="C70" i="15"/>
  <c r="C72" i="15"/>
  <c r="D72" i="15" s="1"/>
  <c r="E72" i="15" s="1"/>
  <c r="F72" i="15" s="1"/>
  <c r="G72" i="15" s="1"/>
  <c r="H72" i="15" s="1"/>
  <c r="I72" i="15" s="1"/>
  <c r="J72" i="15" s="1"/>
  <c r="K72" i="15" s="1"/>
  <c r="L72" i="15" s="1"/>
  <c r="C113" i="15"/>
  <c r="D113" i="15" s="1"/>
  <c r="E113" i="15" s="1"/>
  <c r="F113" i="15" s="1"/>
  <c r="G113" i="15" s="1"/>
  <c r="H113" i="15" s="1"/>
  <c r="I113" i="15" s="1"/>
  <c r="J113" i="15" s="1"/>
  <c r="K113" i="15" s="1"/>
  <c r="L113" i="15" s="1"/>
  <c r="N113" i="15" s="1"/>
  <c r="C119" i="15"/>
  <c r="D119" i="15" s="1"/>
  <c r="C122" i="15"/>
  <c r="C123" i="15"/>
  <c r="D123" i="15" s="1"/>
  <c r="E123" i="15" s="1"/>
  <c r="F123" i="15" s="1"/>
  <c r="G123" i="15" s="1"/>
  <c r="H123" i="15" s="1"/>
  <c r="I123" i="15" s="1"/>
  <c r="J123" i="15" s="1"/>
  <c r="K123" i="15" s="1"/>
  <c r="L123" i="15" s="1"/>
  <c r="C131" i="15"/>
  <c r="D131" i="15" s="1"/>
  <c r="E131" i="15" s="1"/>
  <c r="F131" i="15" s="1"/>
  <c r="G131" i="15" s="1"/>
  <c r="H131" i="15" s="1"/>
  <c r="I131" i="15" s="1"/>
  <c r="J131" i="15" s="1"/>
  <c r="K131" i="15" s="1"/>
  <c r="L131" i="15" s="1"/>
  <c r="C132" i="15"/>
  <c r="D132" i="15" s="1"/>
  <c r="C133" i="15"/>
  <c r="C35" i="15"/>
  <c r="D35" i="15" s="1"/>
  <c r="E35" i="15" s="1"/>
  <c r="F35" i="15" s="1"/>
  <c r="G35" i="15" s="1"/>
  <c r="H35" i="15" s="1"/>
  <c r="I35" i="15" s="1"/>
  <c r="J35" i="15" s="1"/>
  <c r="K35" i="15" s="1"/>
  <c r="L35" i="15" s="1"/>
  <c r="N35" i="15" s="1"/>
  <c r="C36" i="15"/>
  <c r="D36" i="15" s="1"/>
  <c r="E36" i="15" s="1"/>
  <c r="F36" i="15" s="1"/>
  <c r="G36" i="15" s="1"/>
  <c r="H36" i="15" s="1"/>
  <c r="I36" i="15" s="1"/>
  <c r="J36" i="15" s="1"/>
  <c r="K36" i="15" s="1"/>
  <c r="L36" i="15" s="1"/>
  <c r="N36" i="15" s="1"/>
  <c r="C98" i="15"/>
  <c r="C104" i="15"/>
  <c r="C105" i="15"/>
  <c r="D105" i="15" s="1"/>
  <c r="E105" i="15" s="1"/>
  <c r="F105" i="15" s="1"/>
  <c r="G105" i="15" s="1"/>
  <c r="H105" i="15" s="1"/>
  <c r="I105" i="15" s="1"/>
  <c r="J105" i="15" s="1"/>
  <c r="K105" i="15" s="1"/>
  <c r="L105" i="15" s="1"/>
  <c r="C107" i="15"/>
  <c r="D107" i="15" s="1"/>
  <c r="E107" i="15" s="1"/>
  <c r="F107" i="15" s="1"/>
  <c r="G107" i="15" s="1"/>
  <c r="H107" i="15" s="1"/>
  <c r="I107" i="15" s="1"/>
  <c r="J107" i="15" s="1"/>
  <c r="K107" i="15" s="1"/>
  <c r="L107" i="15" s="1"/>
  <c r="N107" i="15" s="1"/>
  <c r="C108" i="15"/>
  <c r="C112" i="15"/>
  <c r="C7" i="15"/>
  <c r="D7" i="15" s="1"/>
  <c r="E7" i="15" s="1"/>
  <c r="F7" i="15" s="1"/>
  <c r="G7" i="15" s="1"/>
  <c r="H7" i="15" s="1"/>
  <c r="I7" i="15" s="1"/>
  <c r="J7" i="15" s="1"/>
  <c r="K7" i="15" s="1"/>
  <c r="L7" i="15" s="1"/>
  <c r="C100" i="15"/>
  <c r="C6" i="15"/>
  <c r="C8" i="15"/>
  <c r="C18" i="15"/>
  <c r="D18" i="15" s="1"/>
  <c r="E18" i="15" s="1"/>
  <c r="F18" i="15" s="1"/>
  <c r="G18" i="15" s="1"/>
  <c r="H18" i="15" s="1"/>
  <c r="I18" i="15" s="1"/>
  <c r="J18" i="15" s="1"/>
  <c r="K18" i="15" s="1"/>
  <c r="L18" i="15" s="1"/>
  <c r="C45" i="15"/>
  <c r="D45" i="15" s="1"/>
  <c r="E45" i="15" s="1"/>
  <c r="F45" i="15" s="1"/>
  <c r="G45" i="15" s="1"/>
  <c r="H45" i="15" s="1"/>
  <c r="I45" i="15" s="1"/>
  <c r="J45" i="15" s="1"/>
  <c r="K45" i="15" s="1"/>
  <c r="L45" i="15" s="1"/>
  <c r="C93" i="15"/>
  <c r="D93" i="15" s="1"/>
  <c r="E93" i="15" s="1"/>
  <c r="F93" i="15" s="1"/>
  <c r="G93" i="15" s="1"/>
  <c r="H93" i="15" s="1"/>
  <c r="I93" i="15" s="1"/>
  <c r="J93" i="15" s="1"/>
  <c r="K93" i="15" s="1"/>
  <c r="L93" i="15" s="1"/>
  <c r="C94" i="15"/>
  <c r="D94" i="15" s="1"/>
  <c r="C95" i="15"/>
  <c r="D95" i="15" s="1"/>
  <c r="E95" i="15" s="1"/>
  <c r="F95" i="15" s="1"/>
  <c r="G95" i="15" s="1"/>
  <c r="H95" i="15" s="1"/>
  <c r="I95" i="15" s="1"/>
  <c r="J95" i="15" s="1"/>
  <c r="K95" i="15" s="1"/>
  <c r="L95" i="15" s="1"/>
  <c r="C96" i="15"/>
  <c r="D96" i="15" s="1"/>
  <c r="E96" i="15" s="1"/>
  <c r="F96" i="15" s="1"/>
  <c r="G96" i="15" s="1"/>
  <c r="H96" i="15" s="1"/>
  <c r="I96" i="15" s="1"/>
  <c r="J96" i="15" s="1"/>
  <c r="K96" i="15" s="1"/>
  <c r="L96" i="15" s="1"/>
  <c r="C97" i="15"/>
  <c r="C99" i="15"/>
  <c r="C101" i="15"/>
  <c r="D101" i="15" s="1"/>
  <c r="E101" i="15" s="1"/>
  <c r="F101" i="15" s="1"/>
  <c r="G101" i="15" s="1"/>
  <c r="H101" i="15" s="1"/>
  <c r="I101" i="15" s="1"/>
  <c r="J101" i="15" s="1"/>
  <c r="K101" i="15" s="1"/>
  <c r="L101" i="15" s="1"/>
  <c r="C106" i="15"/>
  <c r="D106" i="15" s="1"/>
  <c r="E106" i="15" s="1"/>
  <c r="F106" i="15" s="1"/>
  <c r="G106" i="15" s="1"/>
  <c r="H106" i="15" s="1"/>
  <c r="I106" i="15" s="1"/>
  <c r="J106" i="15" s="1"/>
  <c r="K106" i="15" s="1"/>
  <c r="L106" i="15" s="1"/>
  <c r="C110" i="15"/>
  <c r="C15" i="15"/>
  <c r="C16" i="15"/>
  <c r="D16" i="15" s="1"/>
  <c r="E16" i="15" s="1"/>
  <c r="F16" i="15" s="1"/>
  <c r="G16" i="15" s="1"/>
  <c r="H16" i="15" s="1"/>
  <c r="I16" i="15" s="1"/>
  <c r="J16" i="15" s="1"/>
  <c r="K16" i="15" s="1"/>
  <c r="L16" i="15" s="1"/>
  <c r="C17" i="15"/>
  <c r="D17" i="15" s="1"/>
  <c r="E17" i="15" s="1"/>
  <c r="F17" i="15" s="1"/>
  <c r="G17" i="15" s="1"/>
  <c r="H17" i="15" s="1"/>
  <c r="I17" i="15" s="1"/>
  <c r="J17" i="15" s="1"/>
  <c r="K17" i="15" s="1"/>
  <c r="L17" i="15" s="1"/>
  <c r="C102" i="15"/>
  <c r="C120" i="15"/>
  <c r="C47" i="15"/>
  <c r="D47" i="15" s="1"/>
  <c r="E47" i="15" s="1"/>
  <c r="F47" i="15" s="1"/>
  <c r="G47" i="15" s="1"/>
  <c r="H47" i="15" s="1"/>
  <c r="I47" i="15" s="1"/>
  <c r="J47" i="15" s="1"/>
  <c r="K47" i="15" s="1"/>
  <c r="L47" i="15" s="1"/>
  <c r="C111" i="15"/>
  <c r="D111" i="15" s="1"/>
  <c r="E111" i="15" s="1"/>
  <c r="F111" i="15" s="1"/>
  <c r="G111" i="15" s="1"/>
  <c r="H111" i="15" s="1"/>
  <c r="I111" i="15" s="1"/>
  <c r="J111" i="15" s="1"/>
  <c r="K111" i="15" s="1"/>
  <c r="L111" i="15" s="1"/>
  <c r="C46" i="15"/>
  <c r="C3" i="15"/>
  <c r="C24" i="15"/>
  <c r="D24" i="15" s="1"/>
  <c r="E24" i="15" s="1"/>
  <c r="F24" i="15" s="1"/>
  <c r="G24" i="15" s="1"/>
  <c r="H24" i="15" s="1"/>
  <c r="I24" i="15" s="1"/>
  <c r="J24" i="15" s="1"/>
  <c r="K24" i="15" s="1"/>
  <c r="L24" i="15" s="1"/>
  <c r="C30" i="15"/>
  <c r="D30" i="15" s="1"/>
  <c r="E30" i="15" s="1"/>
  <c r="F30" i="15" s="1"/>
  <c r="G30" i="15" s="1"/>
  <c r="H30" i="15" s="1"/>
  <c r="I30" i="15" s="1"/>
  <c r="J30" i="15" s="1"/>
  <c r="K30" i="15" s="1"/>
  <c r="L30" i="15" s="1"/>
  <c r="C31" i="15"/>
  <c r="C40" i="15"/>
  <c r="C44" i="15"/>
  <c r="D44" i="15" s="1"/>
  <c r="E44" i="15" s="1"/>
  <c r="F44" i="15" s="1"/>
  <c r="G44" i="15" s="1"/>
  <c r="H44" i="15" s="1"/>
  <c r="I44" i="15" s="1"/>
  <c r="J44" i="15" s="1"/>
  <c r="K44" i="15" s="1"/>
  <c r="L44" i="15" s="1"/>
  <c r="C51" i="15"/>
  <c r="D51" i="15" s="1"/>
  <c r="E51" i="15" s="1"/>
  <c r="F51" i="15" s="1"/>
  <c r="G51" i="15" s="1"/>
  <c r="H51" i="15" s="1"/>
  <c r="I51" i="15" s="1"/>
  <c r="J51" i="15" s="1"/>
  <c r="K51" i="15" s="1"/>
  <c r="L51" i="15" s="1"/>
  <c r="C54" i="15"/>
  <c r="C55" i="15"/>
  <c r="C61" i="15"/>
  <c r="D61" i="15" s="1"/>
  <c r="E61" i="15" s="1"/>
  <c r="F61" i="15" s="1"/>
  <c r="G61" i="15" s="1"/>
  <c r="H61" i="15" s="1"/>
  <c r="I61" i="15" s="1"/>
  <c r="J61" i="15" s="1"/>
  <c r="K61" i="15" s="1"/>
  <c r="L61" i="15" s="1"/>
  <c r="C65" i="15"/>
  <c r="D65" i="15" s="1"/>
  <c r="E65" i="15" s="1"/>
  <c r="F65" i="15" s="1"/>
  <c r="G65" i="15" s="1"/>
  <c r="H65" i="15" s="1"/>
  <c r="I65" i="15" s="1"/>
  <c r="J65" i="15" s="1"/>
  <c r="K65" i="15" s="1"/>
  <c r="L65" i="15" s="1"/>
  <c r="C71" i="15"/>
  <c r="C81" i="15"/>
  <c r="C82" i="15"/>
  <c r="D82" i="15" s="1"/>
  <c r="E82" i="15" s="1"/>
  <c r="F82" i="15" s="1"/>
  <c r="G82" i="15" s="1"/>
  <c r="H82" i="15" s="1"/>
  <c r="I82" i="15" s="1"/>
  <c r="J82" i="15" s="1"/>
  <c r="K82" i="15" s="1"/>
  <c r="L82" i="15" s="1"/>
  <c r="C83" i="15"/>
  <c r="D83" i="15" s="1"/>
  <c r="E83" i="15" s="1"/>
  <c r="F83" i="15" s="1"/>
  <c r="G83" i="15" s="1"/>
  <c r="H83" i="15" s="1"/>
  <c r="I83" i="15" s="1"/>
  <c r="J83" i="15" s="1"/>
  <c r="K83" i="15" s="1"/>
  <c r="L83" i="15" s="1"/>
  <c r="C84" i="15"/>
  <c r="C85" i="15"/>
  <c r="C86" i="15"/>
  <c r="D86" i="15" s="1"/>
  <c r="E86" i="15" s="1"/>
  <c r="F86" i="15" s="1"/>
  <c r="G86" i="15" s="1"/>
  <c r="H86" i="15" s="1"/>
  <c r="I86" i="15" s="1"/>
  <c r="J86" i="15" s="1"/>
  <c r="K86" i="15" s="1"/>
  <c r="L86" i="15" s="1"/>
  <c r="C90" i="15"/>
  <c r="D90" i="15" s="1"/>
  <c r="E90" i="15" s="1"/>
  <c r="F90" i="15" s="1"/>
  <c r="G90" i="15" s="1"/>
  <c r="H90" i="15" s="1"/>
  <c r="I90" i="15" s="1"/>
  <c r="J90" i="15" s="1"/>
  <c r="K90" i="15" s="1"/>
  <c r="L90" i="15" s="1"/>
  <c r="C103" i="15"/>
  <c r="D103" i="15" s="1"/>
  <c r="E103" i="15" s="1"/>
  <c r="F103" i="15" s="1"/>
  <c r="G103" i="15" s="1"/>
  <c r="H103" i="15" s="1"/>
  <c r="I103" i="15" s="1"/>
  <c r="J103" i="15" s="1"/>
  <c r="K103" i="15" s="1"/>
  <c r="L103" i="15" s="1"/>
  <c r="N103" i="15" s="1"/>
  <c r="C115" i="15"/>
  <c r="C121" i="15"/>
  <c r="D121" i="15" s="1"/>
  <c r="E121" i="15" s="1"/>
  <c r="F121" i="15" s="1"/>
  <c r="G121" i="15" s="1"/>
  <c r="H121" i="15" s="1"/>
  <c r="I121" i="15" s="1"/>
  <c r="J121" i="15" s="1"/>
  <c r="K121" i="15" s="1"/>
  <c r="L121" i="15" s="1"/>
  <c r="C20" i="15"/>
  <c r="D20" i="15" s="1"/>
  <c r="E20" i="15" s="1"/>
  <c r="F20" i="15" s="1"/>
  <c r="G20" i="15" s="1"/>
  <c r="H20" i="15" s="1"/>
  <c r="I20" i="15" s="1"/>
  <c r="J20" i="15" s="1"/>
  <c r="K20" i="15" s="1"/>
  <c r="L20" i="15" s="1"/>
  <c r="C9" i="15"/>
  <c r="C23" i="15"/>
  <c r="D23" i="15" s="1"/>
  <c r="C13" i="15"/>
  <c r="D13" i="15" s="1"/>
  <c r="E13" i="15" s="1"/>
  <c r="F13" i="15" s="1"/>
  <c r="G13" i="15" s="1"/>
  <c r="H13" i="15" s="1"/>
  <c r="I13" i="15" s="1"/>
  <c r="J13" i="15" s="1"/>
  <c r="K13" i="15" s="1"/>
  <c r="L13" i="15" s="1"/>
  <c r="C21" i="15"/>
  <c r="C28" i="15"/>
  <c r="C29" i="15"/>
  <c r="C34" i="15"/>
  <c r="D34" i="15" s="1"/>
  <c r="E34" i="15" s="1"/>
  <c r="F34" i="15" s="1"/>
  <c r="G34" i="15" s="1"/>
  <c r="H34" i="15" s="1"/>
  <c r="I34" i="15" s="1"/>
  <c r="J34" i="15" s="1"/>
  <c r="K34" i="15" s="1"/>
  <c r="L34" i="15" s="1"/>
  <c r="C66" i="15"/>
  <c r="C67" i="15"/>
  <c r="C68" i="15"/>
  <c r="C73" i="15"/>
  <c r="D73" i="15" s="1"/>
  <c r="E73" i="15" s="1"/>
  <c r="F73" i="15" s="1"/>
  <c r="G73" i="15" s="1"/>
  <c r="H73" i="15" s="1"/>
  <c r="I73" i="15" s="1"/>
  <c r="J73" i="15" s="1"/>
  <c r="K73" i="15" s="1"/>
  <c r="L73" i="15" s="1"/>
  <c r="C74" i="15"/>
  <c r="C75" i="15"/>
  <c r="C76" i="15"/>
  <c r="C77" i="15"/>
  <c r="D77" i="15" s="1"/>
  <c r="E77" i="15" s="1"/>
  <c r="F77" i="15" s="1"/>
  <c r="G77" i="15" s="1"/>
  <c r="H77" i="15" s="1"/>
  <c r="I77" i="15" s="1"/>
  <c r="J77" i="15" s="1"/>
  <c r="K77" i="15" s="1"/>
  <c r="L77" i="15" s="1"/>
  <c r="N77" i="15" s="1"/>
  <c r="C78" i="15"/>
  <c r="D78" i="15" s="1"/>
  <c r="E78" i="15" s="1"/>
  <c r="F78" i="15" s="1"/>
  <c r="G78" i="15" s="1"/>
  <c r="H78" i="15" s="1"/>
  <c r="I78" i="15" s="1"/>
  <c r="J78" i="15" s="1"/>
  <c r="K78" i="15" s="1"/>
  <c r="L78" i="15" s="1"/>
  <c r="N78" i="15" s="1"/>
  <c r="C79" i="15"/>
  <c r="C88" i="15"/>
  <c r="C92" i="15"/>
  <c r="D92" i="15" s="1"/>
  <c r="E92" i="15" s="1"/>
  <c r="F92" i="15" s="1"/>
  <c r="G92" i="15" s="1"/>
  <c r="H92" i="15" s="1"/>
  <c r="I92" i="15" s="1"/>
  <c r="J92" i="15" s="1"/>
  <c r="K92" i="15" s="1"/>
  <c r="L92" i="15" s="1"/>
  <c r="C116" i="15"/>
  <c r="D116" i="15" s="1"/>
  <c r="E116" i="15" s="1"/>
  <c r="F116" i="15" s="1"/>
  <c r="G116" i="15" s="1"/>
  <c r="H116" i="15" s="1"/>
  <c r="I116" i="15" s="1"/>
  <c r="J116" i="15" s="1"/>
  <c r="K116" i="15" s="1"/>
  <c r="L116" i="15" s="1"/>
  <c r="C124" i="15"/>
  <c r="C125" i="15"/>
  <c r="C126" i="15"/>
  <c r="D126" i="15" s="1"/>
  <c r="E126" i="15" s="1"/>
  <c r="F126" i="15" s="1"/>
  <c r="G126" i="15" s="1"/>
  <c r="H126" i="15" s="1"/>
  <c r="I126" i="15" s="1"/>
  <c r="J126" i="15" s="1"/>
  <c r="K126" i="15" s="1"/>
  <c r="L126" i="15" s="1"/>
  <c r="C127" i="15"/>
  <c r="D127" i="15" s="1"/>
  <c r="E127" i="15" s="1"/>
  <c r="F127" i="15" s="1"/>
  <c r="G127" i="15" s="1"/>
  <c r="H127" i="15" s="1"/>
  <c r="I127" i="15" s="1"/>
  <c r="J127" i="15" s="1"/>
  <c r="K127" i="15" s="1"/>
  <c r="L127" i="15" s="1"/>
  <c r="C128" i="15"/>
  <c r="C129" i="15"/>
  <c r="D129" i="15" s="1"/>
  <c r="C130" i="15"/>
  <c r="D130" i="15" s="1"/>
  <c r="E130" i="15" s="1"/>
  <c r="F130" i="15" s="1"/>
  <c r="G130" i="15" s="1"/>
  <c r="H130" i="15" s="1"/>
  <c r="I130" i="15" s="1"/>
  <c r="J130" i="15" s="1"/>
  <c r="K130" i="15" s="1"/>
  <c r="L130" i="15" s="1"/>
  <c r="C52" i="15"/>
  <c r="D52" i="15" s="1"/>
  <c r="E52" i="15" s="1"/>
  <c r="F52" i="15" s="1"/>
  <c r="G52" i="15" s="1"/>
  <c r="H52" i="15" s="1"/>
  <c r="I52" i="15" s="1"/>
  <c r="J52" i="15" s="1"/>
  <c r="K52" i="15" s="1"/>
  <c r="L52" i="15" s="1"/>
  <c r="N52" i="15" s="1"/>
  <c r="C58" i="15"/>
  <c r="C10" i="15"/>
  <c r="C49" i="15"/>
  <c r="D49" i="15" s="1"/>
  <c r="E49" i="15" s="1"/>
  <c r="F49" i="15" s="1"/>
  <c r="G49" i="15" s="1"/>
  <c r="H49" i="15" s="1"/>
  <c r="I49" i="15" s="1"/>
  <c r="J49" i="15" s="1"/>
  <c r="K49" i="15" s="1"/>
  <c r="L49" i="15" s="1"/>
  <c r="C118" i="15"/>
  <c r="D118" i="15" s="1"/>
  <c r="E118" i="15" s="1"/>
  <c r="F118" i="15" s="1"/>
  <c r="G118" i="15" s="1"/>
  <c r="H118" i="15" s="1"/>
  <c r="I118" i="15" s="1"/>
  <c r="J118" i="15" s="1"/>
  <c r="K118" i="15" s="1"/>
  <c r="L118" i="15" s="1"/>
  <c r="C2" i="15"/>
  <c r="C11" i="15"/>
  <c r="C41" i="15"/>
  <c r="D41" i="15" s="1"/>
  <c r="E41" i="15" s="1"/>
  <c r="F41" i="15" s="1"/>
  <c r="G41" i="15" s="1"/>
  <c r="H41" i="15" s="1"/>
  <c r="I41" i="15" s="1"/>
  <c r="J41" i="15" s="1"/>
  <c r="K41" i="15" s="1"/>
  <c r="L41" i="15" s="1"/>
  <c r="C42" i="15"/>
  <c r="C80" i="15"/>
  <c r="C91" i="15"/>
  <c r="C64" i="15"/>
  <c r="D64" i="15" s="1"/>
  <c r="E64" i="15" s="1"/>
  <c r="F64" i="15" s="1"/>
  <c r="G64" i="15" s="1"/>
  <c r="H64" i="15" s="1"/>
  <c r="I64" i="15" s="1"/>
  <c r="J64" i="15" s="1"/>
  <c r="K64" i="15" s="1"/>
  <c r="L64" i="15" s="1"/>
  <c r="C109" i="15"/>
  <c r="D109" i="15" s="1"/>
  <c r="E109" i="15" s="1"/>
  <c r="F109" i="15" s="1"/>
  <c r="G109" i="15" s="1"/>
  <c r="H109" i="15" s="1"/>
  <c r="I109" i="15" s="1"/>
  <c r="J109" i="15" s="1"/>
  <c r="K109" i="15" s="1"/>
  <c r="L109" i="15" s="1"/>
  <c r="N109" i="15" s="1"/>
  <c r="C87" i="15"/>
  <c r="C114" i="15"/>
  <c r="E53" i="13"/>
  <c r="F53" i="13" s="1"/>
  <c r="E8" i="13"/>
  <c r="F8" i="13" s="1"/>
  <c r="E22" i="13"/>
  <c r="F22" i="13" s="1"/>
  <c r="E11" i="13"/>
  <c r="F11" i="13" s="1"/>
  <c r="E16" i="13"/>
  <c r="F16" i="13" s="1"/>
  <c r="E17" i="13"/>
  <c r="F17" i="13" s="1"/>
  <c r="E40" i="13"/>
  <c r="F40" i="13" s="1"/>
  <c r="D53" i="13"/>
  <c r="D8" i="13"/>
  <c r="D22" i="13"/>
  <c r="D11" i="13"/>
  <c r="D16" i="13"/>
  <c r="D17" i="13"/>
  <c r="D40" i="13"/>
  <c r="D63" i="13"/>
  <c r="E63" i="13"/>
  <c r="F63" i="13" s="1"/>
  <c r="D64" i="13"/>
  <c r="E64" i="13"/>
  <c r="F64" i="13" s="1"/>
  <c r="D65" i="13"/>
  <c r="E65" i="13"/>
  <c r="F65" i="13" s="1"/>
  <c r="D66" i="13"/>
  <c r="E66" i="13"/>
  <c r="F66" i="13"/>
  <c r="D67" i="13"/>
  <c r="E67" i="13"/>
  <c r="F67" i="13" s="1"/>
  <c r="D68" i="13"/>
  <c r="E68" i="13"/>
  <c r="F68" i="13" s="1"/>
  <c r="D69" i="13"/>
  <c r="E69" i="13"/>
  <c r="F69" i="13" s="1"/>
  <c r="E53" i="15"/>
  <c r="F53" i="15" s="1"/>
  <c r="G53" i="15" s="1"/>
  <c r="H53" i="15" s="1"/>
  <c r="I53" i="15" s="1"/>
  <c r="J53" i="15" s="1"/>
  <c r="K53" i="15" s="1"/>
  <c r="L53" i="15" s="1"/>
  <c r="E33" i="10"/>
  <c r="E34" i="10"/>
  <c r="E74" i="10"/>
  <c r="E18" i="10"/>
  <c r="E35" i="10"/>
  <c r="E2" i="10"/>
  <c r="E36" i="10"/>
  <c r="E37" i="10"/>
  <c r="E129" i="10"/>
  <c r="E19" i="10"/>
  <c r="E3" i="10"/>
  <c r="E20" i="10"/>
  <c r="E4" i="10"/>
  <c r="E21" i="10"/>
  <c r="E5" i="10"/>
  <c r="E6" i="10"/>
  <c r="E75" i="10"/>
  <c r="E76" i="10"/>
  <c r="E22" i="10"/>
  <c r="E130" i="10"/>
  <c r="E131" i="10"/>
  <c r="E7" i="10"/>
  <c r="E132" i="10"/>
  <c r="E133" i="10"/>
  <c r="E8" i="10"/>
  <c r="E38" i="10"/>
  <c r="E39" i="10"/>
  <c r="E9" i="10"/>
  <c r="E40" i="10"/>
  <c r="E41" i="10"/>
  <c r="E110" i="10"/>
  <c r="E23" i="10"/>
  <c r="E134" i="10"/>
  <c r="E10" i="10"/>
  <c r="E24" i="10"/>
  <c r="E77" i="10"/>
  <c r="E42" i="10"/>
  <c r="E135" i="10"/>
  <c r="E43" i="10"/>
  <c r="E44" i="10"/>
  <c r="E25" i="10"/>
  <c r="E26" i="10"/>
  <c r="E78" i="10"/>
  <c r="E11" i="10"/>
  <c r="E79" i="10"/>
  <c r="E80" i="10"/>
  <c r="E12" i="10"/>
  <c r="E136" i="10"/>
  <c r="E45" i="10"/>
  <c r="E111" i="10"/>
  <c r="E46" i="10"/>
  <c r="E47" i="10"/>
  <c r="E27" i="10"/>
  <c r="E81" i="10"/>
  <c r="E28" i="10"/>
  <c r="E82" i="10"/>
  <c r="E29" i="10"/>
  <c r="E83" i="10"/>
  <c r="E48" i="10"/>
  <c r="E49" i="10"/>
  <c r="E112" i="10"/>
  <c r="E84" i="10"/>
  <c r="E85" i="10"/>
  <c r="E13" i="10"/>
  <c r="E113" i="10"/>
  <c r="E114" i="10"/>
  <c r="E86" i="10"/>
  <c r="E50" i="10"/>
  <c r="E115" i="10"/>
  <c r="E87" i="10"/>
  <c r="E51" i="10"/>
  <c r="E116" i="10"/>
  <c r="E88" i="10"/>
  <c r="E52" i="10"/>
  <c r="E117" i="10"/>
  <c r="E89" i="10"/>
  <c r="E53" i="10"/>
  <c r="E118" i="10"/>
  <c r="E90" i="10"/>
  <c r="E54" i="10"/>
  <c r="E119" i="10"/>
  <c r="E91" i="10"/>
  <c r="E55" i="10"/>
  <c r="E120" i="10"/>
  <c r="E92" i="10"/>
  <c r="E93" i="10"/>
  <c r="E14" i="10"/>
  <c r="E94" i="10"/>
  <c r="E56" i="10"/>
  <c r="E121" i="10"/>
  <c r="E57" i="10"/>
  <c r="E58" i="10"/>
  <c r="E95" i="10"/>
  <c r="E59" i="10"/>
  <c r="E96" i="10"/>
  <c r="E60" i="10"/>
  <c r="E97" i="10"/>
  <c r="E98" i="10"/>
  <c r="E99" i="10"/>
  <c r="E122" i="10"/>
  <c r="E15" i="10"/>
  <c r="E100" i="10"/>
  <c r="E137" i="10"/>
  <c r="E61" i="10"/>
  <c r="E101" i="10"/>
  <c r="E16" i="10"/>
  <c r="E62" i="10"/>
  <c r="E102" i="10"/>
  <c r="E30" i="10"/>
  <c r="E31" i="10"/>
  <c r="E63" i="10"/>
  <c r="E17" i="10"/>
  <c r="E103" i="10"/>
  <c r="E64" i="10"/>
  <c r="E104" i="10"/>
  <c r="E65" i="10"/>
  <c r="E123" i="10"/>
  <c r="E105" i="10"/>
  <c r="E66" i="10"/>
  <c r="E124" i="10"/>
  <c r="E106" i="10"/>
  <c r="E67" i="10"/>
  <c r="E125" i="10"/>
  <c r="E107" i="10"/>
  <c r="E68" i="10"/>
  <c r="E126" i="10"/>
  <c r="E108" i="10"/>
  <c r="E69" i="10"/>
  <c r="E127" i="10"/>
  <c r="E109" i="10"/>
  <c r="E70" i="10"/>
  <c r="E128" i="10"/>
  <c r="E71" i="10"/>
  <c r="E72" i="10"/>
  <c r="E73" i="10"/>
  <c r="E32" i="10"/>
  <c r="D2" i="13"/>
  <c r="F3" i="14"/>
  <c r="F4" i="14"/>
  <c r="F5" i="14"/>
  <c r="L5" i="14" s="1"/>
  <c r="E155" i="13" s="1"/>
  <c r="F6" i="14"/>
  <c r="F7" i="14"/>
  <c r="F8" i="14"/>
  <c r="F9" i="14"/>
  <c r="L9" i="14" s="1"/>
  <c r="E35" i="13" s="1"/>
  <c r="F10" i="14"/>
  <c r="F11" i="14"/>
  <c r="F12" i="14"/>
  <c r="F13" i="14"/>
  <c r="L13" i="14" s="1"/>
  <c r="E99" i="13" s="1"/>
  <c r="F14" i="14"/>
  <c r="F15" i="14"/>
  <c r="F16" i="14"/>
  <c r="F17" i="14"/>
  <c r="L17" i="14" s="1"/>
  <c r="E103" i="13" s="1"/>
  <c r="F18" i="14"/>
  <c r="F19" i="14"/>
  <c r="F20" i="14"/>
  <c r="F21" i="14"/>
  <c r="F22" i="14"/>
  <c r="F23" i="14"/>
  <c r="F24" i="14"/>
  <c r="L24" i="14" s="1"/>
  <c r="E129" i="13" s="1"/>
  <c r="F25" i="14"/>
  <c r="F26" i="14"/>
  <c r="F27" i="14"/>
  <c r="F28" i="14"/>
  <c r="F29" i="14"/>
  <c r="F30" i="14"/>
  <c r="F31" i="14"/>
  <c r="F32" i="14"/>
  <c r="L32" i="14" s="1"/>
  <c r="E131" i="13" s="1"/>
  <c r="F33" i="14"/>
  <c r="F34" i="14"/>
  <c r="F35" i="14"/>
  <c r="F36" i="14"/>
  <c r="F37" i="14"/>
  <c r="F38" i="14"/>
  <c r="F39" i="14"/>
  <c r="F40" i="14"/>
  <c r="F41" i="14"/>
  <c r="L41" i="14" s="1"/>
  <c r="E95" i="13" s="1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L57" i="14" s="1"/>
  <c r="E124" i="13" s="1"/>
  <c r="F58" i="14"/>
  <c r="F59" i="14"/>
  <c r="F60" i="14"/>
  <c r="F61" i="14"/>
  <c r="L61" i="14" s="1"/>
  <c r="E127" i="13" s="1"/>
  <c r="F62" i="14"/>
  <c r="F63" i="14"/>
  <c r="F64" i="14"/>
  <c r="L64" i="14" s="1"/>
  <c r="E128" i="13" s="1"/>
  <c r="F65" i="14"/>
  <c r="F66" i="14"/>
  <c r="F67" i="14"/>
  <c r="F68" i="14"/>
  <c r="L68" i="14" s="1"/>
  <c r="E60" i="13" s="1"/>
  <c r="F69" i="14"/>
  <c r="F70" i="14"/>
  <c r="F71" i="14"/>
  <c r="F72" i="14"/>
  <c r="L72" i="14" s="1"/>
  <c r="E147" i="13" s="1"/>
  <c r="F73" i="14"/>
  <c r="F74" i="14"/>
  <c r="F75" i="14"/>
  <c r="F76" i="14"/>
  <c r="F77" i="14"/>
  <c r="L77" i="14" s="1"/>
  <c r="E12" i="13" s="1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L93" i="14" s="1"/>
  <c r="E82" i="13" s="1"/>
  <c r="F94" i="14"/>
  <c r="F95" i="14"/>
  <c r="F96" i="14"/>
  <c r="F97" i="14"/>
  <c r="L97" i="14" s="1"/>
  <c r="E144" i="13" s="1"/>
  <c r="F98" i="14"/>
  <c r="F99" i="14"/>
  <c r="F100" i="14"/>
  <c r="F101" i="14"/>
  <c r="L101" i="14" s="1"/>
  <c r="E75" i="13" s="1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L133" i="14" s="1"/>
  <c r="E122" i="13" s="1"/>
  <c r="F2" i="14"/>
  <c r="D3" i="13"/>
  <c r="D129" i="13"/>
  <c r="D130" i="13"/>
  <c r="D4" i="13"/>
  <c r="D5" i="13"/>
  <c r="D6" i="13"/>
  <c r="D7" i="13"/>
  <c r="D131" i="13"/>
  <c r="D9" i="13"/>
  <c r="D132" i="13"/>
  <c r="D10" i="13"/>
  <c r="D70" i="13"/>
  <c r="D133" i="13"/>
  <c r="D12" i="13"/>
  <c r="D13" i="13"/>
  <c r="D71" i="13"/>
  <c r="D134" i="13"/>
  <c r="D14" i="13"/>
  <c r="D72" i="13"/>
  <c r="D15" i="13"/>
  <c r="D135" i="13"/>
  <c r="D136" i="13"/>
  <c r="D137" i="13"/>
  <c r="D18" i="13"/>
  <c r="D73" i="13"/>
  <c r="D19" i="13"/>
  <c r="D20" i="13"/>
  <c r="D21" i="13"/>
  <c r="D138" i="13"/>
  <c r="D139" i="13"/>
  <c r="D23" i="13"/>
  <c r="D74" i="13"/>
  <c r="D75" i="13"/>
  <c r="D140" i="13"/>
  <c r="D141" i="13"/>
  <c r="D142" i="13"/>
  <c r="D79" i="13"/>
  <c r="D80" i="13"/>
  <c r="D24" i="13"/>
  <c r="D25" i="13"/>
  <c r="D81" i="13"/>
  <c r="D143" i="13"/>
  <c r="D82" i="13"/>
  <c r="D83" i="13"/>
  <c r="D84" i="13"/>
  <c r="D85" i="13"/>
  <c r="D144" i="13"/>
  <c r="D26" i="13"/>
  <c r="D145" i="13"/>
  <c r="D86" i="13"/>
  <c r="D87" i="13"/>
  <c r="D27" i="13"/>
  <c r="D146" i="13"/>
  <c r="D28" i="13"/>
  <c r="D29" i="13"/>
  <c r="D147" i="13"/>
  <c r="D148" i="13"/>
  <c r="D89" i="13"/>
  <c r="D30" i="13"/>
  <c r="D149" i="13"/>
  <c r="D150" i="13"/>
  <c r="D91" i="13"/>
  <c r="D151" i="13"/>
  <c r="D152" i="13"/>
  <c r="D31" i="13"/>
  <c r="D93" i="13"/>
  <c r="D32" i="13"/>
  <c r="D94" i="13"/>
  <c r="D95" i="13"/>
  <c r="D153" i="13"/>
  <c r="D154" i="13"/>
  <c r="D97" i="13"/>
  <c r="D155" i="13"/>
  <c r="D98" i="13"/>
  <c r="D33" i="13"/>
  <c r="D34" i="13"/>
  <c r="D35" i="13"/>
  <c r="D36" i="13"/>
  <c r="D37" i="13"/>
  <c r="D38" i="13"/>
  <c r="D99" i="13"/>
  <c r="D100" i="13"/>
  <c r="D101" i="13"/>
  <c r="D102" i="13"/>
  <c r="D103" i="13"/>
  <c r="D104" i="13"/>
  <c r="D105" i="13"/>
  <c r="D106" i="13"/>
  <c r="D39" i="13"/>
  <c r="D107" i="13"/>
  <c r="D156" i="13"/>
  <c r="D41" i="13"/>
  <c r="D108" i="13"/>
  <c r="D42" i="13"/>
  <c r="D109" i="13"/>
  <c r="D43" i="13"/>
  <c r="D110" i="13"/>
  <c r="D111" i="13"/>
  <c r="D112" i="13"/>
  <c r="D113" i="13"/>
  <c r="D114" i="13"/>
  <c r="D44" i="13"/>
  <c r="D115" i="13"/>
  <c r="D116" i="13"/>
  <c r="D45" i="13"/>
  <c r="D46" i="13"/>
  <c r="D47" i="13"/>
  <c r="D117" i="13"/>
  <c r="D118" i="13"/>
  <c r="D119" i="13"/>
  <c r="D120" i="13"/>
  <c r="D48" i="13"/>
  <c r="D49" i="13"/>
  <c r="D121" i="13"/>
  <c r="D50" i="13"/>
  <c r="D51" i="13"/>
  <c r="D52" i="13"/>
  <c r="D122" i="13"/>
  <c r="D157" i="13"/>
  <c r="D158" i="13"/>
  <c r="D123" i="13"/>
  <c r="D54" i="13"/>
  <c r="D124" i="13"/>
  <c r="D159" i="13"/>
  <c r="D126" i="13"/>
  <c r="D160" i="13"/>
  <c r="D127" i="13"/>
  <c r="D55" i="13"/>
  <c r="D161" i="13"/>
  <c r="D162" i="13"/>
  <c r="D56" i="13"/>
  <c r="D128" i="13"/>
  <c r="D57" i="13"/>
  <c r="D58" i="13"/>
  <c r="D59" i="13"/>
  <c r="D60" i="13"/>
  <c r="D61" i="13"/>
  <c r="D62" i="13"/>
  <c r="D163" i="13"/>
  <c r="D164" i="13"/>
  <c r="D165" i="13"/>
  <c r="H28" i="14"/>
  <c r="H36" i="14"/>
  <c r="H73" i="14"/>
  <c r="G114" i="14"/>
  <c r="H114" i="14" s="1"/>
  <c r="G24" i="14"/>
  <c r="H24" i="14" s="1"/>
  <c r="G45" i="14"/>
  <c r="H45" i="14" s="1"/>
  <c r="G46" i="14"/>
  <c r="H46" i="14" s="1"/>
  <c r="G51" i="14"/>
  <c r="H51" i="14" s="1"/>
  <c r="G99" i="14"/>
  <c r="H99" i="14" s="1"/>
  <c r="G52" i="14"/>
  <c r="H52" i="14" s="1"/>
  <c r="G111" i="14"/>
  <c r="H111" i="14" s="1"/>
  <c r="G112" i="14"/>
  <c r="H112" i="14" s="1"/>
  <c r="G32" i="14"/>
  <c r="H32" i="14" s="1"/>
  <c r="G25" i="14"/>
  <c r="H25" i="14" s="1"/>
  <c r="G26" i="14"/>
  <c r="H26" i="14" s="1"/>
  <c r="G71" i="14"/>
  <c r="H71" i="14" s="1"/>
  <c r="G27" i="14"/>
  <c r="H27" i="14" s="1"/>
  <c r="G28" i="14"/>
  <c r="G53" i="14"/>
  <c r="H53" i="14" s="1"/>
  <c r="G23" i="14"/>
  <c r="H23" i="14" s="1"/>
  <c r="G77" i="14"/>
  <c r="H77" i="14" s="1"/>
  <c r="G78" i="14"/>
  <c r="H78" i="14" s="1"/>
  <c r="G79" i="14"/>
  <c r="H79" i="14" s="1"/>
  <c r="G117" i="14"/>
  <c r="H117" i="14" s="1"/>
  <c r="G118" i="14"/>
  <c r="H118" i="14" s="1"/>
  <c r="G33" i="14"/>
  <c r="H33" i="14" s="1"/>
  <c r="G34" i="14"/>
  <c r="H34" i="14" s="1"/>
  <c r="G35" i="14"/>
  <c r="H35" i="14" s="1"/>
  <c r="G87" i="14"/>
  <c r="H87" i="14" s="1"/>
  <c r="G88" i="14"/>
  <c r="H88" i="14" s="1"/>
  <c r="G89" i="14"/>
  <c r="H89" i="14" s="1"/>
  <c r="G90" i="14"/>
  <c r="H90" i="14" s="1"/>
  <c r="G91" i="14"/>
  <c r="H91" i="14" s="1"/>
  <c r="G29" i="14"/>
  <c r="H29" i="14" s="1"/>
  <c r="G47" i="14"/>
  <c r="H47" i="14" s="1"/>
  <c r="G100" i="14"/>
  <c r="H100" i="14" s="1"/>
  <c r="G101" i="14"/>
  <c r="H101" i="14" s="1"/>
  <c r="G109" i="14"/>
  <c r="H109" i="14" s="1"/>
  <c r="G110" i="14"/>
  <c r="H110" i="14" s="1"/>
  <c r="G80" i="14"/>
  <c r="H80" i="14" s="1"/>
  <c r="G54" i="14"/>
  <c r="H54" i="14" s="1"/>
  <c r="G36" i="14"/>
  <c r="G37" i="14"/>
  <c r="H37" i="14" s="1"/>
  <c r="G92" i="14"/>
  <c r="H92" i="14" s="1"/>
  <c r="G93" i="14"/>
  <c r="H93" i="14" s="1"/>
  <c r="G94" i="14"/>
  <c r="H94" i="14" s="1"/>
  <c r="G95" i="14"/>
  <c r="H95" i="14" s="1"/>
  <c r="G96" i="14"/>
  <c r="H96" i="14" s="1"/>
  <c r="G97" i="14"/>
  <c r="H97" i="14" s="1"/>
  <c r="G4" i="14"/>
  <c r="H4" i="14" s="1"/>
  <c r="G115" i="14"/>
  <c r="H115" i="14" s="1"/>
  <c r="G38" i="14"/>
  <c r="H38" i="14" s="1"/>
  <c r="G39" i="14"/>
  <c r="H39" i="14" s="1"/>
  <c r="G116" i="14"/>
  <c r="H116" i="14" s="1"/>
  <c r="G21" i="14"/>
  <c r="H21" i="14" s="1"/>
  <c r="G22" i="14"/>
  <c r="H22" i="14" s="1"/>
  <c r="G72" i="14"/>
  <c r="H72" i="14" s="1"/>
  <c r="G73" i="14"/>
  <c r="G81" i="14"/>
  <c r="H81" i="14" s="1"/>
  <c r="G74" i="14"/>
  <c r="H74" i="14" s="1"/>
  <c r="G82" i="14"/>
  <c r="H82" i="14" s="1"/>
  <c r="G83" i="14"/>
  <c r="H83" i="14" s="1"/>
  <c r="G84" i="14"/>
  <c r="H84" i="14" s="1"/>
  <c r="G75" i="14"/>
  <c r="H75" i="14" s="1"/>
  <c r="G55" i="14"/>
  <c r="H55" i="14" s="1"/>
  <c r="G30" i="14"/>
  <c r="H30" i="14" s="1"/>
  <c r="G48" i="14"/>
  <c r="H48" i="14" s="1"/>
  <c r="G40" i="14"/>
  <c r="H40" i="14" s="1"/>
  <c r="G41" i="14"/>
  <c r="H41" i="14" s="1"/>
  <c r="G42" i="14"/>
  <c r="H42" i="14" s="1"/>
  <c r="G31" i="14"/>
  <c r="H31" i="14" s="1"/>
  <c r="G43" i="14"/>
  <c r="H43" i="14" s="1"/>
  <c r="G5" i="14"/>
  <c r="H5" i="14" s="1"/>
  <c r="G6" i="14"/>
  <c r="H6" i="14" s="1"/>
  <c r="G7" i="14"/>
  <c r="H7" i="14" s="1"/>
  <c r="G8" i="14"/>
  <c r="H8" i="14" s="1"/>
  <c r="G9" i="14"/>
  <c r="H9" i="14" s="1"/>
  <c r="G10" i="14"/>
  <c r="H10" i="14" s="1"/>
  <c r="G11" i="14"/>
  <c r="H11" i="14" s="1"/>
  <c r="G12" i="14"/>
  <c r="H12" i="14" s="1"/>
  <c r="G13" i="14"/>
  <c r="H13" i="14" s="1"/>
  <c r="G14" i="14"/>
  <c r="H14" i="14" s="1"/>
  <c r="G15" i="14"/>
  <c r="H15" i="14" s="1"/>
  <c r="G16" i="14"/>
  <c r="H16" i="14" s="1"/>
  <c r="G17" i="14"/>
  <c r="H17" i="14" s="1"/>
  <c r="G18" i="14"/>
  <c r="H18" i="14" s="1"/>
  <c r="G19" i="14"/>
  <c r="H19" i="14" s="1"/>
  <c r="G2" i="14"/>
  <c r="H2" i="14" s="1"/>
  <c r="G3" i="14"/>
  <c r="H3" i="14" s="1"/>
  <c r="G44" i="14"/>
  <c r="H44" i="14" s="1"/>
  <c r="G105" i="14"/>
  <c r="H105" i="14" s="1"/>
  <c r="G119" i="14"/>
  <c r="H119" i="14" s="1"/>
  <c r="G131" i="14"/>
  <c r="H131" i="14" s="1"/>
  <c r="G120" i="14"/>
  <c r="H120" i="14" s="1"/>
  <c r="G121" i="14"/>
  <c r="H121" i="14" s="1"/>
  <c r="G122" i="14"/>
  <c r="H122" i="14" s="1"/>
  <c r="G123" i="14"/>
  <c r="H123" i="14" s="1"/>
  <c r="G124" i="14"/>
  <c r="H124" i="14" s="1"/>
  <c r="G125" i="14"/>
  <c r="H125" i="14" s="1"/>
  <c r="G126" i="14"/>
  <c r="H126" i="14" s="1"/>
  <c r="G127" i="14"/>
  <c r="H127" i="14" s="1"/>
  <c r="G128" i="14"/>
  <c r="H128" i="14" s="1"/>
  <c r="G129" i="14"/>
  <c r="H129" i="14" s="1"/>
  <c r="G106" i="14"/>
  <c r="H106" i="14" s="1"/>
  <c r="G107" i="14"/>
  <c r="H107" i="14" s="1"/>
  <c r="G108" i="14"/>
  <c r="H108" i="14" s="1"/>
  <c r="G98" i="14"/>
  <c r="H98" i="14" s="1"/>
  <c r="G85" i="14"/>
  <c r="H85" i="14" s="1"/>
  <c r="G86" i="14"/>
  <c r="H86" i="14" s="1"/>
  <c r="G20" i="14"/>
  <c r="H20" i="14" s="1"/>
  <c r="G130" i="14"/>
  <c r="H130" i="14" s="1"/>
  <c r="G132" i="14"/>
  <c r="H132" i="14" s="1"/>
  <c r="G133" i="14"/>
  <c r="H133" i="14" s="1"/>
  <c r="G49" i="14"/>
  <c r="H49" i="14" s="1"/>
  <c r="G56" i="14"/>
  <c r="H56" i="14" s="1"/>
  <c r="G76" i="14"/>
  <c r="H76" i="14" s="1"/>
  <c r="G57" i="14"/>
  <c r="H57" i="14" s="1"/>
  <c r="G58" i="14"/>
  <c r="H58" i="14" s="1"/>
  <c r="G59" i="14"/>
  <c r="H59" i="14" s="1"/>
  <c r="G60" i="14"/>
  <c r="H60" i="14" s="1"/>
  <c r="G61" i="14"/>
  <c r="H61" i="14" s="1"/>
  <c r="G62" i="14"/>
  <c r="H62" i="14" s="1"/>
  <c r="G63" i="14"/>
  <c r="H63" i="14" s="1"/>
  <c r="G50" i="14"/>
  <c r="H50" i="14" s="1"/>
  <c r="G64" i="14"/>
  <c r="H64" i="14" s="1"/>
  <c r="G65" i="14"/>
  <c r="H65" i="14" s="1"/>
  <c r="G66" i="14"/>
  <c r="H66" i="14" s="1"/>
  <c r="G67" i="14"/>
  <c r="H67" i="14" s="1"/>
  <c r="G68" i="14"/>
  <c r="H68" i="14" s="1"/>
  <c r="G69" i="14"/>
  <c r="H69" i="14" s="1"/>
  <c r="G70" i="14"/>
  <c r="H70" i="14" s="1"/>
  <c r="G102" i="14"/>
  <c r="H102" i="14" s="1"/>
  <c r="G103" i="14"/>
  <c r="H103" i="14" s="1"/>
  <c r="G104" i="14"/>
  <c r="H104" i="14" s="1"/>
  <c r="G113" i="14"/>
  <c r="H113" i="14" s="1"/>
  <c r="J114" i="14"/>
  <c r="J24" i="14"/>
  <c r="J45" i="14"/>
  <c r="J46" i="14"/>
  <c r="J51" i="14"/>
  <c r="J99" i="14"/>
  <c r="J52" i="14"/>
  <c r="J111" i="14"/>
  <c r="J112" i="14"/>
  <c r="J32" i="14"/>
  <c r="J25" i="14"/>
  <c r="J26" i="14"/>
  <c r="J71" i="14"/>
  <c r="J27" i="14"/>
  <c r="J28" i="14"/>
  <c r="J53" i="14"/>
  <c r="J23" i="14"/>
  <c r="J77" i="14"/>
  <c r="J78" i="14"/>
  <c r="J79" i="14"/>
  <c r="J117" i="14"/>
  <c r="J118" i="14"/>
  <c r="J33" i="14"/>
  <c r="J34" i="14"/>
  <c r="J35" i="14"/>
  <c r="J87" i="14"/>
  <c r="J88" i="14"/>
  <c r="J89" i="14"/>
  <c r="J90" i="14"/>
  <c r="J91" i="14"/>
  <c r="J29" i="14"/>
  <c r="J47" i="14"/>
  <c r="J100" i="14"/>
  <c r="J101" i="14"/>
  <c r="J109" i="14"/>
  <c r="J110" i="14"/>
  <c r="J80" i="14"/>
  <c r="J54" i="14"/>
  <c r="J36" i="14"/>
  <c r="J37" i="14"/>
  <c r="J92" i="14"/>
  <c r="J93" i="14"/>
  <c r="J94" i="14"/>
  <c r="J95" i="14"/>
  <c r="J96" i="14"/>
  <c r="J97" i="14"/>
  <c r="J4" i="14"/>
  <c r="J115" i="14"/>
  <c r="J38" i="14"/>
  <c r="J39" i="14"/>
  <c r="J116" i="14"/>
  <c r="J21" i="14"/>
  <c r="J22" i="14"/>
  <c r="J72" i="14"/>
  <c r="J73" i="14"/>
  <c r="J81" i="14"/>
  <c r="J74" i="14"/>
  <c r="J82" i="14"/>
  <c r="J83" i="14"/>
  <c r="J84" i="14"/>
  <c r="J75" i="14"/>
  <c r="J55" i="14"/>
  <c r="J30" i="14"/>
  <c r="J48" i="14"/>
  <c r="J40" i="14"/>
  <c r="J41" i="14"/>
  <c r="J42" i="14"/>
  <c r="J31" i="14"/>
  <c r="J43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" i="14"/>
  <c r="J3" i="14"/>
  <c r="J44" i="14"/>
  <c r="J105" i="14"/>
  <c r="J119" i="14"/>
  <c r="J131" i="14"/>
  <c r="J120" i="14"/>
  <c r="J121" i="14"/>
  <c r="J122" i="14"/>
  <c r="J123" i="14"/>
  <c r="J124" i="14"/>
  <c r="J125" i="14"/>
  <c r="J126" i="14"/>
  <c r="J127" i="14"/>
  <c r="J128" i="14"/>
  <c r="J129" i="14"/>
  <c r="J106" i="14"/>
  <c r="J107" i="14"/>
  <c r="J108" i="14"/>
  <c r="J98" i="14"/>
  <c r="J85" i="14"/>
  <c r="J86" i="14"/>
  <c r="J20" i="14"/>
  <c r="J130" i="14"/>
  <c r="J132" i="14"/>
  <c r="J133" i="14"/>
  <c r="J49" i="14"/>
  <c r="J56" i="14"/>
  <c r="J76" i="14"/>
  <c r="J57" i="14"/>
  <c r="J58" i="14"/>
  <c r="J59" i="14"/>
  <c r="J60" i="14"/>
  <c r="J61" i="14"/>
  <c r="J62" i="14"/>
  <c r="J63" i="14"/>
  <c r="J50" i="14"/>
  <c r="J64" i="14"/>
  <c r="J65" i="14"/>
  <c r="J66" i="14"/>
  <c r="J67" i="14"/>
  <c r="J68" i="14"/>
  <c r="J69" i="14"/>
  <c r="J70" i="14"/>
  <c r="J102" i="14"/>
  <c r="J103" i="14"/>
  <c r="J104" i="14"/>
  <c r="J113" i="14"/>
  <c r="I114" i="14"/>
  <c r="K114" i="14" s="1"/>
  <c r="I24" i="14"/>
  <c r="K24" i="14" s="1"/>
  <c r="I45" i="14"/>
  <c r="K45" i="14" s="1"/>
  <c r="I46" i="14"/>
  <c r="K46" i="14" s="1"/>
  <c r="I51" i="14"/>
  <c r="K51" i="14" s="1"/>
  <c r="I99" i="14"/>
  <c r="K99" i="14" s="1"/>
  <c r="I52" i="14"/>
  <c r="K52" i="14" s="1"/>
  <c r="I111" i="14"/>
  <c r="K111" i="14" s="1"/>
  <c r="I112" i="14"/>
  <c r="K112" i="14" s="1"/>
  <c r="I32" i="14"/>
  <c r="K32" i="14" s="1"/>
  <c r="I25" i="14"/>
  <c r="K25" i="14" s="1"/>
  <c r="I26" i="14"/>
  <c r="K26" i="14" s="1"/>
  <c r="I71" i="14"/>
  <c r="K71" i="14" s="1"/>
  <c r="I27" i="14"/>
  <c r="K27" i="14" s="1"/>
  <c r="I28" i="14"/>
  <c r="K28" i="14" s="1"/>
  <c r="I53" i="14"/>
  <c r="K53" i="14" s="1"/>
  <c r="I23" i="14"/>
  <c r="K23" i="14" s="1"/>
  <c r="I77" i="14"/>
  <c r="K77" i="14" s="1"/>
  <c r="I78" i="14"/>
  <c r="K78" i="14" s="1"/>
  <c r="I79" i="14"/>
  <c r="K79" i="14" s="1"/>
  <c r="I117" i="14"/>
  <c r="K117" i="14" s="1"/>
  <c r="I118" i="14"/>
  <c r="K118" i="14" s="1"/>
  <c r="I33" i="14"/>
  <c r="K33" i="14" s="1"/>
  <c r="I34" i="14"/>
  <c r="K34" i="14" s="1"/>
  <c r="I35" i="14"/>
  <c r="K35" i="14" s="1"/>
  <c r="I87" i="14"/>
  <c r="K87" i="14" s="1"/>
  <c r="I88" i="14"/>
  <c r="K88" i="14" s="1"/>
  <c r="I89" i="14"/>
  <c r="K89" i="14" s="1"/>
  <c r="I90" i="14"/>
  <c r="K90" i="14" s="1"/>
  <c r="I91" i="14"/>
  <c r="K91" i="14" s="1"/>
  <c r="I29" i="14"/>
  <c r="K29" i="14" s="1"/>
  <c r="I47" i="14"/>
  <c r="K47" i="14" s="1"/>
  <c r="I100" i="14"/>
  <c r="K100" i="14" s="1"/>
  <c r="I101" i="14"/>
  <c r="K101" i="14" s="1"/>
  <c r="I109" i="14"/>
  <c r="K109" i="14" s="1"/>
  <c r="I110" i="14"/>
  <c r="K110" i="14" s="1"/>
  <c r="I80" i="14"/>
  <c r="K80" i="14" s="1"/>
  <c r="I54" i="14"/>
  <c r="K54" i="14" s="1"/>
  <c r="I36" i="14"/>
  <c r="K36" i="14" s="1"/>
  <c r="I37" i="14"/>
  <c r="K37" i="14" s="1"/>
  <c r="I92" i="14"/>
  <c r="K92" i="14" s="1"/>
  <c r="I93" i="14"/>
  <c r="K93" i="14" s="1"/>
  <c r="I94" i="14"/>
  <c r="K94" i="14" s="1"/>
  <c r="I95" i="14"/>
  <c r="K95" i="14" s="1"/>
  <c r="I96" i="14"/>
  <c r="K96" i="14" s="1"/>
  <c r="I97" i="14"/>
  <c r="K97" i="14" s="1"/>
  <c r="I4" i="14"/>
  <c r="K4" i="14" s="1"/>
  <c r="I115" i="14"/>
  <c r="K115" i="14" s="1"/>
  <c r="I38" i="14"/>
  <c r="K38" i="14" s="1"/>
  <c r="I39" i="14"/>
  <c r="K39" i="14" s="1"/>
  <c r="I116" i="14"/>
  <c r="K116" i="14" s="1"/>
  <c r="I21" i="14"/>
  <c r="K21" i="14" s="1"/>
  <c r="I22" i="14"/>
  <c r="K22" i="14" s="1"/>
  <c r="I72" i="14"/>
  <c r="K72" i="14" s="1"/>
  <c r="I73" i="14"/>
  <c r="K73" i="14" s="1"/>
  <c r="I81" i="14"/>
  <c r="K81" i="14" s="1"/>
  <c r="I74" i="14"/>
  <c r="K74" i="14" s="1"/>
  <c r="I82" i="14"/>
  <c r="K82" i="14" s="1"/>
  <c r="I83" i="14"/>
  <c r="K83" i="14" s="1"/>
  <c r="I84" i="14"/>
  <c r="K84" i="14" s="1"/>
  <c r="I75" i="14"/>
  <c r="K75" i="14" s="1"/>
  <c r="I55" i="14"/>
  <c r="K55" i="14" s="1"/>
  <c r="I30" i="14"/>
  <c r="K30" i="14" s="1"/>
  <c r="I48" i="14"/>
  <c r="K48" i="14" s="1"/>
  <c r="I40" i="14"/>
  <c r="K40" i="14" s="1"/>
  <c r="I41" i="14"/>
  <c r="K41" i="14" s="1"/>
  <c r="I42" i="14"/>
  <c r="K42" i="14" s="1"/>
  <c r="I31" i="14"/>
  <c r="K31" i="14" s="1"/>
  <c r="I43" i="14"/>
  <c r="K43" i="14" s="1"/>
  <c r="I5" i="14"/>
  <c r="K5" i="14" s="1"/>
  <c r="I6" i="14"/>
  <c r="K6" i="14" s="1"/>
  <c r="I7" i="14"/>
  <c r="K7" i="14" s="1"/>
  <c r="I8" i="14"/>
  <c r="K8" i="14" s="1"/>
  <c r="I9" i="14"/>
  <c r="K9" i="14" s="1"/>
  <c r="I10" i="14"/>
  <c r="K10" i="14" s="1"/>
  <c r="I11" i="14"/>
  <c r="K11" i="14" s="1"/>
  <c r="I12" i="14"/>
  <c r="K12" i="14" s="1"/>
  <c r="I13" i="14"/>
  <c r="K13" i="14" s="1"/>
  <c r="I14" i="14"/>
  <c r="K14" i="14" s="1"/>
  <c r="I15" i="14"/>
  <c r="K15" i="14" s="1"/>
  <c r="I16" i="14"/>
  <c r="K16" i="14" s="1"/>
  <c r="I17" i="14"/>
  <c r="K17" i="14" s="1"/>
  <c r="I18" i="14"/>
  <c r="K18" i="14" s="1"/>
  <c r="I19" i="14"/>
  <c r="K19" i="14" s="1"/>
  <c r="I2" i="14"/>
  <c r="K2" i="14" s="1"/>
  <c r="I3" i="14"/>
  <c r="K3" i="14" s="1"/>
  <c r="I44" i="14"/>
  <c r="K44" i="14" s="1"/>
  <c r="I105" i="14"/>
  <c r="K105" i="14" s="1"/>
  <c r="I119" i="14"/>
  <c r="K119" i="14" s="1"/>
  <c r="I131" i="14"/>
  <c r="K131" i="14" s="1"/>
  <c r="I120" i="14"/>
  <c r="K120" i="14" s="1"/>
  <c r="I121" i="14"/>
  <c r="K121" i="14" s="1"/>
  <c r="I122" i="14"/>
  <c r="K122" i="14" s="1"/>
  <c r="I123" i="14"/>
  <c r="K123" i="14" s="1"/>
  <c r="I124" i="14"/>
  <c r="K124" i="14" s="1"/>
  <c r="I125" i="14"/>
  <c r="K125" i="14" s="1"/>
  <c r="I126" i="14"/>
  <c r="K126" i="14" s="1"/>
  <c r="I127" i="14"/>
  <c r="K127" i="14" s="1"/>
  <c r="I128" i="14"/>
  <c r="K128" i="14" s="1"/>
  <c r="I129" i="14"/>
  <c r="K129" i="14" s="1"/>
  <c r="I106" i="14"/>
  <c r="K106" i="14" s="1"/>
  <c r="I107" i="14"/>
  <c r="K107" i="14" s="1"/>
  <c r="I108" i="14"/>
  <c r="K108" i="14" s="1"/>
  <c r="I98" i="14"/>
  <c r="K98" i="14" s="1"/>
  <c r="I85" i="14"/>
  <c r="K85" i="14" s="1"/>
  <c r="I86" i="14"/>
  <c r="K86" i="14" s="1"/>
  <c r="I20" i="14"/>
  <c r="K20" i="14" s="1"/>
  <c r="I130" i="14"/>
  <c r="K130" i="14" s="1"/>
  <c r="I132" i="14"/>
  <c r="K132" i="14" s="1"/>
  <c r="I133" i="14"/>
  <c r="K133" i="14" s="1"/>
  <c r="I49" i="14"/>
  <c r="K49" i="14" s="1"/>
  <c r="I56" i="14"/>
  <c r="K56" i="14" s="1"/>
  <c r="I76" i="14"/>
  <c r="K76" i="14" s="1"/>
  <c r="I57" i="14"/>
  <c r="K57" i="14" s="1"/>
  <c r="I58" i="14"/>
  <c r="K58" i="14" s="1"/>
  <c r="I59" i="14"/>
  <c r="K59" i="14" s="1"/>
  <c r="I60" i="14"/>
  <c r="K60" i="14" s="1"/>
  <c r="I61" i="14"/>
  <c r="K61" i="14" s="1"/>
  <c r="I62" i="14"/>
  <c r="K62" i="14" s="1"/>
  <c r="I63" i="14"/>
  <c r="K63" i="14" s="1"/>
  <c r="I50" i="14"/>
  <c r="K50" i="14" s="1"/>
  <c r="I64" i="14"/>
  <c r="K64" i="14" s="1"/>
  <c r="I65" i="14"/>
  <c r="K65" i="14" s="1"/>
  <c r="I66" i="14"/>
  <c r="K66" i="14" s="1"/>
  <c r="I67" i="14"/>
  <c r="K67" i="14" s="1"/>
  <c r="I68" i="14"/>
  <c r="K68" i="14" s="1"/>
  <c r="I69" i="14"/>
  <c r="K69" i="14" s="1"/>
  <c r="I70" i="14"/>
  <c r="K70" i="14" s="1"/>
  <c r="I102" i="14"/>
  <c r="K102" i="14" s="1"/>
  <c r="I103" i="14"/>
  <c r="K103" i="14" s="1"/>
  <c r="I104" i="14"/>
  <c r="K104" i="14" s="1"/>
  <c r="I113" i="14"/>
  <c r="K113" i="14" s="1"/>
  <c r="N127" i="15" l="1"/>
  <c r="N116" i="15"/>
  <c r="N90" i="15"/>
  <c r="N65" i="15"/>
  <c r="N106" i="15"/>
  <c r="N45" i="15"/>
  <c r="N131" i="15"/>
  <c r="N22" i="15"/>
  <c r="N69" i="15"/>
  <c r="N41" i="15"/>
  <c r="N49" i="15"/>
  <c r="N92" i="15"/>
  <c r="N34" i="15"/>
  <c r="N24" i="15"/>
  <c r="N47" i="15"/>
  <c r="N95" i="15"/>
  <c r="N18" i="15"/>
  <c r="N7" i="15"/>
  <c r="N123" i="15"/>
  <c r="N118" i="15"/>
  <c r="N20" i="15"/>
  <c r="N83" i="15"/>
  <c r="N51" i="15"/>
  <c r="N30" i="15"/>
  <c r="N111" i="15"/>
  <c r="N17" i="15"/>
  <c r="N96" i="15"/>
  <c r="N59" i="15"/>
  <c r="N64" i="15"/>
  <c r="N130" i="15"/>
  <c r="N126" i="15"/>
  <c r="N73" i="15"/>
  <c r="N13" i="15"/>
  <c r="N121" i="15"/>
  <c r="N86" i="15"/>
  <c r="N82" i="15"/>
  <c r="N61" i="15"/>
  <c r="N44" i="15"/>
  <c r="N16" i="15"/>
  <c r="N72" i="15"/>
  <c r="N57" i="15"/>
  <c r="N43" i="15"/>
  <c r="N12" i="15"/>
  <c r="N53" i="15"/>
  <c r="N93" i="15"/>
  <c r="N89" i="15"/>
  <c r="N32" i="15"/>
  <c r="N101" i="15"/>
  <c r="N105" i="15"/>
  <c r="E37" i="15"/>
  <c r="F37" i="15" s="1"/>
  <c r="G37" i="15" s="1"/>
  <c r="H37" i="15" s="1"/>
  <c r="I37" i="15" s="1"/>
  <c r="J37" i="15" s="1"/>
  <c r="K37" i="15" s="1"/>
  <c r="L37" i="15" s="1"/>
  <c r="N37" i="15" s="1"/>
  <c r="D87" i="15"/>
  <c r="E87" i="15" s="1"/>
  <c r="F87" i="15" s="1"/>
  <c r="G87" i="15" s="1"/>
  <c r="H87" i="15" s="1"/>
  <c r="I87" i="15" s="1"/>
  <c r="J87" i="15" s="1"/>
  <c r="K87" i="15" s="1"/>
  <c r="L87" i="15" s="1"/>
  <c r="N87" i="15" s="1"/>
  <c r="D80" i="15"/>
  <c r="E80" i="15" s="1"/>
  <c r="F80" i="15" s="1"/>
  <c r="G80" i="15" s="1"/>
  <c r="H80" i="15" s="1"/>
  <c r="I80" i="15" s="1"/>
  <c r="J80" i="15" s="1"/>
  <c r="K80" i="15" s="1"/>
  <c r="L80" i="15" s="1"/>
  <c r="N80" i="15" s="1"/>
  <c r="D2" i="15"/>
  <c r="E2" i="15" s="1"/>
  <c r="F2" i="15" s="1"/>
  <c r="G2" i="15" s="1"/>
  <c r="H2" i="15" s="1"/>
  <c r="I2" i="15" s="1"/>
  <c r="J2" i="15" s="1"/>
  <c r="K2" i="15" s="1"/>
  <c r="L2" i="15" s="1"/>
  <c r="N2" i="15" s="1"/>
  <c r="D58" i="15"/>
  <c r="E58" i="15" s="1"/>
  <c r="F58" i="15" s="1"/>
  <c r="G58" i="15" s="1"/>
  <c r="H58" i="15" s="1"/>
  <c r="I58" i="15" s="1"/>
  <c r="J58" i="15" s="1"/>
  <c r="K58" i="15" s="1"/>
  <c r="L58" i="15" s="1"/>
  <c r="N58" i="15" s="1"/>
  <c r="D128" i="15"/>
  <c r="E128" i="15" s="1"/>
  <c r="F128" i="15" s="1"/>
  <c r="G128" i="15" s="1"/>
  <c r="H128" i="15" s="1"/>
  <c r="I128" i="15" s="1"/>
  <c r="J128" i="15" s="1"/>
  <c r="K128" i="15" s="1"/>
  <c r="L128" i="15" s="1"/>
  <c r="N128" i="15" s="1"/>
  <c r="D124" i="15"/>
  <c r="E124" i="15" s="1"/>
  <c r="F124" i="15" s="1"/>
  <c r="G124" i="15" s="1"/>
  <c r="H124" i="15" s="1"/>
  <c r="I124" i="15" s="1"/>
  <c r="J124" i="15" s="1"/>
  <c r="K124" i="15" s="1"/>
  <c r="L124" i="15" s="1"/>
  <c r="N124" i="15" s="1"/>
  <c r="D79" i="15"/>
  <c r="E79" i="15" s="1"/>
  <c r="F79" i="15" s="1"/>
  <c r="G79" i="15" s="1"/>
  <c r="H79" i="15" s="1"/>
  <c r="I79" i="15" s="1"/>
  <c r="J79" i="15" s="1"/>
  <c r="K79" i="15" s="1"/>
  <c r="L79" i="15" s="1"/>
  <c r="N79" i="15" s="1"/>
  <c r="D75" i="15"/>
  <c r="E75" i="15" s="1"/>
  <c r="F75" i="15" s="1"/>
  <c r="G75" i="15" s="1"/>
  <c r="H75" i="15" s="1"/>
  <c r="I75" i="15" s="1"/>
  <c r="J75" i="15" s="1"/>
  <c r="K75" i="15" s="1"/>
  <c r="L75" i="15" s="1"/>
  <c r="N75" i="15" s="1"/>
  <c r="D67" i="15"/>
  <c r="E67" i="15" s="1"/>
  <c r="F67" i="15" s="1"/>
  <c r="G67" i="15" s="1"/>
  <c r="H67" i="15" s="1"/>
  <c r="I67" i="15" s="1"/>
  <c r="J67" i="15" s="1"/>
  <c r="K67" i="15" s="1"/>
  <c r="L67" i="15" s="1"/>
  <c r="N67" i="15" s="1"/>
  <c r="D28" i="15"/>
  <c r="E28" i="15" s="1"/>
  <c r="F28" i="15" s="1"/>
  <c r="G28" i="15" s="1"/>
  <c r="H28" i="15" s="1"/>
  <c r="I28" i="15" s="1"/>
  <c r="J28" i="15" s="1"/>
  <c r="K28" i="15" s="1"/>
  <c r="L28" i="15" s="1"/>
  <c r="N28" i="15" s="1"/>
  <c r="D9" i="15"/>
  <c r="E9" i="15" s="1"/>
  <c r="F9" i="15" s="1"/>
  <c r="G9" i="15" s="1"/>
  <c r="H9" i="15" s="1"/>
  <c r="I9" i="15" s="1"/>
  <c r="J9" i="15" s="1"/>
  <c r="K9" i="15" s="1"/>
  <c r="L9" i="15" s="1"/>
  <c r="N9" i="15" s="1"/>
  <c r="D84" i="15"/>
  <c r="E84" i="15" s="1"/>
  <c r="F84" i="15" s="1"/>
  <c r="G84" i="15" s="1"/>
  <c r="H84" i="15" s="1"/>
  <c r="I84" i="15" s="1"/>
  <c r="J84" i="15" s="1"/>
  <c r="K84" i="15" s="1"/>
  <c r="L84" i="15" s="1"/>
  <c r="N84" i="15" s="1"/>
  <c r="D71" i="15"/>
  <c r="E71" i="15" s="1"/>
  <c r="F71" i="15" s="1"/>
  <c r="G71" i="15" s="1"/>
  <c r="H71" i="15" s="1"/>
  <c r="I71" i="15" s="1"/>
  <c r="J71" i="15" s="1"/>
  <c r="K71" i="15" s="1"/>
  <c r="L71" i="15" s="1"/>
  <c r="N71" i="15" s="1"/>
  <c r="D54" i="15"/>
  <c r="E54" i="15" s="1"/>
  <c r="F54" i="15" s="1"/>
  <c r="G54" i="15" s="1"/>
  <c r="H54" i="15" s="1"/>
  <c r="I54" i="15" s="1"/>
  <c r="J54" i="15" s="1"/>
  <c r="K54" i="15" s="1"/>
  <c r="L54" i="15" s="1"/>
  <c r="N54" i="15" s="1"/>
  <c r="D31" i="15"/>
  <c r="E31" i="15" s="1"/>
  <c r="F31" i="15" s="1"/>
  <c r="G31" i="15" s="1"/>
  <c r="H31" i="15" s="1"/>
  <c r="I31" i="15" s="1"/>
  <c r="J31" i="15" s="1"/>
  <c r="K31" i="15" s="1"/>
  <c r="L31" i="15" s="1"/>
  <c r="N31" i="15" s="1"/>
  <c r="D46" i="15"/>
  <c r="E46" i="15" s="1"/>
  <c r="F46" i="15" s="1"/>
  <c r="G46" i="15" s="1"/>
  <c r="H46" i="15" s="1"/>
  <c r="I46" i="15" s="1"/>
  <c r="J46" i="15" s="1"/>
  <c r="K46" i="15" s="1"/>
  <c r="L46" i="15" s="1"/>
  <c r="N46" i="15" s="1"/>
  <c r="D102" i="15"/>
  <c r="E102" i="15" s="1"/>
  <c r="F102" i="15" s="1"/>
  <c r="G102" i="15" s="1"/>
  <c r="H102" i="15" s="1"/>
  <c r="I102" i="15" s="1"/>
  <c r="J102" i="15" s="1"/>
  <c r="K102" i="15" s="1"/>
  <c r="L102" i="15" s="1"/>
  <c r="N102" i="15" s="1"/>
  <c r="D110" i="15"/>
  <c r="E110" i="15" s="1"/>
  <c r="F110" i="15" s="1"/>
  <c r="G110" i="15" s="1"/>
  <c r="H110" i="15" s="1"/>
  <c r="I110" i="15" s="1"/>
  <c r="J110" i="15" s="1"/>
  <c r="K110" i="15" s="1"/>
  <c r="L110" i="15" s="1"/>
  <c r="N110" i="15" s="1"/>
  <c r="D97" i="15"/>
  <c r="E97" i="15" s="1"/>
  <c r="F97" i="15" s="1"/>
  <c r="G97" i="15" s="1"/>
  <c r="H97" i="15" s="1"/>
  <c r="I97" i="15" s="1"/>
  <c r="J97" i="15" s="1"/>
  <c r="K97" i="15" s="1"/>
  <c r="L97" i="15" s="1"/>
  <c r="N97" i="15" s="1"/>
  <c r="D6" i="15"/>
  <c r="E6" i="15" s="1"/>
  <c r="F6" i="15" s="1"/>
  <c r="G6" i="15" s="1"/>
  <c r="H6" i="15" s="1"/>
  <c r="I6" i="15" s="1"/>
  <c r="J6" i="15" s="1"/>
  <c r="K6" i="15" s="1"/>
  <c r="L6" i="15" s="1"/>
  <c r="N6" i="15" s="1"/>
  <c r="D108" i="15"/>
  <c r="E108" i="15" s="1"/>
  <c r="F108" i="15" s="1"/>
  <c r="G108" i="15" s="1"/>
  <c r="H108" i="15" s="1"/>
  <c r="I108" i="15" s="1"/>
  <c r="J108" i="15" s="1"/>
  <c r="K108" i="15" s="1"/>
  <c r="L108" i="15" s="1"/>
  <c r="N108" i="15" s="1"/>
  <c r="D98" i="15"/>
  <c r="E98" i="15" s="1"/>
  <c r="F98" i="15" s="1"/>
  <c r="G98" i="15" s="1"/>
  <c r="H98" i="15" s="1"/>
  <c r="I98" i="15" s="1"/>
  <c r="J98" i="15" s="1"/>
  <c r="K98" i="15" s="1"/>
  <c r="L98" i="15" s="1"/>
  <c r="N98" i="15" s="1"/>
  <c r="D11" i="15"/>
  <c r="E11" i="15" s="1"/>
  <c r="F11" i="15" s="1"/>
  <c r="G11" i="15" s="1"/>
  <c r="H11" i="15" s="1"/>
  <c r="I11" i="15" s="1"/>
  <c r="J11" i="15" s="1"/>
  <c r="K11" i="15" s="1"/>
  <c r="L11" i="15" s="1"/>
  <c r="N11" i="15" s="1"/>
  <c r="D88" i="15"/>
  <c r="E88" i="15" s="1"/>
  <c r="F88" i="15" s="1"/>
  <c r="G88" i="15" s="1"/>
  <c r="H88" i="15" s="1"/>
  <c r="I88" i="15" s="1"/>
  <c r="J88" i="15" s="1"/>
  <c r="K88" i="15" s="1"/>
  <c r="L88" i="15" s="1"/>
  <c r="N88" i="15" s="1"/>
  <c r="D68" i="15"/>
  <c r="E68" i="15" s="1"/>
  <c r="F68" i="15" s="1"/>
  <c r="G68" i="15" s="1"/>
  <c r="H68" i="15" s="1"/>
  <c r="I68" i="15" s="1"/>
  <c r="J68" i="15" s="1"/>
  <c r="K68" i="15" s="1"/>
  <c r="L68" i="15" s="1"/>
  <c r="N68" i="15" s="1"/>
  <c r="D85" i="15"/>
  <c r="E85" i="15" s="1"/>
  <c r="F85" i="15" s="1"/>
  <c r="G85" i="15" s="1"/>
  <c r="H85" i="15" s="1"/>
  <c r="I85" i="15" s="1"/>
  <c r="J85" i="15" s="1"/>
  <c r="K85" i="15" s="1"/>
  <c r="L85" i="15" s="1"/>
  <c r="N85" i="15" s="1"/>
  <c r="D55" i="15"/>
  <c r="E55" i="15" s="1"/>
  <c r="F55" i="15" s="1"/>
  <c r="G55" i="15" s="1"/>
  <c r="H55" i="15" s="1"/>
  <c r="I55" i="15" s="1"/>
  <c r="J55" i="15" s="1"/>
  <c r="K55" i="15" s="1"/>
  <c r="L55" i="15" s="1"/>
  <c r="N55" i="15" s="1"/>
  <c r="D3" i="15"/>
  <c r="E3" i="15" s="1"/>
  <c r="F3" i="15" s="1"/>
  <c r="G3" i="15" s="1"/>
  <c r="H3" i="15" s="1"/>
  <c r="I3" i="15" s="1"/>
  <c r="J3" i="15" s="1"/>
  <c r="K3" i="15" s="1"/>
  <c r="L3" i="15" s="1"/>
  <c r="N3" i="15" s="1"/>
  <c r="D15" i="15"/>
  <c r="E15" i="15" s="1"/>
  <c r="F15" i="15" s="1"/>
  <c r="G15" i="15" s="1"/>
  <c r="H15" i="15" s="1"/>
  <c r="I15" i="15" s="1"/>
  <c r="J15" i="15" s="1"/>
  <c r="K15" i="15" s="1"/>
  <c r="L15" i="15" s="1"/>
  <c r="N15" i="15" s="1"/>
  <c r="D104" i="15"/>
  <c r="E104" i="15" s="1"/>
  <c r="F104" i="15" s="1"/>
  <c r="G104" i="15" s="1"/>
  <c r="H104" i="15" s="1"/>
  <c r="I104" i="15" s="1"/>
  <c r="J104" i="15" s="1"/>
  <c r="K104" i="15" s="1"/>
  <c r="L104" i="15" s="1"/>
  <c r="N104" i="15" s="1"/>
  <c r="D42" i="15"/>
  <c r="E42" i="15" s="1"/>
  <c r="F42" i="15" s="1"/>
  <c r="G42" i="15" s="1"/>
  <c r="H42" i="15" s="1"/>
  <c r="I42" i="15" s="1"/>
  <c r="J42" i="15" s="1"/>
  <c r="K42" i="15" s="1"/>
  <c r="L42" i="15" s="1"/>
  <c r="N42" i="15" s="1"/>
  <c r="D74" i="15"/>
  <c r="E74" i="15" s="1"/>
  <c r="F74" i="15" s="1"/>
  <c r="G74" i="15" s="1"/>
  <c r="H74" i="15" s="1"/>
  <c r="I74" i="15" s="1"/>
  <c r="J74" i="15" s="1"/>
  <c r="K74" i="15" s="1"/>
  <c r="L74" i="15" s="1"/>
  <c r="N74" i="15" s="1"/>
  <c r="D66" i="15"/>
  <c r="E66" i="15" s="1"/>
  <c r="F66" i="15" s="1"/>
  <c r="G66" i="15" s="1"/>
  <c r="H66" i="15" s="1"/>
  <c r="I66" i="15" s="1"/>
  <c r="J66" i="15" s="1"/>
  <c r="K66" i="15" s="1"/>
  <c r="L66" i="15" s="1"/>
  <c r="N66" i="15" s="1"/>
  <c r="D21" i="15"/>
  <c r="E21" i="15" s="1"/>
  <c r="F21" i="15" s="1"/>
  <c r="G21" i="15" s="1"/>
  <c r="H21" i="15" s="1"/>
  <c r="I21" i="15" s="1"/>
  <c r="J21" i="15" s="1"/>
  <c r="K21" i="15" s="1"/>
  <c r="L21" i="15" s="1"/>
  <c r="N21" i="15" s="1"/>
  <c r="D100" i="15"/>
  <c r="E100" i="15" s="1"/>
  <c r="F100" i="15" s="1"/>
  <c r="G100" i="15" s="1"/>
  <c r="H100" i="15" s="1"/>
  <c r="I100" i="15" s="1"/>
  <c r="J100" i="15" s="1"/>
  <c r="K100" i="15" s="1"/>
  <c r="L100" i="15" s="1"/>
  <c r="N100" i="15" s="1"/>
  <c r="D114" i="15"/>
  <c r="E114" i="15" s="1"/>
  <c r="F114" i="15" s="1"/>
  <c r="G114" i="15" s="1"/>
  <c r="H114" i="15" s="1"/>
  <c r="I114" i="15" s="1"/>
  <c r="J114" i="15" s="1"/>
  <c r="K114" i="15" s="1"/>
  <c r="L114" i="15" s="1"/>
  <c r="N114" i="15" s="1"/>
  <c r="E129" i="15"/>
  <c r="F129" i="15" s="1"/>
  <c r="G129" i="15" s="1"/>
  <c r="H129" i="15" s="1"/>
  <c r="I129" i="15" s="1"/>
  <c r="J129" i="15" s="1"/>
  <c r="K129" i="15" s="1"/>
  <c r="L129" i="15" s="1"/>
  <c r="N129" i="15" s="1"/>
  <c r="E23" i="15"/>
  <c r="F23" i="15" s="1"/>
  <c r="G23" i="15" s="1"/>
  <c r="H23" i="15" s="1"/>
  <c r="I23" i="15" s="1"/>
  <c r="J23" i="15" s="1"/>
  <c r="K23" i="15" s="1"/>
  <c r="L23" i="15" s="1"/>
  <c r="N23" i="15" s="1"/>
  <c r="E94" i="15"/>
  <c r="F94" i="15" s="1"/>
  <c r="G94" i="15" s="1"/>
  <c r="H94" i="15" s="1"/>
  <c r="I94" i="15" s="1"/>
  <c r="J94" i="15" s="1"/>
  <c r="K94" i="15" s="1"/>
  <c r="L94" i="15" s="1"/>
  <c r="N94" i="15" s="1"/>
  <c r="D91" i="15"/>
  <c r="E91" i="15" s="1"/>
  <c r="F91" i="15" s="1"/>
  <c r="G91" i="15" s="1"/>
  <c r="H91" i="15" s="1"/>
  <c r="I91" i="15" s="1"/>
  <c r="J91" i="15" s="1"/>
  <c r="K91" i="15" s="1"/>
  <c r="L91" i="15" s="1"/>
  <c r="N91" i="15" s="1"/>
  <c r="D10" i="15"/>
  <c r="E10" i="15" s="1"/>
  <c r="F10" i="15" s="1"/>
  <c r="G10" i="15" s="1"/>
  <c r="H10" i="15" s="1"/>
  <c r="I10" i="15" s="1"/>
  <c r="J10" i="15" s="1"/>
  <c r="K10" i="15" s="1"/>
  <c r="L10" i="15" s="1"/>
  <c r="N10" i="15" s="1"/>
  <c r="D125" i="15"/>
  <c r="E125" i="15" s="1"/>
  <c r="F125" i="15" s="1"/>
  <c r="G125" i="15" s="1"/>
  <c r="H125" i="15" s="1"/>
  <c r="I125" i="15" s="1"/>
  <c r="J125" i="15" s="1"/>
  <c r="K125" i="15" s="1"/>
  <c r="L125" i="15" s="1"/>
  <c r="N125" i="15" s="1"/>
  <c r="D76" i="15"/>
  <c r="E76" i="15" s="1"/>
  <c r="F76" i="15" s="1"/>
  <c r="G76" i="15" s="1"/>
  <c r="H76" i="15" s="1"/>
  <c r="I76" i="15" s="1"/>
  <c r="J76" i="15" s="1"/>
  <c r="K76" i="15" s="1"/>
  <c r="L76" i="15" s="1"/>
  <c r="N76" i="15" s="1"/>
  <c r="D29" i="15"/>
  <c r="E29" i="15" s="1"/>
  <c r="F29" i="15" s="1"/>
  <c r="G29" i="15" s="1"/>
  <c r="H29" i="15" s="1"/>
  <c r="I29" i="15" s="1"/>
  <c r="J29" i="15" s="1"/>
  <c r="K29" i="15" s="1"/>
  <c r="L29" i="15" s="1"/>
  <c r="N29" i="15" s="1"/>
  <c r="D115" i="15"/>
  <c r="E115" i="15" s="1"/>
  <c r="F115" i="15" s="1"/>
  <c r="G115" i="15" s="1"/>
  <c r="H115" i="15" s="1"/>
  <c r="I115" i="15" s="1"/>
  <c r="J115" i="15" s="1"/>
  <c r="K115" i="15" s="1"/>
  <c r="L115" i="15" s="1"/>
  <c r="N115" i="15" s="1"/>
  <c r="D81" i="15"/>
  <c r="E81" i="15" s="1"/>
  <c r="F81" i="15" s="1"/>
  <c r="G81" i="15" s="1"/>
  <c r="H81" i="15" s="1"/>
  <c r="I81" i="15" s="1"/>
  <c r="J81" i="15" s="1"/>
  <c r="K81" i="15" s="1"/>
  <c r="L81" i="15" s="1"/>
  <c r="N81" i="15" s="1"/>
  <c r="D40" i="15"/>
  <c r="E40" i="15" s="1"/>
  <c r="F40" i="15" s="1"/>
  <c r="G40" i="15" s="1"/>
  <c r="H40" i="15" s="1"/>
  <c r="I40" i="15" s="1"/>
  <c r="J40" i="15" s="1"/>
  <c r="K40" i="15" s="1"/>
  <c r="L40" i="15" s="1"/>
  <c r="N40" i="15" s="1"/>
  <c r="D120" i="15"/>
  <c r="E120" i="15" s="1"/>
  <c r="F120" i="15" s="1"/>
  <c r="G120" i="15" s="1"/>
  <c r="H120" i="15" s="1"/>
  <c r="I120" i="15" s="1"/>
  <c r="J120" i="15" s="1"/>
  <c r="K120" i="15" s="1"/>
  <c r="L120" i="15" s="1"/>
  <c r="N120" i="15" s="1"/>
  <c r="D99" i="15"/>
  <c r="E99" i="15" s="1"/>
  <c r="F99" i="15" s="1"/>
  <c r="G99" i="15" s="1"/>
  <c r="H99" i="15" s="1"/>
  <c r="I99" i="15" s="1"/>
  <c r="J99" i="15" s="1"/>
  <c r="K99" i="15" s="1"/>
  <c r="L99" i="15" s="1"/>
  <c r="N99" i="15" s="1"/>
  <c r="D8" i="15"/>
  <c r="E8" i="15" s="1"/>
  <c r="F8" i="15" s="1"/>
  <c r="G8" i="15" s="1"/>
  <c r="H8" i="15" s="1"/>
  <c r="I8" i="15" s="1"/>
  <c r="J8" i="15" s="1"/>
  <c r="K8" i="15" s="1"/>
  <c r="L8" i="15" s="1"/>
  <c r="N8" i="15" s="1"/>
  <c r="D112" i="15"/>
  <c r="E112" i="15" s="1"/>
  <c r="F112" i="15" s="1"/>
  <c r="G112" i="15" s="1"/>
  <c r="H112" i="15" s="1"/>
  <c r="I112" i="15" s="1"/>
  <c r="J112" i="15" s="1"/>
  <c r="K112" i="15" s="1"/>
  <c r="L112" i="15" s="1"/>
  <c r="N112" i="15" s="1"/>
  <c r="D133" i="15"/>
  <c r="E133" i="15" s="1"/>
  <c r="F133" i="15" s="1"/>
  <c r="G133" i="15" s="1"/>
  <c r="H133" i="15" s="1"/>
  <c r="I133" i="15" s="1"/>
  <c r="J133" i="15" s="1"/>
  <c r="K133" i="15" s="1"/>
  <c r="L133" i="15" s="1"/>
  <c r="N133" i="15" s="1"/>
  <c r="D122" i="15"/>
  <c r="E122" i="15" s="1"/>
  <c r="F122" i="15" s="1"/>
  <c r="G122" i="15" s="1"/>
  <c r="H122" i="15" s="1"/>
  <c r="I122" i="15" s="1"/>
  <c r="J122" i="15" s="1"/>
  <c r="K122" i="15" s="1"/>
  <c r="L122" i="15" s="1"/>
  <c r="N122" i="15" s="1"/>
  <c r="D70" i="15"/>
  <c r="E70" i="15" s="1"/>
  <c r="F70" i="15" s="1"/>
  <c r="G70" i="15" s="1"/>
  <c r="H70" i="15" s="1"/>
  <c r="I70" i="15" s="1"/>
  <c r="J70" i="15" s="1"/>
  <c r="K70" i="15" s="1"/>
  <c r="L70" i="15" s="1"/>
  <c r="N70" i="15" s="1"/>
  <c r="D56" i="15"/>
  <c r="E56" i="15" s="1"/>
  <c r="F56" i="15" s="1"/>
  <c r="G56" i="15" s="1"/>
  <c r="H56" i="15" s="1"/>
  <c r="I56" i="15" s="1"/>
  <c r="J56" i="15" s="1"/>
  <c r="K56" i="15" s="1"/>
  <c r="L56" i="15" s="1"/>
  <c r="N56" i="15" s="1"/>
  <c r="D33" i="15"/>
  <c r="E33" i="15" s="1"/>
  <c r="F33" i="15" s="1"/>
  <c r="G33" i="15" s="1"/>
  <c r="H33" i="15" s="1"/>
  <c r="I33" i="15" s="1"/>
  <c r="J33" i="15" s="1"/>
  <c r="K33" i="15" s="1"/>
  <c r="L33" i="15" s="1"/>
  <c r="N33" i="15" s="1"/>
  <c r="D5" i="15"/>
  <c r="E5" i="15" s="1"/>
  <c r="F5" i="15" s="1"/>
  <c r="G5" i="15" s="1"/>
  <c r="H5" i="15" s="1"/>
  <c r="I5" i="15" s="1"/>
  <c r="J5" i="15" s="1"/>
  <c r="K5" i="15" s="1"/>
  <c r="L5" i="15" s="1"/>
  <c r="N5" i="15" s="1"/>
  <c r="D25" i="15"/>
  <c r="E25" i="15" s="1"/>
  <c r="F25" i="15" s="1"/>
  <c r="G25" i="15" s="1"/>
  <c r="H25" i="15" s="1"/>
  <c r="I25" i="15" s="1"/>
  <c r="J25" i="15" s="1"/>
  <c r="K25" i="15" s="1"/>
  <c r="L25" i="15" s="1"/>
  <c r="N25" i="15" s="1"/>
  <c r="D38" i="15"/>
  <c r="E38" i="15" s="1"/>
  <c r="F38" i="15" s="1"/>
  <c r="G38" i="15" s="1"/>
  <c r="H38" i="15" s="1"/>
  <c r="I38" i="15" s="1"/>
  <c r="J38" i="15" s="1"/>
  <c r="K38" i="15" s="1"/>
  <c r="L38" i="15" s="1"/>
  <c r="N38" i="15" s="1"/>
  <c r="D39" i="15"/>
  <c r="E39" i="15" s="1"/>
  <c r="F39" i="15" s="1"/>
  <c r="G39" i="15" s="1"/>
  <c r="H39" i="15" s="1"/>
  <c r="I39" i="15" s="1"/>
  <c r="J39" i="15" s="1"/>
  <c r="K39" i="15" s="1"/>
  <c r="L39" i="15" s="1"/>
  <c r="N39" i="15" s="1"/>
  <c r="E132" i="15"/>
  <c r="F132" i="15" s="1"/>
  <c r="G132" i="15" s="1"/>
  <c r="H132" i="15" s="1"/>
  <c r="I132" i="15" s="1"/>
  <c r="J132" i="15" s="1"/>
  <c r="K132" i="15" s="1"/>
  <c r="L132" i="15" s="1"/>
  <c r="N132" i="15" s="1"/>
  <c r="E119" i="15"/>
  <c r="F119" i="15" s="1"/>
  <c r="G119" i="15" s="1"/>
  <c r="H119" i="15" s="1"/>
  <c r="I119" i="15" s="1"/>
  <c r="J119" i="15" s="1"/>
  <c r="K119" i="15" s="1"/>
  <c r="L119" i="15" s="1"/>
  <c r="N119" i="15" s="1"/>
  <c r="E63" i="15"/>
  <c r="F63" i="15" s="1"/>
  <c r="G63" i="15" s="1"/>
  <c r="H63" i="15" s="1"/>
  <c r="I63" i="15" s="1"/>
  <c r="J63" i="15" s="1"/>
  <c r="K63" i="15" s="1"/>
  <c r="L63" i="15" s="1"/>
  <c r="N63" i="15" s="1"/>
  <c r="E50" i="15"/>
  <c r="F50" i="15" s="1"/>
  <c r="G50" i="15" s="1"/>
  <c r="H50" i="15" s="1"/>
  <c r="I50" i="15" s="1"/>
  <c r="J50" i="15" s="1"/>
  <c r="K50" i="15" s="1"/>
  <c r="L50" i="15" s="1"/>
  <c r="N50" i="15" s="1"/>
  <c r="E26" i="15"/>
  <c r="F26" i="15" s="1"/>
  <c r="G26" i="15" s="1"/>
  <c r="H26" i="15" s="1"/>
  <c r="I26" i="15" s="1"/>
  <c r="J26" i="15" s="1"/>
  <c r="K26" i="15" s="1"/>
  <c r="L26" i="15" s="1"/>
  <c r="N26" i="15" s="1"/>
  <c r="E4" i="15"/>
  <c r="F4" i="15" s="1"/>
  <c r="G4" i="15" s="1"/>
  <c r="H4" i="15" s="1"/>
  <c r="I4" i="15" s="1"/>
  <c r="J4" i="15" s="1"/>
  <c r="K4" i="15" s="1"/>
  <c r="L4" i="15" s="1"/>
  <c r="N4" i="15" s="1"/>
  <c r="E117" i="15"/>
  <c r="F117" i="15" s="1"/>
  <c r="G117" i="15" s="1"/>
  <c r="H117" i="15" s="1"/>
  <c r="I117" i="15" s="1"/>
  <c r="J117" i="15" s="1"/>
  <c r="K117" i="15" s="1"/>
  <c r="L117" i="15" s="1"/>
  <c r="N117" i="15" s="1"/>
  <c r="E19" i="15"/>
  <c r="F19" i="15" s="1"/>
  <c r="G19" i="15" s="1"/>
  <c r="H19" i="15" s="1"/>
  <c r="I19" i="15" s="1"/>
  <c r="J19" i="15" s="1"/>
  <c r="K19" i="15" s="1"/>
  <c r="L19" i="15" s="1"/>
  <c r="N19" i="15" s="1"/>
  <c r="L129" i="14"/>
  <c r="E47" i="13" s="1"/>
  <c r="L125" i="14"/>
  <c r="E44" i="13" s="1"/>
  <c r="L121" i="14"/>
  <c r="E111" i="13" s="1"/>
  <c r="L117" i="14"/>
  <c r="E14" i="13" s="1"/>
  <c r="F14" i="13" s="1"/>
  <c r="L113" i="14"/>
  <c r="L109" i="14"/>
  <c r="E140" i="13" s="1"/>
  <c r="L105" i="14"/>
  <c r="E41" i="13" s="1"/>
  <c r="L89" i="14"/>
  <c r="E20" i="13" s="1"/>
  <c r="F20" i="13" s="1"/>
  <c r="L85" i="14"/>
  <c r="E48" i="13" s="1"/>
  <c r="L81" i="14"/>
  <c r="E89" i="13" s="1"/>
  <c r="L73" i="14"/>
  <c r="E148" i="13" s="1"/>
  <c r="L69" i="14"/>
  <c r="E61" i="13" s="1"/>
  <c r="F61" i="13" s="1"/>
  <c r="L65" i="14"/>
  <c r="E57" i="13" s="1"/>
  <c r="F57" i="13" s="1"/>
  <c r="L53" i="14"/>
  <c r="E70" i="13" s="1"/>
  <c r="L49" i="14"/>
  <c r="E157" i="13" s="1"/>
  <c r="L45" i="14"/>
  <c r="E130" i="13" s="1"/>
  <c r="F130" i="13" s="1"/>
  <c r="L37" i="14"/>
  <c r="E25" i="13" s="1"/>
  <c r="L33" i="14"/>
  <c r="E135" i="13" s="1"/>
  <c r="F135" i="13" s="1"/>
  <c r="L29" i="14"/>
  <c r="E139" i="13" s="1"/>
  <c r="L25" i="14"/>
  <c r="E9" i="13" s="1"/>
  <c r="F9" i="13" s="1"/>
  <c r="L21" i="14"/>
  <c r="E28" i="13" s="1"/>
  <c r="L128" i="14"/>
  <c r="E46" i="13" s="1"/>
  <c r="L120" i="14"/>
  <c r="E110" i="13" s="1"/>
  <c r="L112" i="14"/>
  <c r="E7" i="13" s="1"/>
  <c r="F7" i="13" s="1"/>
  <c r="L104" i="14"/>
  <c r="E165" i="13" s="1"/>
  <c r="F165" i="13" s="1"/>
  <c r="L96" i="14"/>
  <c r="E85" i="13" s="1"/>
  <c r="L92" i="14"/>
  <c r="E143" i="13" s="1"/>
  <c r="L88" i="14"/>
  <c r="E19" i="13" s="1"/>
  <c r="F19" i="13" s="1"/>
  <c r="L84" i="14"/>
  <c r="E151" i="13" s="1"/>
  <c r="L80" i="14"/>
  <c r="E142" i="13" s="1"/>
  <c r="L76" i="14"/>
  <c r="E123" i="13" s="1"/>
  <c r="L60" i="14"/>
  <c r="E160" i="13" s="1"/>
  <c r="F160" i="13" s="1"/>
  <c r="L52" i="14"/>
  <c r="E5" i="13" s="1"/>
  <c r="L48" i="14"/>
  <c r="E32" i="13" s="1"/>
  <c r="L44" i="14"/>
  <c r="E156" i="13" s="1"/>
  <c r="L40" i="14"/>
  <c r="E94" i="13" s="1"/>
  <c r="F94" i="13" s="1"/>
  <c r="L36" i="14"/>
  <c r="E24" i="13" s="1"/>
  <c r="L28" i="14"/>
  <c r="L132" i="14"/>
  <c r="E52" i="13" s="1"/>
  <c r="F52" i="13" s="1"/>
  <c r="L124" i="14"/>
  <c r="E114" i="13" s="1"/>
  <c r="F114" i="13" s="1"/>
  <c r="L116" i="14"/>
  <c r="E146" i="13" s="1"/>
  <c r="F146" i="13" s="1"/>
  <c r="L108" i="14"/>
  <c r="E119" i="13" s="1"/>
  <c r="L100" i="14"/>
  <c r="E74" i="13" s="1"/>
  <c r="L56" i="14"/>
  <c r="E158" i="13" s="1"/>
  <c r="F158" i="13" s="1"/>
  <c r="L20" i="14"/>
  <c r="E50" i="13" s="1"/>
  <c r="L16" i="14"/>
  <c r="E102" i="13" s="1"/>
  <c r="L12" i="14"/>
  <c r="E38" i="13" s="1"/>
  <c r="L8" i="14"/>
  <c r="E34" i="13" s="1"/>
  <c r="F34" i="13" s="1"/>
  <c r="L4" i="14"/>
  <c r="E26" i="13" s="1"/>
  <c r="M103" i="14"/>
  <c r="M68" i="14"/>
  <c r="M64" i="14"/>
  <c r="O64" i="14" s="1"/>
  <c r="M61" i="14"/>
  <c r="M57" i="14"/>
  <c r="M133" i="14"/>
  <c r="O133" i="14" s="1"/>
  <c r="M86" i="14"/>
  <c r="M107" i="14"/>
  <c r="O107" i="14" s="1"/>
  <c r="M127" i="14"/>
  <c r="M123" i="14"/>
  <c r="O123" i="14" s="1"/>
  <c r="M131" i="14"/>
  <c r="O131" i="14" s="1"/>
  <c r="M3" i="14"/>
  <c r="M17" i="14"/>
  <c r="O17" i="14" s="1"/>
  <c r="M13" i="14"/>
  <c r="O13" i="14" s="1"/>
  <c r="M9" i="14"/>
  <c r="M5" i="14"/>
  <c r="M41" i="14"/>
  <c r="O41" i="14" s="1"/>
  <c r="M55" i="14"/>
  <c r="M82" i="14"/>
  <c r="M72" i="14"/>
  <c r="M39" i="14"/>
  <c r="M97" i="14"/>
  <c r="M93" i="14"/>
  <c r="M54" i="14"/>
  <c r="M101" i="14"/>
  <c r="O101" i="14" s="1"/>
  <c r="M91" i="14"/>
  <c r="M87" i="14"/>
  <c r="M118" i="14"/>
  <c r="O118" i="14" s="1"/>
  <c r="M77" i="14"/>
  <c r="M27" i="14"/>
  <c r="M32" i="14"/>
  <c r="M99" i="14"/>
  <c r="O99" i="14" s="1"/>
  <c r="M24" i="14"/>
  <c r="L131" i="14"/>
  <c r="E43" i="13" s="1"/>
  <c r="L127" i="14"/>
  <c r="E116" i="13" s="1"/>
  <c r="F116" i="13" s="1"/>
  <c r="L123" i="14"/>
  <c r="E113" i="13" s="1"/>
  <c r="L119" i="14"/>
  <c r="E42" i="13" s="1"/>
  <c r="L115" i="14"/>
  <c r="E145" i="13" s="1"/>
  <c r="L111" i="14"/>
  <c r="E6" i="13" s="1"/>
  <c r="F6" i="13" s="1"/>
  <c r="L107" i="14"/>
  <c r="E118" i="13" s="1"/>
  <c r="L103" i="14"/>
  <c r="E164" i="13" s="1"/>
  <c r="F164" i="13" s="1"/>
  <c r="L99" i="14"/>
  <c r="E4" i="13" s="1"/>
  <c r="L95" i="14"/>
  <c r="E84" i="13" s="1"/>
  <c r="F84" i="13" s="1"/>
  <c r="L91" i="14"/>
  <c r="E138" i="13" s="1"/>
  <c r="L87" i="14"/>
  <c r="E73" i="13" s="1"/>
  <c r="F73" i="13" s="1"/>
  <c r="L83" i="14"/>
  <c r="E91" i="13" s="1"/>
  <c r="L79" i="14"/>
  <c r="E134" i="13" s="1"/>
  <c r="F134" i="13" s="1"/>
  <c r="L75" i="14"/>
  <c r="E152" i="13" s="1"/>
  <c r="L71" i="14"/>
  <c r="E10" i="13" s="1"/>
  <c r="L67" i="14"/>
  <c r="E59" i="13" s="1"/>
  <c r="L63" i="14"/>
  <c r="E161" i="13" s="1"/>
  <c r="F161" i="13" s="1"/>
  <c r="L59" i="14"/>
  <c r="E126" i="13" s="1"/>
  <c r="F126" i="13" s="1"/>
  <c r="L55" i="14"/>
  <c r="E31" i="13" s="1"/>
  <c r="F31" i="13" s="1"/>
  <c r="L51" i="14"/>
  <c r="L47" i="14"/>
  <c r="E23" i="13" s="1"/>
  <c r="F23" i="13" s="1"/>
  <c r="L43" i="14"/>
  <c r="E97" i="13" s="1"/>
  <c r="L39" i="14"/>
  <c r="E87" i="13" s="1"/>
  <c r="F87" i="13" s="1"/>
  <c r="L35" i="14"/>
  <c r="E137" i="13" s="1"/>
  <c r="F137" i="13" s="1"/>
  <c r="L31" i="14"/>
  <c r="E154" i="13" s="1"/>
  <c r="F154" i="13" s="1"/>
  <c r="L27" i="14"/>
  <c r="L23" i="14"/>
  <c r="E133" i="13" s="1"/>
  <c r="F133" i="13" s="1"/>
  <c r="L19" i="14"/>
  <c r="E105" i="13" s="1"/>
  <c r="L15" i="14"/>
  <c r="E101" i="13" s="1"/>
  <c r="F101" i="13" s="1"/>
  <c r="L11" i="14"/>
  <c r="E37" i="13" s="1"/>
  <c r="L7" i="14"/>
  <c r="E33" i="13" s="1"/>
  <c r="L3" i="14"/>
  <c r="E107" i="13" s="1"/>
  <c r="L2" i="14"/>
  <c r="E106" i="13" s="1"/>
  <c r="F106" i="13" s="1"/>
  <c r="L130" i="14"/>
  <c r="E51" i="13" s="1"/>
  <c r="L126" i="14"/>
  <c r="E115" i="13" s="1"/>
  <c r="L122" i="14"/>
  <c r="E112" i="13" s="1"/>
  <c r="F112" i="13" s="1"/>
  <c r="L118" i="14"/>
  <c r="E15" i="13" s="1"/>
  <c r="F15" i="13" s="1"/>
  <c r="L114" i="14"/>
  <c r="E3" i="13" s="1"/>
  <c r="L110" i="14"/>
  <c r="E141" i="13" s="1"/>
  <c r="L106" i="14"/>
  <c r="E117" i="13" s="1"/>
  <c r="L102" i="14"/>
  <c r="E163" i="13" s="1"/>
  <c r="F163" i="13" s="1"/>
  <c r="L98" i="14"/>
  <c r="E120" i="13" s="1"/>
  <c r="L94" i="14"/>
  <c r="E83" i="13" s="1"/>
  <c r="L90" i="14"/>
  <c r="E21" i="13" s="1"/>
  <c r="F21" i="13" s="1"/>
  <c r="L86" i="14"/>
  <c r="E49" i="13" s="1"/>
  <c r="F49" i="13" s="1"/>
  <c r="L82" i="14"/>
  <c r="E150" i="13" s="1"/>
  <c r="L78" i="14"/>
  <c r="L74" i="14"/>
  <c r="E149" i="13" s="1"/>
  <c r="L70" i="14"/>
  <c r="E62" i="13" s="1"/>
  <c r="F62" i="13" s="1"/>
  <c r="L66" i="14"/>
  <c r="E58" i="13" s="1"/>
  <c r="L62" i="14"/>
  <c r="E55" i="13" s="1"/>
  <c r="L58" i="14"/>
  <c r="E159" i="13" s="1"/>
  <c r="F159" i="13" s="1"/>
  <c r="L54" i="14"/>
  <c r="E79" i="13" s="1"/>
  <c r="F79" i="13" s="1"/>
  <c r="L50" i="14"/>
  <c r="E162" i="13" s="1"/>
  <c r="F162" i="13" s="1"/>
  <c r="L46" i="14"/>
  <c r="L42" i="14"/>
  <c r="E153" i="13" s="1"/>
  <c r="F153" i="13" s="1"/>
  <c r="L38" i="14"/>
  <c r="E86" i="13" s="1"/>
  <c r="F86" i="13" s="1"/>
  <c r="L34" i="14"/>
  <c r="E136" i="13" s="1"/>
  <c r="L30" i="14"/>
  <c r="E93" i="13" s="1"/>
  <c r="L26" i="14"/>
  <c r="E132" i="13" s="1"/>
  <c r="L22" i="14"/>
  <c r="E29" i="13" s="1"/>
  <c r="F29" i="13" s="1"/>
  <c r="L18" i="14"/>
  <c r="E104" i="13" s="1"/>
  <c r="F104" i="13" s="1"/>
  <c r="L14" i="14"/>
  <c r="E100" i="13" s="1"/>
  <c r="L10" i="14"/>
  <c r="E36" i="13" s="1"/>
  <c r="L6" i="14"/>
  <c r="E98" i="13" s="1"/>
  <c r="F98" i="13" s="1"/>
  <c r="E2" i="13"/>
  <c r="F2" i="13" s="1"/>
  <c r="E54" i="13"/>
  <c r="F54" i="13" s="1"/>
  <c r="E30" i="13"/>
  <c r="F30" i="13" s="1"/>
  <c r="E81" i="13"/>
  <c r="F81" i="13" s="1"/>
  <c r="E80" i="13"/>
  <c r="F80" i="13" s="1"/>
  <c r="E121" i="13"/>
  <c r="F121" i="13" s="1"/>
  <c r="E13" i="13"/>
  <c r="F13" i="13" s="1"/>
  <c r="E71" i="13"/>
  <c r="F71" i="13" s="1"/>
  <c r="E27" i="13"/>
  <c r="F27" i="13" s="1"/>
  <c r="E18" i="13"/>
  <c r="F18" i="13" s="1"/>
  <c r="E109" i="13"/>
  <c r="F109" i="13" s="1"/>
  <c r="F128" i="13"/>
  <c r="E108" i="13"/>
  <c r="F108" i="13" s="1"/>
  <c r="E56" i="13"/>
  <c r="F56" i="13" s="1"/>
  <c r="F127" i="13"/>
  <c r="F124" i="13"/>
  <c r="F144" i="13"/>
  <c r="F59" i="13"/>
  <c r="F85" i="13"/>
  <c r="F143" i="13"/>
  <c r="F3" i="13"/>
  <c r="F51" i="13"/>
  <c r="F117" i="13"/>
  <c r="F113" i="13"/>
  <c r="F41" i="13"/>
  <c r="F102" i="13"/>
  <c r="F149" i="13"/>
  <c r="F83" i="13"/>
  <c r="F142" i="13"/>
  <c r="F70" i="13"/>
  <c r="F129" i="13"/>
  <c r="F122" i="13"/>
  <c r="F82" i="13"/>
  <c r="F12" i="13"/>
  <c r="F131" i="13"/>
  <c r="F118" i="13"/>
  <c r="F103" i="13"/>
  <c r="F150" i="13"/>
  <c r="F138" i="13"/>
  <c r="F42" i="13"/>
  <c r="F58" i="13"/>
  <c r="F47" i="13"/>
  <c r="F33" i="13"/>
  <c r="F32" i="13"/>
  <c r="F89" i="13"/>
  <c r="F136" i="13"/>
  <c r="F123" i="13"/>
  <c r="F110" i="13"/>
  <c r="F99" i="13"/>
  <c r="F155" i="13"/>
  <c r="F148" i="13"/>
  <c r="F145" i="13"/>
  <c r="F75" i="13"/>
  <c r="F10" i="13"/>
  <c r="F5" i="13"/>
  <c r="F107" i="13"/>
  <c r="F35" i="13"/>
  <c r="F95" i="13"/>
  <c r="F115" i="13"/>
  <c r="F120" i="13"/>
  <c r="F44" i="13"/>
  <c r="F111" i="13"/>
  <c r="F105" i="13"/>
  <c r="F37" i="13"/>
  <c r="F151" i="13"/>
  <c r="F28" i="13"/>
  <c r="F141" i="13"/>
  <c r="F157" i="13"/>
  <c r="F50" i="13"/>
  <c r="F119" i="13"/>
  <c r="F46" i="13"/>
  <c r="F156" i="13"/>
  <c r="F100" i="13"/>
  <c r="F36" i="13"/>
  <c r="F93" i="13"/>
  <c r="F91" i="13"/>
  <c r="F24" i="13"/>
  <c r="F140" i="13"/>
  <c r="F139" i="13"/>
  <c r="F60" i="13"/>
  <c r="F55" i="13"/>
  <c r="F48" i="13"/>
  <c r="F43" i="13"/>
  <c r="F38" i="13"/>
  <c r="F97" i="13"/>
  <c r="F152" i="13"/>
  <c r="F147" i="13"/>
  <c r="F26" i="13"/>
  <c r="F25" i="13"/>
  <c r="F74" i="13"/>
  <c r="F132" i="13"/>
  <c r="F4" i="13"/>
  <c r="N103" i="14"/>
  <c r="N64" i="14"/>
  <c r="N61" i="14"/>
  <c r="N57" i="14"/>
  <c r="N133" i="14"/>
  <c r="N86" i="14"/>
  <c r="N107" i="14"/>
  <c r="N123" i="14"/>
  <c r="N131" i="14"/>
  <c r="N3" i="14"/>
  <c r="N17" i="14"/>
  <c r="N13" i="14"/>
  <c r="N9" i="14"/>
  <c r="N5" i="14"/>
  <c r="N41" i="14"/>
  <c r="N55" i="14"/>
  <c r="N82" i="14"/>
  <c r="N72" i="14"/>
  <c r="N39" i="14"/>
  <c r="N97" i="14"/>
  <c r="N93" i="14"/>
  <c r="N101" i="14"/>
  <c r="N91" i="14"/>
  <c r="N87" i="14"/>
  <c r="N77" i="14"/>
  <c r="N27" i="14"/>
  <c r="N32" i="14"/>
  <c r="N99" i="14"/>
  <c r="N24" i="14"/>
  <c r="N68" i="14"/>
  <c r="M102" i="14"/>
  <c r="F71" i="10" s="1"/>
  <c r="G71" i="10" s="1"/>
  <c r="M67" i="14"/>
  <c r="M50" i="14"/>
  <c r="F64" i="10" s="1"/>
  <c r="G64" i="10" s="1"/>
  <c r="M60" i="14"/>
  <c r="F63" i="10" s="1"/>
  <c r="G63" i="10" s="1"/>
  <c r="M76" i="14"/>
  <c r="M132" i="14"/>
  <c r="M85" i="14"/>
  <c r="F98" i="10" s="1"/>
  <c r="G98" i="10" s="1"/>
  <c r="M106" i="14"/>
  <c r="F97" i="10" s="1"/>
  <c r="G97" i="10" s="1"/>
  <c r="M126" i="14"/>
  <c r="M122" i="14"/>
  <c r="M119" i="14"/>
  <c r="M2" i="14"/>
  <c r="M16" i="14"/>
  <c r="M12" i="14"/>
  <c r="M8" i="14"/>
  <c r="M43" i="14"/>
  <c r="M40" i="14"/>
  <c r="M75" i="14"/>
  <c r="M74" i="14"/>
  <c r="F81" i="10" s="1"/>
  <c r="G81" i="10" s="1"/>
  <c r="M22" i="14"/>
  <c r="F136" i="10" s="1"/>
  <c r="G136" i="10" s="1"/>
  <c r="M38" i="14"/>
  <c r="M96" i="14"/>
  <c r="F26" i="10" s="1"/>
  <c r="G26" i="10" s="1"/>
  <c r="M92" i="14"/>
  <c r="F43" i="10" s="1"/>
  <c r="G43" i="10" s="1"/>
  <c r="M80" i="14"/>
  <c r="M100" i="14"/>
  <c r="M90" i="14"/>
  <c r="M35" i="14"/>
  <c r="M117" i="14"/>
  <c r="M23" i="14"/>
  <c r="F6" i="10" s="1"/>
  <c r="G6" i="10" s="1"/>
  <c r="M71" i="14"/>
  <c r="M112" i="14"/>
  <c r="M51" i="14"/>
  <c r="M114" i="14"/>
  <c r="F33" i="10" s="1"/>
  <c r="G33" i="10" s="1"/>
  <c r="M113" i="14"/>
  <c r="F32" i="10" s="1"/>
  <c r="G32" i="10" s="1"/>
  <c r="M70" i="14"/>
  <c r="M66" i="14"/>
  <c r="M63" i="14"/>
  <c r="F103" i="10" s="1"/>
  <c r="G103" i="10" s="1"/>
  <c r="M59" i="14"/>
  <c r="F31" i="10" s="1"/>
  <c r="G31" i="10" s="1"/>
  <c r="M56" i="14"/>
  <c r="F16" i="10" s="1"/>
  <c r="G16" i="10" s="1"/>
  <c r="M130" i="14"/>
  <c r="M98" i="14"/>
  <c r="M129" i="14"/>
  <c r="M125" i="14"/>
  <c r="F57" i="10" s="1"/>
  <c r="G57" i="10" s="1"/>
  <c r="M121" i="14"/>
  <c r="M105" i="14"/>
  <c r="M19" i="14"/>
  <c r="M15" i="14"/>
  <c r="M11" i="14"/>
  <c r="M7" i="14"/>
  <c r="M31" i="14"/>
  <c r="F113" i="10" s="1"/>
  <c r="G113" i="10" s="1"/>
  <c r="M48" i="14"/>
  <c r="M84" i="14"/>
  <c r="F29" i="10" s="1"/>
  <c r="G29" i="10" s="1"/>
  <c r="M81" i="14"/>
  <c r="M21" i="14"/>
  <c r="M115" i="14"/>
  <c r="F79" i="10" s="1"/>
  <c r="G79" i="10" s="1"/>
  <c r="M95" i="14"/>
  <c r="F25" i="10" s="1"/>
  <c r="G25" i="10" s="1"/>
  <c r="M37" i="14"/>
  <c r="M110" i="14"/>
  <c r="F10" i="10" s="1"/>
  <c r="G10" i="10" s="1"/>
  <c r="M47" i="14"/>
  <c r="M89" i="14"/>
  <c r="M34" i="14"/>
  <c r="F132" i="10" s="1"/>
  <c r="G132" i="10" s="1"/>
  <c r="M79" i="14"/>
  <c r="F76" i="10" s="1"/>
  <c r="G76" i="10" s="1"/>
  <c r="M53" i="14"/>
  <c r="M26" i="14"/>
  <c r="F37" i="10" s="1"/>
  <c r="G37" i="10" s="1"/>
  <c r="M111" i="14"/>
  <c r="M46" i="14"/>
  <c r="M104" i="14"/>
  <c r="F73" i="10" s="1"/>
  <c r="G73" i="10" s="1"/>
  <c r="M69" i="14"/>
  <c r="M65" i="14"/>
  <c r="M62" i="14"/>
  <c r="M58" i="14"/>
  <c r="F30" i="10" s="1"/>
  <c r="G30" i="10" s="1"/>
  <c r="M49" i="14"/>
  <c r="F101" i="10" s="1"/>
  <c r="G101" i="10" s="1"/>
  <c r="M20" i="14"/>
  <c r="M108" i="14"/>
  <c r="M128" i="14"/>
  <c r="M124" i="14"/>
  <c r="M120" i="14"/>
  <c r="M44" i="14"/>
  <c r="M18" i="14"/>
  <c r="M14" i="14"/>
  <c r="M10" i="14"/>
  <c r="M6" i="14"/>
  <c r="M42" i="14"/>
  <c r="F13" i="10" s="1"/>
  <c r="G13" i="10" s="1"/>
  <c r="M30" i="14"/>
  <c r="F85" i="10" s="1"/>
  <c r="G85" i="10" s="1"/>
  <c r="M83" i="14"/>
  <c r="F82" i="10" s="1"/>
  <c r="G82" i="10" s="1"/>
  <c r="M73" i="14"/>
  <c r="F46" i="10" s="1"/>
  <c r="G46" i="10" s="1"/>
  <c r="M116" i="14"/>
  <c r="F12" i="10" s="1"/>
  <c r="G12" i="10" s="1"/>
  <c r="M4" i="14"/>
  <c r="F11" i="10" s="1"/>
  <c r="G11" i="10" s="1"/>
  <c r="M94" i="14"/>
  <c r="M36" i="14"/>
  <c r="M109" i="14"/>
  <c r="M29" i="14"/>
  <c r="F40" i="10" s="1"/>
  <c r="G40" i="10" s="1"/>
  <c r="M88" i="14"/>
  <c r="F39" i="10" s="1"/>
  <c r="G39" i="10" s="1"/>
  <c r="M33" i="14"/>
  <c r="M78" i="14"/>
  <c r="M28" i="14"/>
  <c r="M25" i="14"/>
  <c r="F36" i="10" s="1"/>
  <c r="G36" i="10" s="1"/>
  <c r="M52" i="14"/>
  <c r="F18" i="10" s="1"/>
  <c r="G18" i="10" s="1"/>
  <c r="M45" i="14"/>
  <c r="F74" i="10" s="1"/>
  <c r="G74" i="10" s="1"/>
  <c r="F123" i="10" l="1"/>
  <c r="G123" i="10" s="1"/>
  <c r="F65" i="10"/>
  <c r="G65" i="10" s="1"/>
  <c r="F104" i="10"/>
  <c r="G104" i="10" s="1"/>
  <c r="O32" i="14"/>
  <c r="F35" i="10"/>
  <c r="G35" i="10" s="1"/>
  <c r="F2" i="10"/>
  <c r="G2" i="10" s="1"/>
  <c r="O93" i="14"/>
  <c r="F44" i="10"/>
  <c r="G44" i="10" s="1"/>
  <c r="O82" i="14"/>
  <c r="F28" i="10"/>
  <c r="G28" i="10" s="1"/>
  <c r="O9" i="14"/>
  <c r="F88" i="10"/>
  <c r="G88" i="10" s="1"/>
  <c r="F52" i="10"/>
  <c r="G52" i="10" s="1"/>
  <c r="F117" i="10"/>
  <c r="G117" i="10" s="1"/>
  <c r="O86" i="14"/>
  <c r="F99" i="10"/>
  <c r="G99" i="10" s="1"/>
  <c r="F21" i="10"/>
  <c r="G21" i="10" s="1"/>
  <c r="F5" i="10"/>
  <c r="G5" i="10" s="1"/>
  <c r="F127" i="10"/>
  <c r="G127" i="10" s="1"/>
  <c r="F108" i="10"/>
  <c r="G108" i="10" s="1"/>
  <c r="F69" i="10"/>
  <c r="G69" i="10" s="1"/>
  <c r="F119" i="10"/>
  <c r="G119" i="10" s="1"/>
  <c r="F90" i="10"/>
  <c r="G90" i="10" s="1"/>
  <c r="F54" i="10"/>
  <c r="G54" i="10" s="1"/>
  <c r="F105" i="10"/>
  <c r="G105" i="10" s="1"/>
  <c r="F66" i="10"/>
  <c r="G66" i="10" s="1"/>
  <c r="F124" i="10"/>
  <c r="G124" i="10" s="1"/>
  <c r="F130" i="10"/>
  <c r="G130" i="10" s="1"/>
  <c r="F22" i="10"/>
  <c r="G22" i="10" s="1"/>
  <c r="F42" i="10"/>
  <c r="G42" i="10" s="1"/>
  <c r="F77" i="10"/>
  <c r="G77" i="10" s="1"/>
  <c r="F24" i="10"/>
  <c r="G24" i="10" s="1"/>
  <c r="E39" i="13"/>
  <c r="F39" i="13" s="1"/>
  <c r="E72" i="13"/>
  <c r="F72" i="13" s="1"/>
  <c r="O27" i="14"/>
  <c r="F4" i="10"/>
  <c r="G4" i="10" s="1"/>
  <c r="F20" i="10"/>
  <c r="G20" i="10" s="1"/>
  <c r="O91" i="14"/>
  <c r="F9" i="10"/>
  <c r="G9" i="10" s="1"/>
  <c r="O97" i="14"/>
  <c r="F78" i="10"/>
  <c r="G78" i="10" s="1"/>
  <c r="O55" i="14"/>
  <c r="F112" i="10"/>
  <c r="G112" i="10" s="1"/>
  <c r="F84" i="10"/>
  <c r="G84" i="10" s="1"/>
  <c r="F49" i="10"/>
  <c r="G49" i="10" s="1"/>
  <c r="O68" i="14"/>
  <c r="F68" i="10"/>
  <c r="G68" i="10" s="1"/>
  <c r="F126" i="10"/>
  <c r="G126" i="10" s="1"/>
  <c r="F107" i="10"/>
  <c r="G107" i="10" s="1"/>
  <c r="F53" i="10"/>
  <c r="G53" i="10" s="1"/>
  <c r="F118" i="10"/>
  <c r="G118" i="10" s="1"/>
  <c r="F89" i="10"/>
  <c r="G89" i="10" s="1"/>
  <c r="F15" i="10"/>
  <c r="G15" i="10" s="1"/>
  <c r="F122" i="10"/>
  <c r="G122" i="10" s="1"/>
  <c r="F27" i="10"/>
  <c r="G27" i="10" s="1"/>
  <c r="F47" i="10"/>
  <c r="G47" i="10" s="1"/>
  <c r="O87" i="14"/>
  <c r="F38" i="10"/>
  <c r="G38" i="10" s="1"/>
  <c r="F95" i="10"/>
  <c r="G95" i="10" s="1"/>
  <c r="F59" i="10"/>
  <c r="G59" i="10" s="1"/>
  <c r="F41" i="10"/>
  <c r="G41" i="10" s="1"/>
  <c r="F110" i="10"/>
  <c r="G110" i="10" s="1"/>
  <c r="F109" i="10"/>
  <c r="G109" i="10" s="1"/>
  <c r="F128" i="10"/>
  <c r="G128" i="10" s="1"/>
  <c r="F70" i="10"/>
  <c r="G70" i="10" s="1"/>
  <c r="F8" i="10"/>
  <c r="G8" i="10" s="1"/>
  <c r="F133" i="10"/>
  <c r="G133" i="10" s="1"/>
  <c r="F87" i="10"/>
  <c r="G87" i="10" s="1"/>
  <c r="F51" i="10"/>
  <c r="G51" i="10" s="1"/>
  <c r="F116" i="10"/>
  <c r="G116" i="10" s="1"/>
  <c r="N127" i="14"/>
  <c r="O24" i="14"/>
  <c r="F34" i="10"/>
  <c r="G34" i="10" s="1"/>
  <c r="O77" i="14"/>
  <c r="F75" i="10"/>
  <c r="G75" i="10" s="1"/>
  <c r="O39" i="14"/>
  <c r="F80" i="10"/>
  <c r="G80" i="10" s="1"/>
  <c r="O127" i="14"/>
  <c r="F58" i="10"/>
  <c r="G58" i="10" s="1"/>
  <c r="O57" i="14"/>
  <c r="F102" i="10"/>
  <c r="G102" i="10" s="1"/>
  <c r="F62" i="10"/>
  <c r="G62" i="10" s="1"/>
  <c r="O103" i="14"/>
  <c r="F72" i="10"/>
  <c r="G72" i="10" s="1"/>
  <c r="F115" i="10"/>
  <c r="G115" i="10" s="1"/>
  <c r="F50" i="10"/>
  <c r="G50" i="10" s="1"/>
  <c r="F86" i="10"/>
  <c r="G86" i="10" s="1"/>
  <c r="F56" i="10"/>
  <c r="G56" i="10" s="1"/>
  <c r="F121" i="10"/>
  <c r="G121" i="10" s="1"/>
  <c r="F94" i="10"/>
  <c r="G94" i="10" s="1"/>
  <c r="F134" i="10"/>
  <c r="G134" i="10" s="1"/>
  <c r="F23" i="10"/>
  <c r="G23" i="10" s="1"/>
  <c r="F131" i="10"/>
  <c r="G131" i="10" s="1"/>
  <c r="F7" i="10"/>
  <c r="G7" i="10" s="1"/>
  <c r="F93" i="10"/>
  <c r="G93" i="10" s="1"/>
  <c r="F14" i="10"/>
  <c r="G14" i="10" s="1"/>
  <c r="F96" i="10"/>
  <c r="G96" i="10" s="1"/>
  <c r="F60" i="10"/>
  <c r="G60" i="10" s="1"/>
  <c r="F129" i="10"/>
  <c r="G129" i="10" s="1"/>
  <c r="F19" i="10"/>
  <c r="G19" i="10" s="1"/>
  <c r="F3" i="10"/>
  <c r="G3" i="10" s="1"/>
  <c r="F83" i="10"/>
  <c r="G83" i="10" s="1"/>
  <c r="F48" i="10"/>
  <c r="G48" i="10" s="1"/>
  <c r="F91" i="10"/>
  <c r="G91" i="10" s="1"/>
  <c r="F120" i="10"/>
  <c r="G120" i="10" s="1"/>
  <c r="F55" i="10"/>
  <c r="G55" i="10" s="1"/>
  <c r="F100" i="10"/>
  <c r="G100" i="10" s="1"/>
  <c r="F137" i="10"/>
  <c r="G137" i="10" s="1"/>
  <c r="F61" i="10"/>
  <c r="G61" i="10" s="1"/>
  <c r="F106" i="10"/>
  <c r="G106" i="10" s="1"/>
  <c r="F67" i="10"/>
  <c r="G67" i="10" s="1"/>
  <c r="F125" i="10"/>
  <c r="G125" i="10" s="1"/>
  <c r="N118" i="14"/>
  <c r="N54" i="14"/>
  <c r="E45" i="13"/>
  <c r="F45" i="13" s="1"/>
  <c r="O54" i="14"/>
  <c r="F135" i="10"/>
  <c r="G135" i="10" s="1"/>
  <c r="O72" i="14"/>
  <c r="F45" i="10"/>
  <c r="G45" i="10" s="1"/>
  <c r="F111" i="10"/>
  <c r="G111" i="10" s="1"/>
  <c r="O5" i="14"/>
  <c r="F114" i="10"/>
  <c r="G114" i="10" s="1"/>
  <c r="O3" i="14"/>
  <c r="F92" i="10"/>
  <c r="G92" i="10" s="1"/>
  <c r="O61" i="14"/>
  <c r="F17" i="10"/>
  <c r="G17" i="10" s="1"/>
  <c r="N29" i="14"/>
  <c r="O29" i="14"/>
  <c r="N11" i="14"/>
  <c r="O11" i="14"/>
  <c r="N45" i="14"/>
  <c r="O45" i="14"/>
  <c r="N78" i="14"/>
  <c r="O78" i="14"/>
  <c r="N109" i="14"/>
  <c r="O109" i="14"/>
  <c r="N116" i="14"/>
  <c r="O116" i="14"/>
  <c r="N42" i="14"/>
  <c r="O42" i="14"/>
  <c r="N18" i="14"/>
  <c r="O18" i="14"/>
  <c r="N128" i="14"/>
  <c r="O128" i="14"/>
  <c r="N58" i="14"/>
  <c r="O58" i="14"/>
  <c r="N104" i="14"/>
  <c r="O104" i="14"/>
  <c r="N53" i="14"/>
  <c r="O53" i="14"/>
  <c r="N47" i="14"/>
  <c r="O47" i="14"/>
  <c r="N115" i="14"/>
  <c r="O115" i="14"/>
  <c r="N48" i="14"/>
  <c r="O48" i="14"/>
  <c r="N15" i="14"/>
  <c r="O15" i="14"/>
  <c r="N125" i="14"/>
  <c r="O125" i="14"/>
  <c r="N56" i="14"/>
  <c r="O56" i="14"/>
  <c r="N70" i="14"/>
  <c r="O70" i="14"/>
  <c r="N112" i="14"/>
  <c r="O112" i="14"/>
  <c r="N35" i="14"/>
  <c r="O35" i="14"/>
  <c r="N92" i="14"/>
  <c r="O92" i="14"/>
  <c r="N74" i="14"/>
  <c r="O74" i="14"/>
  <c r="N8" i="14"/>
  <c r="O8" i="14"/>
  <c r="N119" i="14"/>
  <c r="O119" i="14"/>
  <c r="N85" i="14"/>
  <c r="O85" i="14"/>
  <c r="N50" i="14"/>
  <c r="O50" i="14"/>
  <c r="N4" i="14"/>
  <c r="O4" i="14"/>
  <c r="N14" i="14"/>
  <c r="O14" i="14"/>
  <c r="N49" i="14"/>
  <c r="O49" i="14"/>
  <c r="N26" i="14"/>
  <c r="O26" i="14"/>
  <c r="N95" i="14"/>
  <c r="O95" i="14"/>
  <c r="N121" i="14"/>
  <c r="O121" i="14"/>
  <c r="N66" i="14"/>
  <c r="O66" i="14"/>
  <c r="N117" i="14"/>
  <c r="O117" i="14"/>
  <c r="N22" i="14"/>
  <c r="O22" i="14"/>
  <c r="N2" i="14"/>
  <c r="O2" i="14"/>
  <c r="N106" i="14"/>
  <c r="O106" i="14"/>
  <c r="N33" i="14"/>
  <c r="O33" i="14"/>
  <c r="N73" i="14"/>
  <c r="O73" i="14"/>
  <c r="N44" i="14"/>
  <c r="O44" i="14"/>
  <c r="N62" i="14"/>
  <c r="O62" i="14"/>
  <c r="N110" i="14"/>
  <c r="O110" i="14"/>
  <c r="N31" i="14"/>
  <c r="O31" i="14"/>
  <c r="N129" i="14"/>
  <c r="O129" i="14"/>
  <c r="N113" i="14"/>
  <c r="O113" i="14"/>
  <c r="N90" i="14"/>
  <c r="O90" i="14"/>
  <c r="N12" i="14"/>
  <c r="O12" i="14"/>
  <c r="N132" i="14"/>
  <c r="O132" i="14"/>
  <c r="N28" i="14"/>
  <c r="O28" i="14"/>
  <c r="N30" i="14"/>
  <c r="O30" i="14"/>
  <c r="N124" i="14"/>
  <c r="O124" i="14"/>
  <c r="N69" i="14"/>
  <c r="O69" i="14"/>
  <c r="N89" i="14"/>
  <c r="O89" i="14"/>
  <c r="N84" i="14"/>
  <c r="O84" i="14"/>
  <c r="N130" i="14"/>
  <c r="O130" i="14"/>
  <c r="N51" i="14"/>
  <c r="O51" i="14"/>
  <c r="N80" i="14"/>
  <c r="O80" i="14"/>
  <c r="N43" i="14"/>
  <c r="O43" i="14"/>
  <c r="N60" i="14"/>
  <c r="O60" i="14"/>
  <c r="N52" i="14"/>
  <c r="O52" i="14"/>
  <c r="N36" i="14"/>
  <c r="O36" i="14"/>
  <c r="N6" i="14"/>
  <c r="O6" i="14"/>
  <c r="N108" i="14"/>
  <c r="O108" i="14"/>
  <c r="N46" i="14"/>
  <c r="O46" i="14"/>
  <c r="N79" i="14"/>
  <c r="O79" i="14"/>
  <c r="N21" i="14"/>
  <c r="O21" i="14"/>
  <c r="N19" i="14"/>
  <c r="O19" i="14"/>
  <c r="N59" i="14"/>
  <c r="O59" i="14"/>
  <c r="N71" i="14"/>
  <c r="O71" i="14"/>
  <c r="N96" i="14"/>
  <c r="O96" i="14"/>
  <c r="N75" i="14"/>
  <c r="O75" i="14"/>
  <c r="N122" i="14"/>
  <c r="O122" i="14"/>
  <c r="N67" i="14"/>
  <c r="O67" i="14"/>
  <c r="N25" i="14"/>
  <c r="O25" i="14"/>
  <c r="N88" i="14"/>
  <c r="O88" i="14"/>
  <c r="N94" i="14"/>
  <c r="O94" i="14"/>
  <c r="N83" i="14"/>
  <c r="O83" i="14"/>
  <c r="N10" i="14"/>
  <c r="O10" i="14"/>
  <c r="N120" i="14"/>
  <c r="O120" i="14"/>
  <c r="N20" i="14"/>
  <c r="O20" i="14"/>
  <c r="N65" i="14"/>
  <c r="O65" i="14"/>
  <c r="N111" i="14"/>
  <c r="O111" i="14"/>
  <c r="N34" i="14"/>
  <c r="O34" i="14"/>
  <c r="N37" i="14"/>
  <c r="O37" i="14"/>
  <c r="N81" i="14"/>
  <c r="O81" i="14"/>
  <c r="N7" i="14"/>
  <c r="O7" i="14"/>
  <c r="N105" i="14"/>
  <c r="O105" i="14"/>
  <c r="N98" i="14"/>
  <c r="O98" i="14"/>
  <c r="N63" i="14"/>
  <c r="O63" i="14"/>
  <c r="N114" i="14"/>
  <c r="O114" i="14"/>
  <c r="N23" i="14"/>
  <c r="O23" i="14"/>
  <c r="N100" i="14"/>
  <c r="O100" i="14"/>
  <c r="N38" i="14"/>
  <c r="O38" i="14"/>
  <c r="N40" i="14"/>
  <c r="O40" i="14"/>
  <c r="N16" i="14"/>
  <c r="O16" i="14"/>
  <c r="N126" i="14"/>
  <c r="O126" i="14"/>
  <c r="N76" i="14"/>
  <c r="O76" i="14"/>
  <c r="N102" i="14"/>
  <c r="O102" i="14"/>
</calcChain>
</file>

<file path=xl/sharedStrings.xml><?xml version="1.0" encoding="utf-8"?>
<sst xmlns="http://schemas.openxmlformats.org/spreadsheetml/2006/main" count="737" uniqueCount="159">
  <si>
    <t>HSN</t>
  </si>
  <si>
    <t>MRP</t>
  </si>
  <si>
    <t>RATE</t>
  </si>
  <si>
    <t>AMOUNT</t>
  </si>
  <si>
    <t>COMBO HP MATTE PENCIL (HP4+HP6)</t>
  </si>
  <si>
    <t>PRODUCT</t>
  </si>
  <si>
    <t>SGST</t>
  </si>
  <si>
    <t>CGST</t>
  </si>
  <si>
    <t>XFH-02</t>
  </si>
  <si>
    <t>XFH-03</t>
  </si>
  <si>
    <t>XFH-04</t>
  </si>
  <si>
    <t>ULTRA LASH MASCARA &amp; KAJAL PEN</t>
  </si>
  <si>
    <t>R1</t>
  </si>
  <si>
    <t>R2</t>
  </si>
  <si>
    <t>R3</t>
  </si>
  <si>
    <t>3 IN 1 CORRECTOR FAIR</t>
  </si>
  <si>
    <t>3 IN 1 CORRECTOR MEDIUM</t>
  </si>
  <si>
    <t>BB GRAPE</t>
  </si>
  <si>
    <t>BLUSHER SH-02</t>
  </si>
  <si>
    <t>EL-BLACK</t>
  </si>
  <si>
    <t>H-01</t>
  </si>
  <si>
    <t>HDF-01</t>
  </si>
  <si>
    <t>HDF-02</t>
  </si>
  <si>
    <t>HP MATT PENCIL-06</t>
  </si>
  <si>
    <t>LCM-10</t>
  </si>
  <si>
    <t>LFB-02</t>
  </si>
  <si>
    <t>LGM-07</t>
  </si>
  <si>
    <t>LLC-02</t>
  </si>
  <si>
    <t>LLC-03</t>
  </si>
  <si>
    <t>LLC-04</t>
  </si>
  <si>
    <t>LLC-07</t>
  </si>
  <si>
    <t>LLC-08</t>
  </si>
  <si>
    <t>LLC-09</t>
  </si>
  <si>
    <t>LLC-11</t>
  </si>
  <si>
    <t>LLC-12</t>
  </si>
  <si>
    <t>MIX NAIL COLOR</t>
  </si>
  <si>
    <t>NAIL PAINT NC-104</t>
  </si>
  <si>
    <t>NAIL PAINT NC-105</t>
  </si>
  <si>
    <t>NAIL PAINT NC-106</t>
  </si>
  <si>
    <t>NAIL PAINT NC-107</t>
  </si>
  <si>
    <t>NAIL PAINT NC-108</t>
  </si>
  <si>
    <t>NAIL PAINT NC-109</t>
  </si>
  <si>
    <t>PRE MAKEUP BASE</t>
  </si>
  <si>
    <t>ROSEATE OMK-03</t>
  </si>
  <si>
    <t>ROSEATE OMK-05</t>
  </si>
  <si>
    <t>ROSEATE OMK-06</t>
  </si>
  <si>
    <t>ROSEATE OMK-07</t>
  </si>
  <si>
    <t>ULTRA LASH MASCARA</t>
  </si>
  <si>
    <t>VML-02</t>
  </si>
  <si>
    <t>VML-03</t>
  </si>
  <si>
    <t>VML-04</t>
  </si>
  <si>
    <t>VML-05</t>
  </si>
  <si>
    <t>VML-06</t>
  </si>
  <si>
    <t>VML-09</t>
  </si>
  <si>
    <t>VML-13</t>
  </si>
  <si>
    <t>VML-15</t>
  </si>
  <si>
    <t>VML-16</t>
  </si>
  <si>
    <t>VML-17</t>
  </si>
  <si>
    <t>VML-18</t>
  </si>
  <si>
    <t>VML-19</t>
  </si>
  <si>
    <t>VML-20</t>
  </si>
  <si>
    <t>SUPREME EYELINER LE-01</t>
  </si>
  <si>
    <t>BLUSHER SH-04</t>
  </si>
  <si>
    <t>BLUSHER SH-07</t>
  </si>
  <si>
    <t>COMBO MASCARA + KAJAL PENCIL</t>
  </si>
  <si>
    <t>COMBO MSC-01 + EL-BLACK</t>
  </si>
  <si>
    <t>COMBO PRE BASE + KAJAL PENCIL</t>
  </si>
  <si>
    <t>COMPACT POWDER CP-02</t>
  </si>
  <si>
    <t>COMPACT POWDER CP-04</t>
  </si>
  <si>
    <t>COMPACT POWDER CP-01</t>
  </si>
  <si>
    <t>EXPERT EYEBROW PENCIL BLACK</t>
  </si>
  <si>
    <t>EXPERT EYEBROW PENCIL BROWN</t>
  </si>
  <si>
    <t>EYES SPY KAJAL PENCIL COMBO</t>
  </si>
  <si>
    <t>EYELINER LONG WEAR</t>
  </si>
  <si>
    <t>FACE POWDER FP-01</t>
  </si>
  <si>
    <t>FACE POWDER FP-02</t>
  </si>
  <si>
    <t>FACE POWDER FP-05</t>
  </si>
  <si>
    <t>GMP-01</t>
  </si>
  <si>
    <t>FND-01</t>
  </si>
  <si>
    <t>FND-03</t>
  </si>
  <si>
    <t>GMP-02</t>
  </si>
  <si>
    <t>GMP-03</t>
  </si>
  <si>
    <t>GMP-05</t>
  </si>
  <si>
    <t>FS-01</t>
  </si>
  <si>
    <t>FS-04</t>
  </si>
  <si>
    <t>FS-05</t>
  </si>
  <si>
    <t>GMP-06</t>
  </si>
  <si>
    <t>HD EYE DEFINER</t>
  </si>
  <si>
    <t>INK STYLO PEN</t>
  </si>
  <si>
    <t>HD SPARKLE-07</t>
  </si>
  <si>
    <t>HD SPARKLE-08</t>
  </si>
  <si>
    <t>INSTAGLAM BB CREAM GRAPE</t>
  </si>
  <si>
    <t>INSTAGLAM BB CREAM PAPAYA</t>
  </si>
  <si>
    <t>INTENSE LONG WEAR LW-05</t>
  </si>
  <si>
    <t>INTENSE LONG WEAR LW-06</t>
  </si>
  <si>
    <t>INTENSE LONG WEAR LW-10</t>
  </si>
  <si>
    <t>INTENSE LONG WEAR LW-11</t>
  </si>
  <si>
    <t>INTENSE LONG WEAR LW-02</t>
  </si>
  <si>
    <t>INTENSE LONG WEAR LW-13</t>
  </si>
  <si>
    <t>KAJAL PENCIL</t>
  </si>
  <si>
    <t>LFB-01</t>
  </si>
  <si>
    <t>LIP LINER PENCIL LL-2 MAUVE</t>
  </si>
  <si>
    <t>LIP LINER PENCIL LL-5 RED BRICK</t>
  </si>
  <si>
    <t>MAKEUP FIXER</t>
  </si>
  <si>
    <t>MAKEUP MELT CLEANSER</t>
  </si>
  <si>
    <t>MATT LIP COLOUR LM-03</t>
  </si>
  <si>
    <t>MATT LIP COLOUR LM-04</t>
  </si>
  <si>
    <t>MASCARA</t>
  </si>
  <si>
    <t>MATT LIP COLOR LM-01</t>
  </si>
  <si>
    <t>MATT LIP COLOR LM-02</t>
  </si>
  <si>
    <t>MICELLAR WATER</t>
  </si>
  <si>
    <t>NAIL PAINT NC-101</t>
  </si>
  <si>
    <t>NAIL PAINT NC-29</t>
  </si>
  <si>
    <t>NAIL PAINT NC-47</t>
  </si>
  <si>
    <t>NAIL PAINT NC-62</t>
  </si>
  <si>
    <t>NAIL PAINT NC-67</t>
  </si>
  <si>
    <t>NAIL PAINT NC-74</t>
  </si>
  <si>
    <t>NAIL PAINT NC-91</t>
  </si>
  <si>
    <t>NAIL PAINT NC-99</t>
  </si>
  <si>
    <t>NAIL REMOVER</t>
  </si>
  <si>
    <t>PERFECT MAKE-UP REMOVER 125</t>
  </si>
  <si>
    <t>PERFECT MAKE-UP REMOVER 299</t>
  </si>
  <si>
    <t>PRE MAKEUP BASE GOLD</t>
  </si>
  <si>
    <t>PREMIUM PRIMER GEL</t>
  </si>
  <si>
    <t>ROSEATE FTE-02</t>
  </si>
  <si>
    <t>ROSEATE LSL-03</t>
  </si>
  <si>
    <t>ROSEATE LSL-04</t>
  </si>
  <si>
    <t>ROSEATE LSL-05</t>
  </si>
  <si>
    <t>ROSEATE OMK-02</t>
  </si>
  <si>
    <t>ROSEATE OMK-04</t>
  </si>
  <si>
    <t>ROSEATE POWDER PSP-01</t>
  </si>
  <si>
    <t>SATIN EYE SHADE SES-02</t>
  </si>
  <si>
    <t>SATIN EYE SHADE SES-03</t>
  </si>
  <si>
    <t>SHIMMER GEL EYELINER SGL-2</t>
  </si>
  <si>
    <t>SHIMMER HIGHLIGHTER SS-2</t>
  </si>
  <si>
    <t>SHIMMER HIGHLIGHTER SS-3</t>
  </si>
  <si>
    <t>TERRA BLUSHER-02</t>
  </si>
  <si>
    <t>ULTRA EYESHADOW WET N DRY</t>
  </si>
  <si>
    <t>ULTRA EYESHADOW WET N DRY L</t>
  </si>
  <si>
    <t>ULTRA LASH MASCARA PRO BLACK</t>
  </si>
  <si>
    <t>VML-07</t>
  </si>
  <si>
    <t>VML-14</t>
  </si>
  <si>
    <t>TOTAL GST</t>
  </si>
  <si>
    <t>PURCHASE DISCOUNT</t>
  </si>
  <si>
    <t>PURCHASE RATE</t>
  </si>
  <si>
    <t>SALES DISCOUNT</t>
  </si>
  <si>
    <t>SALES RATE (After Discount)</t>
  </si>
  <si>
    <t>NET PURCHASE RATE</t>
  </si>
  <si>
    <t>NET SALES RATE</t>
  </si>
  <si>
    <t>NET PROFIT</t>
  </si>
  <si>
    <t>PROFIT TO RETAILER</t>
  </si>
  <si>
    <t>QUANTITY</t>
  </si>
  <si>
    <t>PURCHASE RATE (After Discount)</t>
  </si>
  <si>
    <t>DATE</t>
  </si>
  <si>
    <t>RETAILER</t>
  </si>
  <si>
    <t>TREND ( SPARKLINES )</t>
  </si>
  <si>
    <t>STOCK</t>
  </si>
  <si>
    <t>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</si>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</sst>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&quot;₹&quot;\ #,##0.0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left" vertical="center"/>
    </xf>
    <xf numFmtId="10" fontId="1" fillId="0" borderId="3" xfId="2" applyNumberFormat="1" applyFont="1" applyBorder="1" applyAlignment="1">
      <alignment horizontal="center" vertical="center"/>
    </xf>
    <xf numFmtId="10" fontId="1" fillId="0" borderId="1" xfId="2" applyNumberFormat="1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64" fontId="1" fillId="0" borderId="3" xfId="2" applyNumberFormat="1" applyFont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164" fontId="1" fillId="0" borderId="3" xfId="1" applyNumberFormat="1" applyFont="1" applyBorder="1" applyAlignment="1">
      <alignment horizontal="left" vertical="center"/>
    </xf>
    <xf numFmtId="1" fontId="1" fillId="0" borderId="3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164" fontId="0" fillId="0" borderId="0" xfId="0" applyNumberFormat="1"/>
    <xf numFmtId="165" fontId="1" fillId="0" borderId="3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4" fillId="2" borderId="2" xfId="0" applyNumberFormat="1" applyFont="1" applyFill="1" applyBorder="1" applyAlignment="1">
      <alignment horizontal="left" vertical="center"/>
    </xf>
    <xf numFmtId="0" fontId="0" fillId="0" borderId="0" xfId="0" applyNumberFormat="1"/>
    <xf numFmtId="14" fontId="4" fillId="2" borderId="2" xfId="0" applyNumberFormat="1" applyFont="1" applyFill="1" applyBorder="1" applyAlignment="1">
      <alignment horizontal="left" vertical="center"/>
    </xf>
    <xf numFmtId="1" fontId="1" fillId="3" borderId="3" xfId="0" applyNumberFormat="1" applyFont="1" applyFill="1" applyBorder="1" applyAlignment="1">
      <alignment horizontal="left" vertical="center"/>
    </xf>
    <xf numFmtId="1" fontId="1" fillId="4" borderId="3" xfId="0" applyNumberFormat="1" applyFont="1" applyFill="1" applyBorder="1" applyAlignment="1">
      <alignment horizontal="left" vertical="center"/>
    </xf>
    <xf numFmtId="1" fontId="1" fillId="5" borderId="3" xfId="0" applyNumberFormat="1" applyFont="1" applyFill="1" applyBorder="1" applyAlignment="1">
      <alignment horizontal="left" vertical="center"/>
    </xf>
    <xf numFmtId="1" fontId="1" fillId="6" borderId="3" xfId="0" applyNumberFormat="1" applyFont="1" applyFill="1" applyBorder="1" applyAlignment="1">
      <alignment horizontal="left" vertic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53E5-2622-4FBC-919C-C0BE7BBA095C}">
  <dimension ref="A1:B86"/>
  <sheetViews>
    <sheetView workbookViewId="0"/>
  </sheetViews>
  <sheetFormatPr defaultRowHeight="15" x14ac:dyDescent="0.25"/>
  <cols>
    <col min="1" max="2" width="41.7109375" bestFit="1" customWidth="1"/>
  </cols>
  <sheetData>
    <row r="1" spans="1:2" ht="15.75" x14ac:dyDescent="0.25">
      <c r="A1" s="1"/>
      <c r="B1" s="1"/>
    </row>
    <row r="2" spans="1:2" ht="15.75" x14ac:dyDescent="0.25">
      <c r="A2" s="1"/>
      <c r="B2" s="1"/>
    </row>
    <row r="3" spans="1:2" ht="15.75" x14ac:dyDescent="0.25">
      <c r="A3" s="1"/>
      <c r="B3" s="1"/>
    </row>
    <row r="4" spans="1:2" ht="15.75" x14ac:dyDescent="0.25">
      <c r="A4" s="1"/>
      <c r="B4" s="1"/>
    </row>
    <row r="5" spans="1:2" ht="15.75" x14ac:dyDescent="0.25">
      <c r="A5" s="1"/>
      <c r="B5" s="1"/>
    </row>
    <row r="6" spans="1:2" ht="15.75" x14ac:dyDescent="0.25">
      <c r="A6" s="1"/>
      <c r="B6" s="1"/>
    </row>
    <row r="7" spans="1:2" ht="15.75" x14ac:dyDescent="0.25">
      <c r="A7" s="1"/>
      <c r="B7" s="1"/>
    </row>
    <row r="8" spans="1:2" ht="15.75" x14ac:dyDescent="0.25">
      <c r="A8" s="1"/>
      <c r="B8" s="1"/>
    </row>
    <row r="9" spans="1:2" ht="15.75" x14ac:dyDescent="0.25">
      <c r="A9" s="1"/>
      <c r="B9" s="1"/>
    </row>
    <row r="10" spans="1:2" ht="15.75" x14ac:dyDescent="0.25">
      <c r="A10" s="1"/>
      <c r="B10" s="1"/>
    </row>
    <row r="11" spans="1:2" ht="15.75" x14ac:dyDescent="0.25">
      <c r="A11" s="1"/>
      <c r="B11" s="1"/>
    </row>
    <row r="12" spans="1:2" ht="15.75" x14ac:dyDescent="0.25">
      <c r="A12" s="1"/>
      <c r="B12" s="1"/>
    </row>
    <row r="13" spans="1:2" ht="15.75" x14ac:dyDescent="0.25">
      <c r="A13" s="1"/>
      <c r="B13" s="1"/>
    </row>
    <row r="14" spans="1:2" ht="15.75" x14ac:dyDescent="0.25">
      <c r="A14" s="1"/>
      <c r="B14" s="1"/>
    </row>
    <row r="15" spans="1:2" ht="15.75" x14ac:dyDescent="0.25">
      <c r="A15" s="1"/>
      <c r="B15" s="1"/>
    </row>
    <row r="16" spans="1:2" ht="15.75" x14ac:dyDescent="0.25">
      <c r="A16" s="1"/>
      <c r="B16" s="1"/>
    </row>
    <row r="17" spans="1:2" ht="15.75" x14ac:dyDescent="0.25">
      <c r="A17" s="1"/>
      <c r="B17" s="1"/>
    </row>
    <row r="18" spans="1:2" ht="15.75" x14ac:dyDescent="0.25">
      <c r="A18" s="1"/>
      <c r="B18" s="1"/>
    </row>
    <row r="19" spans="1:2" ht="15.75" x14ac:dyDescent="0.25">
      <c r="A19" s="1"/>
      <c r="B19" s="1"/>
    </row>
    <row r="20" spans="1:2" ht="15.75" x14ac:dyDescent="0.25">
      <c r="A20" s="1"/>
      <c r="B20" s="1"/>
    </row>
    <row r="21" spans="1:2" ht="15.75" x14ac:dyDescent="0.25">
      <c r="A21" s="1"/>
      <c r="B21" s="1"/>
    </row>
    <row r="22" spans="1:2" ht="15.75" x14ac:dyDescent="0.25">
      <c r="A22" s="1"/>
      <c r="B22" s="1"/>
    </row>
    <row r="23" spans="1:2" ht="15.75" x14ac:dyDescent="0.25">
      <c r="A23" s="1"/>
      <c r="B23" s="1"/>
    </row>
    <row r="24" spans="1:2" ht="15.75" x14ac:dyDescent="0.25">
      <c r="A24" s="1"/>
      <c r="B24" s="1"/>
    </row>
    <row r="25" spans="1:2" ht="15.75" x14ac:dyDescent="0.25">
      <c r="A25" s="1"/>
      <c r="B25" s="1"/>
    </row>
    <row r="26" spans="1:2" ht="15.75" x14ac:dyDescent="0.25">
      <c r="A26" s="1"/>
      <c r="B26" s="1"/>
    </row>
    <row r="27" spans="1:2" ht="15.75" x14ac:dyDescent="0.25">
      <c r="A27" s="1"/>
      <c r="B27" s="1"/>
    </row>
    <row r="28" spans="1:2" ht="15.75" x14ac:dyDescent="0.25">
      <c r="A28" s="1"/>
      <c r="B28" s="1"/>
    </row>
    <row r="29" spans="1:2" ht="15.75" x14ac:dyDescent="0.25">
      <c r="A29" s="1"/>
      <c r="B29" s="1"/>
    </row>
    <row r="30" spans="1:2" ht="15.75" x14ac:dyDescent="0.25">
      <c r="A30" s="1"/>
      <c r="B30" s="1"/>
    </row>
    <row r="31" spans="1:2" ht="15.75" x14ac:dyDescent="0.25">
      <c r="A31" s="1"/>
      <c r="B31" s="1"/>
    </row>
    <row r="32" spans="1:2" ht="15.75" x14ac:dyDescent="0.25">
      <c r="A32" s="1"/>
      <c r="B32" s="1"/>
    </row>
    <row r="33" spans="1:2" ht="15.75" x14ac:dyDescent="0.25">
      <c r="A33" s="1"/>
      <c r="B33" s="1"/>
    </row>
    <row r="34" spans="1:2" ht="15.75" x14ac:dyDescent="0.25">
      <c r="A34" s="1"/>
      <c r="B34" s="1"/>
    </row>
    <row r="35" spans="1:2" ht="15.75" x14ac:dyDescent="0.25">
      <c r="A35" s="1"/>
      <c r="B35" s="1"/>
    </row>
    <row r="36" spans="1:2" ht="15.75" x14ac:dyDescent="0.25">
      <c r="A36" s="1"/>
      <c r="B36" s="1"/>
    </row>
    <row r="37" spans="1:2" ht="15.75" x14ac:dyDescent="0.25">
      <c r="A37" s="1"/>
      <c r="B37" s="1"/>
    </row>
    <row r="38" spans="1:2" ht="15.75" x14ac:dyDescent="0.25">
      <c r="A38" s="1"/>
      <c r="B38" s="1"/>
    </row>
    <row r="39" spans="1:2" ht="15.75" x14ac:dyDescent="0.25">
      <c r="A39" s="1"/>
      <c r="B39" s="1"/>
    </row>
    <row r="40" spans="1:2" ht="15.75" x14ac:dyDescent="0.25">
      <c r="A40" s="1"/>
      <c r="B40" s="1"/>
    </row>
    <row r="41" spans="1:2" ht="15.75" x14ac:dyDescent="0.25">
      <c r="A41" s="1"/>
      <c r="B41" s="1"/>
    </row>
    <row r="42" spans="1:2" ht="15.75" x14ac:dyDescent="0.25">
      <c r="A42" s="1"/>
      <c r="B42" s="1"/>
    </row>
    <row r="43" spans="1:2" ht="15.75" x14ac:dyDescent="0.25">
      <c r="A43" s="1"/>
      <c r="B43" s="1"/>
    </row>
    <row r="44" spans="1:2" ht="15.75" x14ac:dyDescent="0.25">
      <c r="A44" s="1"/>
      <c r="B44" s="1"/>
    </row>
    <row r="45" spans="1:2" ht="15.75" x14ac:dyDescent="0.25">
      <c r="A45" s="1"/>
      <c r="B45" s="1"/>
    </row>
    <row r="46" spans="1:2" ht="15.75" x14ac:dyDescent="0.25">
      <c r="A46" s="1"/>
      <c r="B46" s="1"/>
    </row>
    <row r="47" spans="1:2" ht="15.75" x14ac:dyDescent="0.25">
      <c r="A47" s="1"/>
      <c r="B47" s="1"/>
    </row>
    <row r="48" spans="1:2" ht="15.75" x14ac:dyDescent="0.25">
      <c r="A48" s="1"/>
      <c r="B48" s="1"/>
    </row>
    <row r="49" spans="1:2" ht="15.75" x14ac:dyDescent="0.25">
      <c r="A49" s="1"/>
      <c r="B49" s="1"/>
    </row>
    <row r="50" spans="1:2" ht="15.75" x14ac:dyDescent="0.25">
      <c r="A50" s="1"/>
      <c r="B50" s="1"/>
    </row>
    <row r="51" spans="1:2" ht="15.75" x14ac:dyDescent="0.25">
      <c r="A51" s="1"/>
      <c r="B51" s="1"/>
    </row>
    <row r="52" spans="1:2" ht="15.75" x14ac:dyDescent="0.25">
      <c r="A52" s="1"/>
      <c r="B52" s="1"/>
    </row>
    <row r="53" spans="1:2" ht="15.75" x14ac:dyDescent="0.25">
      <c r="A53" s="1"/>
      <c r="B53" s="1"/>
    </row>
    <row r="54" spans="1:2" ht="15.75" x14ac:dyDescent="0.25">
      <c r="A54" s="1"/>
      <c r="B54" s="1"/>
    </row>
    <row r="55" spans="1:2" ht="15.75" x14ac:dyDescent="0.25">
      <c r="A55" s="1"/>
      <c r="B55" s="1"/>
    </row>
    <row r="56" spans="1:2" ht="15.75" x14ac:dyDescent="0.25">
      <c r="A56" s="1"/>
      <c r="B56" s="1"/>
    </row>
    <row r="57" spans="1:2" ht="15.75" x14ac:dyDescent="0.25">
      <c r="A57" s="1"/>
      <c r="B57" s="1"/>
    </row>
    <row r="58" spans="1:2" ht="15.75" x14ac:dyDescent="0.25">
      <c r="A58" s="1"/>
      <c r="B58" s="1"/>
    </row>
    <row r="59" spans="1:2" ht="15.75" x14ac:dyDescent="0.25">
      <c r="A59" s="1"/>
      <c r="B59" s="1"/>
    </row>
    <row r="60" spans="1:2" ht="15.75" x14ac:dyDescent="0.25">
      <c r="A60" s="1"/>
      <c r="B60" s="1"/>
    </row>
    <row r="61" spans="1:2" ht="15.75" x14ac:dyDescent="0.25">
      <c r="A61" s="1"/>
      <c r="B61" s="1"/>
    </row>
    <row r="62" spans="1:2" ht="15.75" x14ac:dyDescent="0.25">
      <c r="A62" s="1"/>
      <c r="B62" s="1"/>
    </row>
    <row r="63" spans="1:2" ht="15.75" x14ac:dyDescent="0.25">
      <c r="A63" s="1"/>
      <c r="B63" s="1"/>
    </row>
    <row r="64" spans="1:2" ht="15.75" x14ac:dyDescent="0.25">
      <c r="A64" s="1"/>
      <c r="B64" s="1"/>
    </row>
    <row r="65" spans="1:2" ht="15.75" x14ac:dyDescent="0.25">
      <c r="A65" s="1"/>
      <c r="B65" s="1"/>
    </row>
    <row r="66" spans="1:2" ht="15.75" x14ac:dyDescent="0.25">
      <c r="A66" s="1"/>
      <c r="B66" s="1"/>
    </row>
    <row r="67" spans="1:2" ht="15.75" x14ac:dyDescent="0.25">
      <c r="A67" s="1"/>
      <c r="B67" s="1"/>
    </row>
    <row r="68" spans="1:2" ht="15.75" x14ac:dyDescent="0.25">
      <c r="A68" s="1"/>
      <c r="B68" s="1"/>
    </row>
    <row r="69" spans="1:2" ht="15.75" x14ac:dyDescent="0.25">
      <c r="A69" s="1"/>
      <c r="B69" s="1"/>
    </row>
    <row r="70" spans="1:2" ht="15.75" x14ac:dyDescent="0.25">
      <c r="A70" s="1"/>
      <c r="B70" s="1"/>
    </row>
    <row r="71" spans="1:2" ht="15.75" x14ac:dyDescent="0.25">
      <c r="A71" s="1"/>
      <c r="B71" s="1"/>
    </row>
    <row r="72" spans="1:2" ht="15.75" x14ac:dyDescent="0.25">
      <c r="A72" s="1"/>
      <c r="B72" s="1"/>
    </row>
    <row r="73" spans="1:2" ht="15.75" x14ac:dyDescent="0.25">
      <c r="A73" s="1"/>
      <c r="B73" s="1"/>
    </row>
    <row r="74" spans="1:2" ht="15.75" x14ac:dyDescent="0.25">
      <c r="A74" s="1"/>
      <c r="B74" s="1"/>
    </row>
    <row r="75" spans="1:2" ht="15.75" x14ac:dyDescent="0.25">
      <c r="A75" s="1"/>
      <c r="B75" s="1"/>
    </row>
    <row r="76" spans="1:2" ht="15.75" x14ac:dyDescent="0.25">
      <c r="A76" s="1"/>
      <c r="B76" s="1"/>
    </row>
    <row r="77" spans="1:2" ht="15.75" x14ac:dyDescent="0.25">
      <c r="A77" s="1"/>
      <c r="B77" s="1"/>
    </row>
    <row r="78" spans="1:2" ht="15.75" x14ac:dyDescent="0.25">
      <c r="A78" s="1"/>
      <c r="B78" s="1"/>
    </row>
    <row r="79" spans="1:2" ht="15.75" x14ac:dyDescent="0.25">
      <c r="A79" s="1"/>
      <c r="B79" s="1"/>
    </row>
    <row r="80" spans="1:2" ht="15.75" x14ac:dyDescent="0.25">
      <c r="A80" s="1"/>
      <c r="B80" s="1"/>
    </row>
    <row r="81" spans="1:2" ht="15.75" x14ac:dyDescent="0.25">
      <c r="A81" s="1"/>
      <c r="B81" s="1"/>
    </row>
    <row r="82" spans="1:2" ht="15.75" x14ac:dyDescent="0.25">
      <c r="A82" s="1"/>
      <c r="B82" s="1"/>
    </row>
    <row r="83" spans="1:2" ht="15.75" x14ac:dyDescent="0.25">
      <c r="A83" s="1"/>
      <c r="B83" s="1"/>
    </row>
    <row r="84" spans="1:2" ht="15.75" x14ac:dyDescent="0.25">
      <c r="A84" s="1"/>
      <c r="B84" s="1"/>
    </row>
    <row r="85" spans="1:2" ht="15.75" x14ac:dyDescent="0.25">
      <c r="A85" s="1"/>
      <c r="B85" s="1"/>
    </row>
    <row r="86" spans="1:2" ht="15.75" x14ac:dyDescent="0.25">
      <c r="A86" s="1"/>
      <c r="B86" s="1"/>
    </row>
  </sheetData>
  <sortState xmlns:xlrd2="http://schemas.microsoft.com/office/spreadsheetml/2017/richdata2" ref="A3:B86">
    <sortCondition ref="B1:B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0D2A-D003-43C0-B6BA-709563F06822}">
  <dimension ref="A1:P133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41.7109375" bestFit="1" customWidth="1"/>
    <col min="2" max="2" width="6.85546875" hidden="1" customWidth="1"/>
    <col min="3" max="3" width="10.7109375" bestFit="1" customWidth="1"/>
    <col min="4" max="4" width="32" hidden="1" customWidth="1"/>
    <col min="5" max="5" width="24.85546875" hidden="1" customWidth="1"/>
    <col min="6" max="6" width="45" hidden="1" customWidth="1"/>
    <col min="7" max="7" width="25.42578125" hidden="1" customWidth="1"/>
    <col min="8" max="8" width="38.5703125" hidden="1" customWidth="1"/>
    <col min="9" max="9" width="8.85546875" hidden="1" customWidth="1"/>
    <col min="10" max="10" width="8.42578125" hidden="1" customWidth="1"/>
    <col min="11" max="11" width="17.140625" hidden="1" customWidth="1"/>
    <col min="12" max="12" width="31.5703125" bestFit="1" customWidth="1"/>
    <col min="13" max="13" width="25" bestFit="1" customWidth="1"/>
    <col min="14" max="14" width="18.42578125" bestFit="1" customWidth="1"/>
    <col min="15" max="15" width="32" bestFit="1" customWidth="1"/>
  </cols>
  <sheetData>
    <row r="1" spans="1:16" ht="19.5" thickBot="1" x14ac:dyDescent="0.3">
      <c r="A1" s="10" t="s">
        <v>5</v>
      </c>
      <c r="B1" s="10" t="s">
        <v>0</v>
      </c>
      <c r="C1" s="10" t="s">
        <v>1</v>
      </c>
      <c r="D1" s="10" t="s">
        <v>143</v>
      </c>
      <c r="E1" s="10" t="s">
        <v>144</v>
      </c>
      <c r="F1" s="10" t="s">
        <v>152</v>
      </c>
      <c r="G1" s="10" t="s">
        <v>145</v>
      </c>
      <c r="H1" s="10" t="s">
        <v>146</v>
      </c>
      <c r="I1" s="10" t="s">
        <v>7</v>
      </c>
      <c r="J1" s="10" t="s">
        <v>6</v>
      </c>
      <c r="K1" s="10" t="s">
        <v>142</v>
      </c>
      <c r="L1" s="10" t="s">
        <v>147</v>
      </c>
      <c r="M1" s="10" t="s">
        <v>148</v>
      </c>
      <c r="N1" s="10" t="s">
        <v>149</v>
      </c>
      <c r="O1" s="10" t="s">
        <v>150</v>
      </c>
      <c r="P1" s="10" t="s">
        <v>157</v>
      </c>
    </row>
    <row r="2" spans="1:16" ht="15.75" x14ac:dyDescent="0.25">
      <c r="A2" s="3" t="s">
        <v>119</v>
      </c>
      <c r="B2" s="3">
        <v>3304</v>
      </c>
      <c r="C2" s="4">
        <v>55</v>
      </c>
      <c r="D2" s="5">
        <v>0.12</v>
      </c>
      <c r="E2" s="4">
        <v>33.9</v>
      </c>
      <c r="F2" s="4">
        <f t="shared" ref="F2:F33" si="0">E2-(E2*D2)</f>
        <v>29.832000000000001</v>
      </c>
      <c r="G2" s="5">
        <f t="shared" ref="G2:G33" si="1">32.2/100</f>
        <v>0.32200000000000001</v>
      </c>
      <c r="H2" s="9">
        <f t="shared" ref="H2:H33" si="2">C2-(C2*G2)</f>
        <v>37.29</v>
      </c>
      <c r="I2" s="5">
        <f t="shared" ref="I2:J21" si="3">9/100</f>
        <v>0.09</v>
      </c>
      <c r="J2" s="5">
        <f t="shared" si="3"/>
        <v>0.09</v>
      </c>
      <c r="K2" s="7">
        <f t="shared" ref="K2:K33" si="4">I2+J2</f>
        <v>0.18</v>
      </c>
      <c r="L2" s="9">
        <f t="shared" ref="L2:L33" si="5">F2+(F2*K2)</f>
        <v>35.20176</v>
      </c>
      <c r="M2" s="9">
        <f t="shared" ref="M2:M33" si="6">H2+(H2*K2)</f>
        <v>44.002200000000002</v>
      </c>
      <c r="N2" s="9">
        <f t="shared" ref="N2:N33" si="7">M2-L2</f>
        <v>8.8004400000000018</v>
      </c>
      <c r="O2" s="9">
        <f t="shared" ref="O2:O33" si="8">C2-M2</f>
        <v>10.997799999999998</v>
      </c>
      <c r="P2" t="str">
        <f>IF(C2&lt;=100,"1-100",IF(C2&lt;=200,"101-200",IF(C2&lt;=300,"201-300",IF(C2&lt;=400,"301-400",IF(C2&lt;=500,"401-500",IF(C2&lt;=600,"501-600",IF(C2&lt;=700,"601-700",IF(C2&lt;=800,"701-800",IF(C2&lt;=900,"801-900",IF(C2&lt;=1000,"901-1000","1000+"))))))))))</f>
        <v>1-100</v>
      </c>
    </row>
    <row r="3" spans="1:16" ht="15.75" x14ac:dyDescent="0.25">
      <c r="A3" s="1" t="s">
        <v>120</v>
      </c>
      <c r="B3" s="1">
        <v>3304</v>
      </c>
      <c r="C3" s="2">
        <v>125</v>
      </c>
      <c r="D3" s="5">
        <v>0.12</v>
      </c>
      <c r="E3" s="2">
        <v>77.05</v>
      </c>
      <c r="F3" s="4">
        <f t="shared" si="0"/>
        <v>67.804000000000002</v>
      </c>
      <c r="G3" s="6">
        <f t="shared" si="1"/>
        <v>0.32200000000000001</v>
      </c>
      <c r="H3" s="9">
        <f t="shared" si="2"/>
        <v>84.75</v>
      </c>
      <c r="I3" s="6">
        <f t="shared" si="3"/>
        <v>0.09</v>
      </c>
      <c r="J3" s="6">
        <f t="shared" si="3"/>
        <v>0.09</v>
      </c>
      <c r="K3" s="8">
        <f t="shared" si="4"/>
        <v>0.18</v>
      </c>
      <c r="L3" s="9">
        <f t="shared" si="5"/>
        <v>80.008719999999997</v>
      </c>
      <c r="M3" s="9">
        <f t="shared" si="6"/>
        <v>100.005</v>
      </c>
      <c r="N3" s="9">
        <f t="shared" si="7"/>
        <v>19.996279999999999</v>
      </c>
      <c r="O3" s="9">
        <f t="shared" si="8"/>
        <v>24.995000000000005</v>
      </c>
      <c r="P3" t="str">
        <f t="shared" ref="P3:P66" si="9">IF(C3&lt;=100,"1-100",IF(C3&lt;=200,"101-200",IF(C3&lt;=300,"201-300",IF(C3&lt;=400,"301-400",IF(C3&lt;=500,"401-500",IF(C3&lt;=600,"501-600",IF(C3&lt;=700,"601-700",IF(C3&lt;=800,"701-800",IF(C3&lt;=900,"801-900",IF(C3&lt;=1000,"901-1000","1000+"))))))))))</f>
        <v>101-200</v>
      </c>
    </row>
    <row r="4" spans="1:16" ht="15.75" x14ac:dyDescent="0.25">
      <c r="A4" s="1" t="s">
        <v>99</v>
      </c>
      <c r="B4" s="1">
        <v>3304</v>
      </c>
      <c r="C4" s="2">
        <v>145</v>
      </c>
      <c r="D4" s="5">
        <v>0.12</v>
      </c>
      <c r="E4" s="2">
        <v>89.38</v>
      </c>
      <c r="F4" s="4">
        <f t="shared" si="0"/>
        <v>78.654399999999995</v>
      </c>
      <c r="G4" s="6">
        <f t="shared" si="1"/>
        <v>0.32200000000000001</v>
      </c>
      <c r="H4" s="9">
        <f t="shared" si="2"/>
        <v>98.31</v>
      </c>
      <c r="I4" s="6">
        <f t="shared" si="3"/>
        <v>0.09</v>
      </c>
      <c r="J4" s="6">
        <f t="shared" si="3"/>
        <v>0.09</v>
      </c>
      <c r="K4" s="8">
        <f t="shared" si="4"/>
        <v>0.18</v>
      </c>
      <c r="L4" s="9">
        <f t="shared" si="5"/>
        <v>92.812191999999996</v>
      </c>
      <c r="M4" s="9">
        <f t="shared" si="6"/>
        <v>116.00579999999999</v>
      </c>
      <c r="N4" s="9">
        <f t="shared" si="7"/>
        <v>23.193607999999998</v>
      </c>
      <c r="O4" s="9">
        <f t="shared" si="8"/>
        <v>28.994200000000006</v>
      </c>
      <c r="P4" t="str">
        <f t="shared" si="9"/>
        <v>101-200</v>
      </c>
    </row>
    <row r="5" spans="1:16" ht="15.75" x14ac:dyDescent="0.25">
      <c r="A5" s="1" t="s">
        <v>35</v>
      </c>
      <c r="B5" s="1">
        <v>3304</v>
      </c>
      <c r="C5" s="2">
        <v>150</v>
      </c>
      <c r="D5" s="5">
        <v>0.12</v>
      </c>
      <c r="E5" s="2">
        <v>92.46</v>
      </c>
      <c r="F5" s="4">
        <f t="shared" si="0"/>
        <v>81.364800000000002</v>
      </c>
      <c r="G5" s="6">
        <f t="shared" si="1"/>
        <v>0.32200000000000001</v>
      </c>
      <c r="H5" s="9">
        <f t="shared" si="2"/>
        <v>101.69999999999999</v>
      </c>
      <c r="I5" s="6">
        <f t="shared" si="3"/>
        <v>0.09</v>
      </c>
      <c r="J5" s="6">
        <f t="shared" si="3"/>
        <v>0.09</v>
      </c>
      <c r="K5" s="8">
        <f t="shared" si="4"/>
        <v>0.18</v>
      </c>
      <c r="L5" s="9">
        <f t="shared" si="5"/>
        <v>96.010463999999999</v>
      </c>
      <c r="M5" s="9">
        <f t="shared" si="6"/>
        <v>120.00599999999999</v>
      </c>
      <c r="N5" s="9">
        <f t="shared" si="7"/>
        <v>23.995535999999987</v>
      </c>
      <c r="O5" s="9">
        <f t="shared" si="8"/>
        <v>29.994000000000014</v>
      </c>
      <c r="P5" t="str">
        <f t="shared" si="9"/>
        <v>101-200</v>
      </c>
    </row>
    <row r="6" spans="1:16" ht="15.75" x14ac:dyDescent="0.25">
      <c r="A6" s="1" t="s">
        <v>111</v>
      </c>
      <c r="B6" s="1">
        <v>3304</v>
      </c>
      <c r="C6" s="2">
        <v>150</v>
      </c>
      <c r="D6" s="5">
        <v>0.12</v>
      </c>
      <c r="E6" s="2">
        <v>92.46</v>
      </c>
      <c r="F6" s="4">
        <f t="shared" si="0"/>
        <v>81.364800000000002</v>
      </c>
      <c r="G6" s="6">
        <f t="shared" si="1"/>
        <v>0.32200000000000001</v>
      </c>
      <c r="H6" s="9">
        <f t="shared" si="2"/>
        <v>101.69999999999999</v>
      </c>
      <c r="I6" s="6">
        <f t="shared" si="3"/>
        <v>0.09</v>
      </c>
      <c r="J6" s="6">
        <f t="shared" si="3"/>
        <v>0.09</v>
      </c>
      <c r="K6" s="8">
        <f t="shared" si="4"/>
        <v>0.18</v>
      </c>
      <c r="L6" s="9">
        <f t="shared" si="5"/>
        <v>96.010463999999999</v>
      </c>
      <c r="M6" s="9">
        <f t="shared" si="6"/>
        <v>120.00599999999999</v>
      </c>
      <c r="N6" s="9">
        <f t="shared" si="7"/>
        <v>23.995535999999987</v>
      </c>
      <c r="O6" s="9">
        <f t="shared" si="8"/>
        <v>29.994000000000014</v>
      </c>
      <c r="P6" t="str">
        <f t="shared" si="9"/>
        <v>101-200</v>
      </c>
    </row>
    <row r="7" spans="1:16" ht="15.75" x14ac:dyDescent="0.25">
      <c r="A7" s="1" t="s">
        <v>36</v>
      </c>
      <c r="B7" s="1">
        <v>3304</v>
      </c>
      <c r="C7" s="2">
        <v>150</v>
      </c>
      <c r="D7" s="5">
        <v>0.12</v>
      </c>
      <c r="E7" s="2">
        <v>92.46</v>
      </c>
      <c r="F7" s="4">
        <f t="shared" si="0"/>
        <v>81.364800000000002</v>
      </c>
      <c r="G7" s="6">
        <f t="shared" si="1"/>
        <v>0.32200000000000001</v>
      </c>
      <c r="H7" s="9">
        <f t="shared" si="2"/>
        <v>101.69999999999999</v>
      </c>
      <c r="I7" s="6">
        <f t="shared" si="3"/>
        <v>0.09</v>
      </c>
      <c r="J7" s="6">
        <f t="shared" si="3"/>
        <v>0.09</v>
      </c>
      <c r="K7" s="8">
        <f t="shared" si="4"/>
        <v>0.18</v>
      </c>
      <c r="L7" s="9">
        <f t="shared" si="5"/>
        <v>96.010463999999999</v>
      </c>
      <c r="M7" s="9">
        <f t="shared" si="6"/>
        <v>120.00599999999999</v>
      </c>
      <c r="N7" s="9">
        <f t="shared" si="7"/>
        <v>23.995535999999987</v>
      </c>
      <c r="O7" s="9">
        <f t="shared" si="8"/>
        <v>29.994000000000014</v>
      </c>
      <c r="P7" t="str">
        <f t="shared" si="9"/>
        <v>101-200</v>
      </c>
    </row>
    <row r="8" spans="1:16" ht="15.75" x14ac:dyDescent="0.25">
      <c r="A8" s="1" t="s">
        <v>37</v>
      </c>
      <c r="B8" s="1">
        <v>3304</v>
      </c>
      <c r="C8" s="2">
        <v>150</v>
      </c>
      <c r="D8" s="5">
        <v>0.12</v>
      </c>
      <c r="E8" s="2">
        <v>92.46</v>
      </c>
      <c r="F8" s="4">
        <f t="shared" si="0"/>
        <v>81.364800000000002</v>
      </c>
      <c r="G8" s="6">
        <f t="shared" si="1"/>
        <v>0.32200000000000001</v>
      </c>
      <c r="H8" s="9">
        <f t="shared" si="2"/>
        <v>101.69999999999999</v>
      </c>
      <c r="I8" s="6">
        <f t="shared" si="3"/>
        <v>0.09</v>
      </c>
      <c r="J8" s="6">
        <f t="shared" si="3"/>
        <v>0.09</v>
      </c>
      <c r="K8" s="8">
        <f t="shared" si="4"/>
        <v>0.18</v>
      </c>
      <c r="L8" s="9">
        <f t="shared" si="5"/>
        <v>96.010463999999999</v>
      </c>
      <c r="M8" s="9">
        <f t="shared" si="6"/>
        <v>120.00599999999999</v>
      </c>
      <c r="N8" s="9">
        <f t="shared" si="7"/>
        <v>23.995535999999987</v>
      </c>
      <c r="O8" s="9">
        <f t="shared" si="8"/>
        <v>29.994000000000014</v>
      </c>
      <c r="P8" t="str">
        <f t="shared" si="9"/>
        <v>101-200</v>
      </c>
    </row>
    <row r="9" spans="1:16" ht="15.75" x14ac:dyDescent="0.25">
      <c r="A9" s="1" t="s">
        <v>38</v>
      </c>
      <c r="B9" s="1">
        <v>3304</v>
      </c>
      <c r="C9" s="2">
        <v>150</v>
      </c>
      <c r="D9" s="5">
        <v>0.12</v>
      </c>
      <c r="E9" s="2">
        <v>92.46</v>
      </c>
      <c r="F9" s="4">
        <f t="shared" si="0"/>
        <v>81.364800000000002</v>
      </c>
      <c r="G9" s="6">
        <f t="shared" si="1"/>
        <v>0.32200000000000001</v>
      </c>
      <c r="H9" s="9">
        <f t="shared" si="2"/>
        <v>101.69999999999999</v>
      </c>
      <c r="I9" s="6">
        <f t="shared" si="3"/>
        <v>0.09</v>
      </c>
      <c r="J9" s="6">
        <f t="shared" si="3"/>
        <v>0.09</v>
      </c>
      <c r="K9" s="8">
        <f t="shared" si="4"/>
        <v>0.18</v>
      </c>
      <c r="L9" s="9">
        <f t="shared" si="5"/>
        <v>96.010463999999999</v>
      </c>
      <c r="M9" s="9">
        <f t="shared" si="6"/>
        <v>120.00599999999999</v>
      </c>
      <c r="N9" s="9">
        <f t="shared" si="7"/>
        <v>23.995535999999987</v>
      </c>
      <c r="O9" s="9">
        <f t="shared" si="8"/>
        <v>29.994000000000014</v>
      </c>
      <c r="P9" t="str">
        <f t="shared" si="9"/>
        <v>101-200</v>
      </c>
    </row>
    <row r="10" spans="1:16" ht="15.75" x14ac:dyDescent="0.25">
      <c r="A10" s="1" t="s">
        <v>39</v>
      </c>
      <c r="B10" s="1">
        <v>3304</v>
      </c>
      <c r="C10" s="2">
        <v>150</v>
      </c>
      <c r="D10" s="5">
        <v>0.12</v>
      </c>
      <c r="E10" s="2">
        <v>92.46</v>
      </c>
      <c r="F10" s="4">
        <f t="shared" si="0"/>
        <v>81.364800000000002</v>
      </c>
      <c r="G10" s="6">
        <f t="shared" si="1"/>
        <v>0.32200000000000001</v>
      </c>
      <c r="H10" s="9">
        <f t="shared" si="2"/>
        <v>101.69999999999999</v>
      </c>
      <c r="I10" s="6">
        <f t="shared" si="3"/>
        <v>0.09</v>
      </c>
      <c r="J10" s="6">
        <f t="shared" si="3"/>
        <v>0.09</v>
      </c>
      <c r="K10" s="8">
        <f t="shared" si="4"/>
        <v>0.18</v>
      </c>
      <c r="L10" s="9">
        <f t="shared" si="5"/>
        <v>96.010463999999999</v>
      </c>
      <c r="M10" s="9">
        <f t="shared" si="6"/>
        <v>120.00599999999999</v>
      </c>
      <c r="N10" s="9">
        <f t="shared" si="7"/>
        <v>23.995535999999987</v>
      </c>
      <c r="O10" s="9">
        <f t="shared" si="8"/>
        <v>29.994000000000014</v>
      </c>
      <c r="P10" t="str">
        <f t="shared" si="9"/>
        <v>101-200</v>
      </c>
    </row>
    <row r="11" spans="1:16" ht="15.75" x14ac:dyDescent="0.25">
      <c r="A11" s="1" t="s">
        <v>40</v>
      </c>
      <c r="B11" s="1">
        <v>3304</v>
      </c>
      <c r="C11" s="2">
        <v>150</v>
      </c>
      <c r="D11" s="5">
        <v>0.12</v>
      </c>
      <c r="E11" s="2">
        <v>92.46</v>
      </c>
      <c r="F11" s="4">
        <f t="shared" si="0"/>
        <v>81.364800000000002</v>
      </c>
      <c r="G11" s="6">
        <f t="shared" si="1"/>
        <v>0.32200000000000001</v>
      </c>
      <c r="H11" s="9">
        <f t="shared" si="2"/>
        <v>101.69999999999999</v>
      </c>
      <c r="I11" s="6">
        <f t="shared" si="3"/>
        <v>0.09</v>
      </c>
      <c r="J11" s="6">
        <f t="shared" si="3"/>
        <v>0.09</v>
      </c>
      <c r="K11" s="8">
        <f t="shared" si="4"/>
        <v>0.18</v>
      </c>
      <c r="L11" s="9">
        <f t="shared" si="5"/>
        <v>96.010463999999999</v>
      </c>
      <c r="M11" s="9">
        <f t="shared" si="6"/>
        <v>120.00599999999999</v>
      </c>
      <c r="N11" s="9">
        <f t="shared" si="7"/>
        <v>23.995535999999987</v>
      </c>
      <c r="O11" s="9">
        <f t="shared" si="8"/>
        <v>29.994000000000014</v>
      </c>
      <c r="P11" t="str">
        <f t="shared" si="9"/>
        <v>101-200</v>
      </c>
    </row>
    <row r="12" spans="1:16" ht="15.75" x14ac:dyDescent="0.25">
      <c r="A12" s="1" t="s">
        <v>41</v>
      </c>
      <c r="B12" s="1">
        <v>3304</v>
      </c>
      <c r="C12" s="2">
        <v>150</v>
      </c>
      <c r="D12" s="5">
        <v>0.12</v>
      </c>
      <c r="E12" s="2">
        <v>92.46</v>
      </c>
      <c r="F12" s="4">
        <f t="shared" si="0"/>
        <v>81.364800000000002</v>
      </c>
      <c r="G12" s="6">
        <f t="shared" si="1"/>
        <v>0.32200000000000001</v>
      </c>
      <c r="H12" s="9">
        <f t="shared" si="2"/>
        <v>101.69999999999999</v>
      </c>
      <c r="I12" s="6">
        <f t="shared" si="3"/>
        <v>0.09</v>
      </c>
      <c r="J12" s="6">
        <f t="shared" si="3"/>
        <v>0.09</v>
      </c>
      <c r="K12" s="8">
        <f t="shared" si="4"/>
        <v>0.18</v>
      </c>
      <c r="L12" s="9">
        <f t="shared" si="5"/>
        <v>96.010463999999999</v>
      </c>
      <c r="M12" s="9">
        <f t="shared" si="6"/>
        <v>120.00599999999999</v>
      </c>
      <c r="N12" s="9">
        <f t="shared" si="7"/>
        <v>23.995535999999987</v>
      </c>
      <c r="O12" s="9">
        <f t="shared" si="8"/>
        <v>29.994000000000014</v>
      </c>
      <c r="P12" t="str">
        <f t="shared" si="9"/>
        <v>101-200</v>
      </c>
    </row>
    <row r="13" spans="1:16" ht="15.75" x14ac:dyDescent="0.25">
      <c r="A13" s="1" t="s">
        <v>112</v>
      </c>
      <c r="B13" s="1">
        <v>3304</v>
      </c>
      <c r="C13" s="2">
        <v>150</v>
      </c>
      <c r="D13" s="5">
        <v>0.12</v>
      </c>
      <c r="E13" s="2">
        <v>92.46</v>
      </c>
      <c r="F13" s="4">
        <f t="shared" si="0"/>
        <v>81.364800000000002</v>
      </c>
      <c r="G13" s="6">
        <f t="shared" si="1"/>
        <v>0.32200000000000001</v>
      </c>
      <c r="H13" s="9">
        <f t="shared" si="2"/>
        <v>101.69999999999999</v>
      </c>
      <c r="I13" s="6">
        <f t="shared" si="3"/>
        <v>0.09</v>
      </c>
      <c r="J13" s="6">
        <f t="shared" si="3"/>
        <v>0.09</v>
      </c>
      <c r="K13" s="8">
        <f t="shared" si="4"/>
        <v>0.18</v>
      </c>
      <c r="L13" s="9">
        <f t="shared" si="5"/>
        <v>96.010463999999999</v>
      </c>
      <c r="M13" s="9">
        <f t="shared" si="6"/>
        <v>120.00599999999999</v>
      </c>
      <c r="N13" s="9">
        <f t="shared" si="7"/>
        <v>23.995535999999987</v>
      </c>
      <c r="O13" s="9">
        <f t="shared" si="8"/>
        <v>29.994000000000014</v>
      </c>
      <c r="P13" t="str">
        <f t="shared" si="9"/>
        <v>101-200</v>
      </c>
    </row>
    <row r="14" spans="1:16" ht="15.75" x14ac:dyDescent="0.25">
      <c r="A14" s="1" t="s">
        <v>113</v>
      </c>
      <c r="B14" s="1">
        <v>3304</v>
      </c>
      <c r="C14" s="2">
        <v>150</v>
      </c>
      <c r="D14" s="5">
        <v>0.12</v>
      </c>
      <c r="E14" s="2">
        <v>92.46</v>
      </c>
      <c r="F14" s="4">
        <f t="shared" si="0"/>
        <v>81.364800000000002</v>
      </c>
      <c r="G14" s="6">
        <f t="shared" si="1"/>
        <v>0.32200000000000001</v>
      </c>
      <c r="H14" s="9">
        <f t="shared" si="2"/>
        <v>101.69999999999999</v>
      </c>
      <c r="I14" s="6">
        <f t="shared" si="3"/>
        <v>0.09</v>
      </c>
      <c r="J14" s="6">
        <f t="shared" si="3"/>
        <v>0.09</v>
      </c>
      <c r="K14" s="8">
        <f t="shared" si="4"/>
        <v>0.18</v>
      </c>
      <c r="L14" s="9">
        <f t="shared" si="5"/>
        <v>96.010463999999999</v>
      </c>
      <c r="M14" s="9">
        <f t="shared" si="6"/>
        <v>120.00599999999999</v>
      </c>
      <c r="N14" s="9">
        <f t="shared" si="7"/>
        <v>23.995535999999987</v>
      </c>
      <c r="O14" s="9">
        <f t="shared" si="8"/>
        <v>29.994000000000014</v>
      </c>
      <c r="P14" t="str">
        <f t="shared" si="9"/>
        <v>101-200</v>
      </c>
    </row>
    <row r="15" spans="1:16" ht="15.75" x14ac:dyDescent="0.25">
      <c r="A15" s="1" t="s">
        <v>114</v>
      </c>
      <c r="B15" s="1">
        <v>3304</v>
      </c>
      <c r="C15" s="2">
        <v>150</v>
      </c>
      <c r="D15" s="5">
        <v>0.12</v>
      </c>
      <c r="E15" s="2">
        <v>92.46</v>
      </c>
      <c r="F15" s="4">
        <f t="shared" si="0"/>
        <v>81.364800000000002</v>
      </c>
      <c r="G15" s="6">
        <f t="shared" si="1"/>
        <v>0.32200000000000001</v>
      </c>
      <c r="H15" s="9">
        <f t="shared" si="2"/>
        <v>101.69999999999999</v>
      </c>
      <c r="I15" s="6">
        <f t="shared" si="3"/>
        <v>0.09</v>
      </c>
      <c r="J15" s="6">
        <f t="shared" si="3"/>
        <v>0.09</v>
      </c>
      <c r="K15" s="8">
        <f t="shared" si="4"/>
        <v>0.18</v>
      </c>
      <c r="L15" s="9">
        <f t="shared" si="5"/>
        <v>96.010463999999999</v>
      </c>
      <c r="M15" s="9">
        <f t="shared" si="6"/>
        <v>120.00599999999999</v>
      </c>
      <c r="N15" s="9">
        <f t="shared" si="7"/>
        <v>23.995535999999987</v>
      </c>
      <c r="O15" s="9">
        <f t="shared" si="8"/>
        <v>29.994000000000014</v>
      </c>
      <c r="P15" t="str">
        <f t="shared" si="9"/>
        <v>101-200</v>
      </c>
    </row>
    <row r="16" spans="1:16" ht="15.75" x14ac:dyDescent="0.25">
      <c r="A16" s="1" t="s">
        <v>115</v>
      </c>
      <c r="B16" s="1">
        <v>3304</v>
      </c>
      <c r="C16" s="2">
        <v>150</v>
      </c>
      <c r="D16" s="5">
        <v>0.12</v>
      </c>
      <c r="E16" s="2">
        <v>92.46</v>
      </c>
      <c r="F16" s="4">
        <f t="shared" si="0"/>
        <v>81.364800000000002</v>
      </c>
      <c r="G16" s="6">
        <f t="shared" si="1"/>
        <v>0.32200000000000001</v>
      </c>
      <c r="H16" s="9">
        <f t="shared" si="2"/>
        <v>101.69999999999999</v>
      </c>
      <c r="I16" s="6">
        <f t="shared" si="3"/>
        <v>0.09</v>
      </c>
      <c r="J16" s="6">
        <f t="shared" si="3"/>
        <v>0.09</v>
      </c>
      <c r="K16" s="8">
        <f t="shared" si="4"/>
        <v>0.18</v>
      </c>
      <c r="L16" s="9">
        <f t="shared" si="5"/>
        <v>96.010463999999999</v>
      </c>
      <c r="M16" s="9">
        <f t="shared" si="6"/>
        <v>120.00599999999999</v>
      </c>
      <c r="N16" s="9">
        <f t="shared" si="7"/>
        <v>23.995535999999987</v>
      </c>
      <c r="O16" s="9">
        <f t="shared" si="8"/>
        <v>29.994000000000014</v>
      </c>
      <c r="P16" t="str">
        <f t="shared" si="9"/>
        <v>101-200</v>
      </c>
    </row>
    <row r="17" spans="1:16" ht="15.75" x14ac:dyDescent="0.25">
      <c r="A17" s="1" t="s">
        <v>116</v>
      </c>
      <c r="B17" s="1">
        <v>3304</v>
      </c>
      <c r="C17" s="2">
        <v>150</v>
      </c>
      <c r="D17" s="5">
        <v>0.12</v>
      </c>
      <c r="E17" s="2">
        <v>92.46</v>
      </c>
      <c r="F17" s="4">
        <f t="shared" si="0"/>
        <v>81.364800000000002</v>
      </c>
      <c r="G17" s="6">
        <f t="shared" si="1"/>
        <v>0.32200000000000001</v>
      </c>
      <c r="H17" s="9">
        <f t="shared" si="2"/>
        <v>101.69999999999999</v>
      </c>
      <c r="I17" s="6">
        <f t="shared" si="3"/>
        <v>0.09</v>
      </c>
      <c r="J17" s="6">
        <f t="shared" si="3"/>
        <v>0.09</v>
      </c>
      <c r="K17" s="8">
        <f t="shared" si="4"/>
        <v>0.18</v>
      </c>
      <c r="L17" s="9">
        <f t="shared" si="5"/>
        <v>96.010463999999999</v>
      </c>
      <c r="M17" s="9">
        <f t="shared" si="6"/>
        <v>120.00599999999999</v>
      </c>
      <c r="N17" s="9">
        <f t="shared" si="7"/>
        <v>23.995535999999987</v>
      </c>
      <c r="O17" s="9">
        <f t="shared" si="8"/>
        <v>29.994000000000014</v>
      </c>
      <c r="P17" t="str">
        <f t="shared" si="9"/>
        <v>101-200</v>
      </c>
    </row>
    <row r="18" spans="1:16" ht="15.75" x14ac:dyDescent="0.25">
      <c r="A18" s="1" t="s">
        <v>117</v>
      </c>
      <c r="B18" s="1">
        <v>3304</v>
      </c>
      <c r="C18" s="2">
        <v>150</v>
      </c>
      <c r="D18" s="5">
        <v>0.12</v>
      </c>
      <c r="E18" s="2">
        <v>92.46</v>
      </c>
      <c r="F18" s="4">
        <f t="shared" si="0"/>
        <v>81.364800000000002</v>
      </c>
      <c r="G18" s="6">
        <f t="shared" si="1"/>
        <v>0.32200000000000001</v>
      </c>
      <c r="H18" s="9">
        <f t="shared" si="2"/>
        <v>101.69999999999999</v>
      </c>
      <c r="I18" s="6">
        <f t="shared" si="3"/>
        <v>0.09</v>
      </c>
      <c r="J18" s="6">
        <f t="shared" si="3"/>
        <v>0.09</v>
      </c>
      <c r="K18" s="8">
        <f t="shared" si="4"/>
        <v>0.18</v>
      </c>
      <c r="L18" s="9">
        <f t="shared" si="5"/>
        <v>96.010463999999999</v>
      </c>
      <c r="M18" s="9">
        <f t="shared" si="6"/>
        <v>120.00599999999999</v>
      </c>
      <c r="N18" s="9">
        <f t="shared" si="7"/>
        <v>23.995535999999987</v>
      </c>
      <c r="O18" s="9">
        <f t="shared" si="8"/>
        <v>29.994000000000014</v>
      </c>
      <c r="P18" t="str">
        <f t="shared" si="9"/>
        <v>101-200</v>
      </c>
    </row>
    <row r="19" spans="1:16" ht="15.75" x14ac:dyDescent="0.25">
      <c r="A19" s="1" t="s">
        <v>118</v>
      </c>
      <c r="B19" s="1">
        <v>3304</v>
      </c>
      <c r="C19" s="2">
        <v>150</v>
      </c>
      <c r="D19" s="5">
        <v>0.12</v>
      </c>
      <c r="E19" s="2">
        <v>92.46</v>
      </c>
      <c r="F19" s="4">
        <f t="shared" si="0"/>
        <v>81.364800000000002</v>
      </c>
      <c r="G19" s="6">
        <f t="shared" si="1"/>
        <v>0.32200000000000001</v>
      </c>
      <c r="H19" s="9">
        <f t="shared" si="2"/>
        <v>101.69999999999999</v>
      </c>
      <c r="I19" s="6">
        <f t="shared" si="3"/>
        <v>0.09</v>
      </c>
      <c r="J19" s="6">
        <f t="shared" si="3"/>
        <v>0.09</v>
      </c>
      <c r="K19" s="8">
        <f t="shared" si="4"/>
        <v>0.18</v>
      </c>
      <c r="L19" s="9">
        <f t="shared" si="5"/>
        <v>96.010463999999999</v>
      </c>
      <c r="M19" s="9">
        <f t="shared" si="6"/>
        <v>120.00599999999999</v>
      </c>
      <c r="N19" s="9">
        <f t="shared" si="7"/>
        <v>23.995535999999987</v>
      </c>
      <c r="O19" s="9">
        <f t="shared" si="8"/>
        <v>29.994000000000014</v>
      </c>
      <c r="P19" t="str">
        <f t="shared" si="9"/>
        <v>101-200</v>
      </c>
    </row>
    <row r="20" spans="1:16" ht="15.75" x14ac:dyDescent="0.25">
      <c r="A20" s="1" t="s">
        <v>61</v>
      </c>
      <c r="B20" s="1">
        <v>3304</v>
      </c>
      <c r="C20" s="2">
        <v>150</v>
      </c>
      <c r="D20" s="5">
        <v>0.12</v>
      </c>
      <c r="E20" s="2">
        <v>92.46</v>
      </c>
      <c r="F20" s="4">
        <f t="shared" si="0"/>
        <v>81.364800000000002</v>
      </c>
      <c r="G20" s="6">
        <f t="shared" si="1"/>
        <v>0.32200000000000001</v>
      </c>
      <c r="H20" s="9">
        <f t="shared" si="2"/>
        <v>101.69999999999999</v>
      </c>
      <c r="I20" s="6">
        <f t="shared" si="3"/>
        <v>0.09</v>
      </c>
      <c r="J20" s="6">
        <f t="shared" si="3"/>
        <v>0.09</v>
      </c>
      <c r="K20" s="8">
        <f t="shared" si="4"/>
        <v>0.18</v>
      </c>
      <c r="L20" s="9">
        <f t="shared" si="5"/>
        <v>96.010463999999999</v>
      </c>
      <c r="M20" s="9">
        <f t="shared" si="6"/>
        <v>120.00599999999999</v>
      </c>
      <c r="N20" s="9">
        <f t="shared" si="7"/>
        <v>23.995535999999987</v>
      </c>
      <c r="O20" s="9">
        <f t="shared" si="8"/>
        <v>29.994000000000014</v>
      </c>
      <c r="P20" t="str">
        <f t="shared" si="9"/>
        <v>101-200</v>
      </c>
    </row>
    <row r="21" spans="1:16" ht="15.75" x14ac:dyDescent="0.25">
      <c r="A21" s="1" t="s">
        <v>101</v>
      </c>
      <c r="B21" s="1">
        <v>3304</v>
      </c>
      <c r="C21" s="2">
        <v>199</v>
      </c>
      <c r="D21" s="5">
        <v>0.12</v>
      </c>
      <c r="E21" s="2">
        <v>122.66</v>
      </c>
      <c r="F21" s="4">
        <f t="shared" si="0"/>
        <v>107.9408</v>
      </c>
      <c r="G21" s="6">
        <f t="shared" si="1"/>
        <v>0.32200000000000001</v>
      </c>
      <c r="H21" s="9">
        <f t="shared" si="2"/>
        <v>134.922</v>
      </c>
      <c r="I21" s="6">
        <f t="shared" si="3"/>
        <v>0.09</v>
      </c>
      <c r="J21" s="6">
        <f t="shared" si="3"/>
        <v>0.09</v>
      </c>
      <c r="K21" s="8">
        <f t="shared" si="4"/>
        <v>0.18</v>
      </c>
      <c r="L21" s="9">
        <f t="shared" si="5"/>
        <v>127.370144</v>
      </c>
      <c r="M21" s="9">
        <f t="shared" si="6"/>
        <v>159.20795999999999</v>
      </c>
      <c r="N21" s="9">
        <f t="shared" si="7"/>
        <v>31.837815999999989</v>
      </c>
      <c r="O21" s="9">
        <f t="shared" si="8"/>
        <v>39.792040000000014</v>
      </c>
      <c r="P21" t="str">
        <f t="shared" si="9"/>
        <v>101-200</v>
      </c>
    </row>
    <row r="22" spans="1:16" ht="15.75" x14ac:dyDescent="0.25">
      <c r="A22" s="1" t="s">
        <v>102</v>
      </c>
      <c r="B22" s="1">
        <v>3304</v>
      </c>
      <c r="C22" s="2">
        <v>199</v>
      </c>
      <c r="D22" s="5">
        <v>0.12</v>
      </c>
      <c r="E22" s="2">
        <v>122.66</v>
      </c>
      <c r="F22" s="4">
        <f t="shared" si="0"/>
        <v>107.9408</v>
      </c>
      <c r="G22" s="6">
        <f t="shared" si="1"/>
        <v>0.32200000000000001</v>
      </c>
      <c r="H22" s="9">
        <f t="shared" si="2"/>
        <v>134.922</v>
      </c>
      <c r="I22" s="6">
        <f t="shared" ref="I22:J41" si="10">9/100</f>
        <v>0.09</v>
      </c>
      <c r="J22" s="6">
        <f t="shared" si="10"/>
        <v>0.09</v>
      </c>
      <c r="K22" s="8">
        <f t="shared" si="4"/>
        <v>0.18</v>
      </c>
      <c r="L22" s="9">
        <f t="shared" si="5"/>
        <v>127.370144</v>
      </c>
      <c r="M22" s="9">
        <f t="shared" si="6"/>
        <v>159.20795999999999</v>
      </c>
      <c r="N22" s="9">
        <f t="shared" si="7"/>
        <v>31.837815999999989</v>
      </c>
      <c r="O22" s="9">
        <f t="shared" si="8"/>
        <v>39.792040000000014</v>
      </c>
      <c r="P22" t="str">
        <f t="shared" si="9"/>
        <v>101-200</v>
      </c>
    </row>
    <row r="23" spans="1:16" ht="15.75" x14ac:dyDescent="0.25">
      <c r="A23" s="1" t="s">
        <v>72</v>
      </c>
      <c r="B23" s="1">
        <v>3304</v>
      </c>
      <c r="C23" s="2">
        <v>225</v>
      </c>
      <c r="D23" s="5">
        <v>0.12</v>
      </c>
      <c r="E23" s="2">
        <v>137.94</v>
      </c>
      <c r="F23" s="4">
        <f t="shared" si="0"/>
        <v>121.38720000000001</v>
      </c>
      <c r="G23" s="6">
        <f t="shared" si="1"/>
        <v>0.32200000000000001</v>
      </c>
      <c r="H23" s="9">
        <f t="shared" si="2"/>
        <v>152.55000000000001</v>
      </c>
      <c r="I23" s="6">
        <f t="shared" si="10"/>
        <v>0.09</v>
      </c>
      <c r="J23" s="6">
        <f t="shared" si="10"/>
        <v>0.09</v>
      </c>
      <c r="K23" s="8">
        <f t="shared" si="4"/>
        <v>0.18</v>
      </c>
      <c r="L23" s="9">
        <f t="shared" si="5"/>
        <v>143.236896</v>
      </c>
      <c r="M23" s="9">
        <f t="shared" si="6"/>
        <v>180.00900000000001</v>
      </c>
      <c r="N23" s="9">
        <f t="shared" si="7"/>
        <v>36.772104000000013</v>
      </c>
      <c r="O23" s="9">
        <f t="shared" si="8"/>
        <v>44.990999999999985</v>
      </c>
      <c r="P23" t="str">
        <f t="shared" si="9"/>
        <v>201-300</v>
      </c>
    </row>
    <row r="24" spans="1:16" ht="15.75" x14ac:dyDescent="0.25">
      <c r="A24" s="1" t="s">
        <v>17</v>
      </c>
      <c r="B24" s="1">
        <v>3304</v>
      </c>
      <c r="C24" s="2">
        <v>250</v>
      </c>
      <c r="D24" s="5">
        <v>0.12</v>
      </c>
      <c r="E24" s="2">
        <v>154.1</v>
      </c>
      <c r="F24" s="4">
        <f t="shared" si="0"/>
        <v>135.608</v>
      </c>
      <c r="G24" s="6">
        <f t="shared" si="1"/>
        <v>0.32200000000000001</v>
      </c>
      <c r="H24" s="9">
        <f t="shared" si="2"/>
        <v>169.5</v>
      </c>
      <c r="I24" s="6">
        <f t="shared" si="10"/>
        <v>0.09</v>
      </c>
      <c r="J24" s="6">
        <f t="shared" si="10"/>
        <v>0.09</v>
      </c>
      <c r="K24" s="8">
        <f t="shared" si="4"/>
        <v>0.18</v>
      </c>
      <c r="L24" s="9">
        <f t="shared" si="5"/>
        <v>160.01743999999999</v>
      </c>
      <c r="M24" s="9">
        <f t="shared" si="6"/>
        <v>200.01</v>
      </c>
      <c r="N24" s="9">
        <f t="shared" si="7"/>
        <v>39.992559999999997</v>
      </c>
      <c r="O24" s="9">
        <f t="shared" si="8"/>
        <v>49.990000000000009</v>
      </c>
      <c r="P24" t="str">
        <f t="shared" si="9"/>
        <v>201-300</v>
      </c>
    </row>
    <row r="25" spans="1:16" ht="15.75" x14ac:dyDescent="0.25">
      <c r="A25" s="1" t="s">
        <v>67</v>
      </c>
      <c r="B25" s="1">
        <v>3304</v>
      </c>
      <c r="C25" s="2">
        <v>250</v>
      </c>
      <c r="D25" s="5">
        <v>0.12</v>
      </c>
      <c r="E25" s="2">
        <v>154.1</v>
      </c>
      <c r="F25" s="4">
        <f t="shared" si="0"/>
        <v>135.608</v>
      </c>
      <c r="G25" s="6">
        <f t="shared" si="1"/>
        <v>0.32200000000000001</v>
      </c>
      <c r="H25" s="9">
        <f t="shared" si="2"/>
        <v>169.5</v>
      </c>
      <c r="I25" s="6">
        <f t="shared" si="10"/>
        <v>0.09</v>
      </c>
      <c r="J25" s="6">
        <f t="shared" si="10"/>
        <v>0.09</v>
      </c>
      <c r="K25" s="8">
        <f t="shared" si="4"/>
        <v>0.18</v>
      </c>
      <c r="L25" s="9">
        <f t="shared" si="5"/>
        <v>160.01743999999999</v>
      </c>
      <c r="M25" s="9">
        <f t="shared" si="6"/>
        <v>200.01</v>
      </c>
      <c r="N25" s="9">
        <f t="shared" si="7"/>
        <v>39.992559999999997</v>
      </c>
      <c r="O25" s="9">
        <f t="shared" si="8"/>
        <v>49.990000000000009</v>
      </c>
      <c r="P25" t="str">
        <f t="shared" si="9"/>
        <v>201-300</v>
      </c>
    </row>
    <row r="26" spans="1:16" ht="15.75" x14ac:dyDescent="0.25">
      <c r="A26" s="1" t="s">
        <v>68</v>
      </c>
      <c r="B26" s="1">
        <v>3304</v>
      </c>
      <c r="C26" s="2">
        <v>250</v>
      </c>
      <c r="D26" s="5">
        <v>0.12</v>
      </c>
      <c r="E26" s="2">
        <v>154.1</v>
      </c>
      <c r="F26" s="4">
        <f t="shared" si="0"/>
        <v>135.608</v>
      </c>
      <c r="G26" s="6">
        <f t="shared" si="1"/>
        <v>0.32200000000000001</v>
      </c>
      <c r="H26" s="9">
        <f t="shared" si="2"/>
        <v>169.5</v>
      </c>
      <c r="I26" s="6">
        <f t="shared" si="10"/>
        <v>0.09</v>
      </c>
      <c r="J26" s="6">
        <f t="shared" si="10"/>
        <v>0.09</v>
      </c>
      <c r="K26" s="8">
        <f t="shared" si="4"/>
        <v>0.18</v>
      </c>
      <c r="L26" s="9">
        <f t="shared" si="5"/>
        <v>160.01743999999999</v>
      </c>
      <c r="M26" s="9">
        <f t="shared" si="6"/>
        <v>200.01</v>
      </c>
      <c r="N26" s="9">
        <f t="shared" si="7"/>
        <v>39.992559999999997</v>
      </c>
      <c r="O26" s="9">
        <f t="shared" si="8"/>
        <v>49.990000000000009</v>
      </c>
      <c r="P26" t="str">
        <f t="shared" si="9"/>
        <v>201-300</v>
      </c>
    </row>
    <row r="27" spans="1:16" ht="15.75" x14ac:dyDescent="0.25">
      <c r="A27" s="1" t="s">
        <v>70</v>
      </c>
      <c r="B27" s="1">
        <v>3304</v>
      </c>
      <c r="C27" s="2">
        <v>250</v>
      </c>
      <c r="D27" s="5">
        <v>0.12</v>
      </c>
      <c r="E27" s="2">
        <v>154.1</v>
      </c>
      <c r="F27" s="4">
        <f t="shared" si="0"/>
        <v>135.608</v>
      </c>
      <c r="G27" s="6">
        <f t="shared" si="1"/>
        <v>0.32200000000000001</v>
      </c>
      <c r="H27" s="9">
        <f t="shared" si="2"/>
        <v>169.5</v>
      </c>
      <c r="I27" s="6">
        <f t="shared" si="10"/>
        <v>0.09</v>
      </c>
      <c r="J27" s="6">
        <f t="shared" si="10"/>
        <v>0.09</v>
      </c>
      <c r="K27" s="8">
        <f t="shared" si="4"/>
        <v>0.18</v>
      </c>
      <c r="L27" s="9">
        <f t="shared" si="5"/>
        <v>160.01743999999999</v>
      </c>
      <c r="M27" s="9">
        <f t="shared" si="6"/>
        <v>200.01</v>
      </c>
      <c r="N27" s="9">
        <f t="shared" si="7"/>
        <v>39.992559999999997</v>
      </c>
      <c r="O27" s="9">
        <f t="shared" si="8"/>
        <v>49.990000000000009</v>
      </c>
      <c r="P27" t="str">
        <f t="shared" si="9"/>
        <v>201-300</v>
      </c>
    </row>
    <row r="28" spans="1:16" ht="15.75" x14ac:dyDescent="0.25">
      <c r="A28" s="1" t="s">
        <v>71</v>
      </c>
      <c r="B28" s="1">
        <v>3304</v>
      </c>
      <c r="C28" s="2">
        <v>250</v>
      </c>
      <c r="D28" s="5">
        <v>0.12</v>
      </c>
      <c r="E28" s="2">
        <v>154.1</v>
      </c>
      <c r="F28" s="4">
        <f t="shared" si="0"/>
        <v>135.608</v>
      </c>
      <c r="G28" s="6">
        <f t="shared" si="1"/>
        <v>0.32200000000000001</v>
      </c>
      <c r="H28" s="9">
        <f t="shared" si="2"/>
        <v>169.5</v>
      </c>
      <c r="I28" s="6">
        <f t="shared" si="10"/>
        <v>0.09</v>
      </c>
      <c r="J28" s="6">
        <f t="shared" si="10"/>
        <v>0.09</v>
      </c>
      <c r="K28" s="8">
        <f t="shared" si="4"/>
        <v>0.18</v>
      </c>
      <c r="L28" s="9">
        <f t="shared" si="5"/>
        <v>160.01743999999999</v>
      </c>
      <c r="M28" s="9">
        <f t="shared" si="6"/>
        <v>200.01</v>
      </c>
      <c r="N28" s="9">
        <f t="shared" si="7"/>
        <v>39.992559999999997</v>
      </c>
      <c r="O28" s="9">
        <f t="shared" si="8"/>
        <v>49.990000000000009</v>
      </c>
      <c r="P28" t="str">
        <f t="shared" si="9"/>
        <v>201-300</v>
      </c>
    </row>
    <row r="29" spans="1:16" ht="15.75" x14ac:dyDescent="0.25">
      <c r="A29" s="1" t="s">
        <v>20</v>
      </c>
      <c r="B29" s="1">
        <v>3304</v>
      </c>
      <c r="C29" s="2">
        <v>250</v>
      </c>
      <c r="D29" s="5">
        <v>0.12</v>
      </c>
      <c r="E29" s="2">
        <v>154.1</v>
      </c>
      <c r="F29" s="4">
        <f t="shared" si="0"/>
        <v>135.608</v>
      </c>
      <c r="G29" s="6">
        <f t="shared" si="1"/>
        <v>0.32200000000000001</v>
      </c>
      <c r="H29" s="9">
        <f t="shared" si="2"/>
        <v>169.5</v>
      </c>
      <c r="I29" s="6">
        <f t="shared" si="10"/>
        <v>0.09</v>
      </c>
      <c r="J29" s="6">
        <f t="shared" si="10"/>
        <v>0.09</v>
      </c>
      <c r="K29" s="8">
        <f t="shared" si="4"/>
        <v>0.18</v>
      </c>
      <c r="L29" s="9">
        <f t="shared" si="5"/>
        <v>160.01743999999999</v>
      </c>
      <c r="M29" s="9">
        <f t="shared" si="6"/>
        <v>200.01</v>
      </c>
      <c r="N29" s="9">
        <f t="shared" si="7"/>
        <v>39.992559999999997</v>
      </c>
      <c r="O29" s="9">
        <f t="shared" si="8"/>
        <v>49.990000000000009</v>
      </c>
      <c r="P29" t="str">
        <f t="shared" si="9"/>
        <v>201-300</v>
      </c>
    </row>
    <row r="30" spans="1:16" ht="15.75" x14ac:dyDescent="0.25">
      <c r="A30" s="1" t="s">
        <v>104</v>
      </c>
      <c r="B30" s="1">
        <v>3304</v>
      </c>
      <c r="C30" s="2">
        <v>250</v>
      </c>
      <c r="D30" s="5">
        <v>0.12</v>
      </c>
      <c r="E30" s="2">
        <v>154.1</v>
      </c>
      <c r="F30" s="4">
        <f t="shared" si="0"/>
        <v>135.608</v>
      </c>
      <c r="G30" s="6">
        <f t="shared" si="1"/>
        <v>0.32200000000000001</v>
      </c>
      <c r="H30" s="9">
        <f t="shared" si="2"/>
        <v>169.5</v>
      </c>
      <c r="I30" s="6">
        <f t="shared" si="10"/>
        <v>0.09</v>
      </c>
      <c r="J30" s="6">
        <f t="shared" si="10"/>
        <v>0.09</v>
      </c>
      <c r="K30" s="8">
        <f t="shared" si="4"/>
        <v>0.18</v>
      </c>
      <c r="L30" s="9">
        <f t="shared" si="5"/>
        <v>160.01743999999999</v>
      </c>
      <c r="M30" s="9">
        <f t="shared" si="6"/>
        <v>200.01</v>
      </c>
      <c r="N30" s="9">
        <f t="shared" si="7"/>
        <v>39.992559999999997</v>
      </c>
      <c r="O30" s="9">
        <f t="shared" si="8"/>
        <v>49.990000000000009</v>
      </c>
      <c r="P30" t="str">
        <f t="shared" si="9"/>
        <v>201-300</v>
      </c>
    </row>
    <row r="31" spans="1:16" ht="15.75" x14ac:dyDescent="0.25">
      <c r="A31" s="1" t="s">
        <v>106</v>
      </c>
      <c r="B31" s="1">
        <v>3304</v>
      </c>
      <c r="C31" s="2">
        <v>260</v>
      </c>
      <c r="D31" s="5">
        <v>0.12</v>
      </c>
      <c r="E31" s="2">
        <v>160.26</v>
      </c>
      <c r="F31" s="4">
        <f t="shared" si="0"/>
        <v>141.02879999999999</v>
      </c>
      <c r="G31" s="6">
        <f t="shared" si="1"/>
        <v>0.32200000000000001</v>
      </c>
      <c r="H31" s="9">
        <f t="shared" si="2"/>
        <v>176.28</v>
      </c>
      <c r="I31" s="6">
        <f t="shared" si="10"/>
        <v>0.09</v>
      </c>
      <c r="J31" s="6">
        <f t="shared" si="10"/>
        <v>0.09</v>
      </c>
      <c r="K31" s="8">
        <f t="shared" si="4"/>
        <v>0.18</v>
      </c>
      <c r="L31" s="9">
        <f t="shared" si="5"/>
        <v>166.413984</v>
      </c>
      <c r="M31" s="9">
        <f t="shared" si="6"/>
        <v>208.0104</v>
      </c>
      <c r="N31" s="9">
        <f t="shared" si="7"/>
        <v>41.596416000000005</v>
      </c>
      <c r="O31" s="9">
        <f t="shared" si="8"/>
        <v>51.989599999999996</v>
      </c>
      <c r="P31" t="str">
        <f t="shared" si="9"/>
        <v>201-300</v>
      </c>
    </row>
    <row r="32" spans="1:16" ht="15.75" x14ac:dyDescent="0.25">
      <c r="A32" s="1" t="s">
        <v>69</v>
      </c>
      <c r="B32" s="1">
        <v>3304</v>
      </c>
      <c r="C32" s="2">
        <v>299</v>
      </c>
      <c r="D32" s="5">
        <v>0.12</v>
      </c>
      <c r="E32" s="2">
        <v>184.3</v>
      </c>
      <c r="F32" s="4">
        <f t="shared" si="0"/>
        <v>162.18400000000003</v>
      </c>
      <c r="G32" s="6">
        <f t="shared" si="1"/>
        <v>0.32200000000000001</v>
      </c>
      <c r="H32" s="9">
        <f t="shared" si="2"/>
        <v>202.72199999999998</v>
      </c>
      <c r="I32" s="6">
        <f t="shared" si="10"/>
        <v>0.09</v>
      </c>
      <c r="J32" s="6">
        <f t="shared" si="10"/>
        <v>0.09</v>
      </c>
      <c r="K32" s="8">
        <f t="shared" si="4"/>
        <v>0.18</v>
      </c>
      <c r="L32" s="9">
        <f t="shared" si="5"/>
        <v>191.37712000000002</v>
      </c>
      <c r="M32" s="9">
        <f t="shared" si="6"/>
        <v>239.21195999999998</v>
      </c>
      <c r="N32" s="9">
        <f t="shared" si="7"/>
        <v>47.834839999999957</v>
      </c>
      <c r="O32" s="9">
        <f t="shared" si="8"/>
        <v>59.788040000000024</v>
      </c>
      <c r="P32" t="str">
        <f t="shared" si="9"/>
        <v>201-300</v>
      </c>
    </row>
    <row r="33" spans="1:16" ht="15.75" x14ac:dyDescent="0.25">
      <c r="A33" s="1" t="s">
        <v>83</v>
      </c>
      <c r="B33" s="1">
        <v>3304</v>
      </c>
      <c r="C33" s="2">
        <v>299</v>
      </c>
      <c r="D33" s="5">
        <v>0.12</v>
      </c>
      <c r="E33" s="2">
        <v>184.3</v>
      </c>
      <c r="F33" s="4">
        <f t="shared" si="0"/>
        <v>162.18400000000003</v>
      </c>
      <c r="G33" s="6">
        <f t="shared" si="1"/>
        <v>0.32200000000000001</v>
      </c>
      <c r="H33" s="9">
        <f t="shared" si="2"/>
        <v>202.72199999999998</v>
      </c>
      <c r="I33" s="6">
        <f t="shared" si="10"/>
        <v>0.09</v>
      </c>
      <c r="J33" s="6">
        <f t="shared" si="10"/>
        <v>0.09</v>
      </c>
      <c r="K33" s="8">
        <f t="shared" si="4"/>
        <v>0.18</v>
      </c>
      <c r="L33" s="9">
        <f t="shared" si="5"/>
        <v>191.37712000000002</v>
      </c>
      <c r="M33" s="9">
        <f t="shared" si="6"/>
        <v>239.21195999999998</v>
      </c>
      <c r="N33" s="9">
        <f t="shared" si="7"/>
        <v>47.834839999999957</v>
      </c>
      <c r="O33" s="9">
        <f t="shared" si="8"/>
        <v>59.788040000000024</v>
      </c>
      <c r="P33" t="str">
        <f t="shared" si="9"/>
        <v>201-300</v>
      </c>
    </row>
    <row r="34" spans="1:16" ht="15.75" x14ac:dyDescent="0.25">
      <c r="A34" s="1" t="s">
        <v>84</v>
      </c>
      <c r="B34" s="1">
        <v>3304</v>
      </c>
      <c r="C34" s="2">
        <v>299</v>
      </c>
      <c r="D34" s="5">
        <v>0.12</v>
      </c>
      <c r="E34" s="2">
        <v>184.3</v>
      </c>
      <c r="F34" s="4">
        <f t="shared" ref="F34:F65" si="11">E34-(E34*D34)</f>
        <v>162.18400000000003</v>
      </c>
      <c r="G34" s="6">
        <f t="shared" ref="G34:G65" si="12">32.2/100</f>
        <v>0.32200000000000001</v>
      </c>
      <c r="H34" s="9">
        <f t="shared" ref="H34:H65" si="13">C34-(C34*G34)</f>
        <v>202.72199999999998</v>
      </c>
      <c r="I34" s="6">
        <f t="shared" si="10"/>
        <v>0.09</v>
      </c>
      <c r="J34" s="6">
        <f t="shared" si="10"/>
        <v>0.09</v>
      </c>
      <c r="K34" s="8">
        <f t="shared" ref="K34:K65" si="14">I34+J34</f>
        <v>0.18</v>
      </c>
      <c r="L34" s="9">
        <f t="shared" ref="L34:L65" si="15">F34+(F34*K34)</f>
        <v>191.37712000000002</v>
      </c>
      <c r="M34" s="9">
        <f t="shared" ref="M34:M65" si="16">H34+(H34*K34)</f>
        <v>239.21195999999998</v>
      </c>
      <c r="N34" s="9">
        <f t="shared" ref="N34:N65" si="17">M34-L34</f>
        <v>47.834839999999957</v>
      </c>
      <c r="O34" s="9">
        <f t="shared" ref="O34:O65" si="18">C34-M34</f>
        <v>59.788040000000024</v>
      </c>
      <c r="P34" t="str">
        <f t="shared" si="9"/>
        <v>201-300</v>
      </c>
    </row>
    <row r="35" spans="1:16" ht="15.75" x14ac:dyDescent="0.25">
      <c r="A35" s="1" t="s">
        <v>85</v>
      </c>
      <c r="B35" s="1">
        <v>3304</v>
      </c>
      <c r="C35" s="2">
        <v>299</v>
      </c>
      <c r="D35" s="5">
        <v>0.12</v>
      </c>
      <c r="E35" s="2">
        <v>184.3</v>
      </c>
      <c r="F35" s="4">
        <f t="shared" si="11"/>
        <v>162.18400000000003</v>
      </c>
      <c r="G35" s="6">
        <f t="shared" si="12"/>
        <v>0.32200000000000001</v>
      </c>
      <c r="H35" s="9">
        <f t="shared" si="13"/>
        <v>202.72199999999998</v>
      </c>
      <c r="I35" s="6">
        <f t="shared" si="10"/>
        <v>0.09</v>
      </c>
      <c r="J35" s="6">
        <f t="shared" si="10"/>
        <v>0.09</v>
      </c>
      <c r="K35" s="8">
        <f t="shared" si="14"/>
        <v>0.18</v>
      </c>
      <c r="L35" s="9">
        <f t="shared" si="15"/>
        <v>191.37712000000002</v>
      </c>
      <c r="M35" s="9">
        <f t="shared" si="16"/>
        <v>239.21195999999998</v>
      </c>
      <c r="N35" s="9">
        <f t="shared" si="17"/>
        <v>47.834839999999957</v>
      </c>
      <c r="O35" s="9">
        <f t="shared" si="18"/>
        <v>59.788040000000024</v>
      </c>
      <c r="P35" t="str">
        <f t="shared" si="9"/>
        <v>201-300</v>
      </c>
    </row>
    <row r="36" spans="1:16" ht="15.75" x14ac:dyDescent="0.25">
      <c r="A36" s="1" t="s">
        <v>91</v>
      </c>
      <c r="B36" s="1">
        <v>3304</v>
      </c>
      <c r="C36" s="2">
        <v>299</v>
      </c>
      <c r="D36" s="5">
        <v>0.12</v>
      </c>
      <c r="E36" s="2">
        <v>184.3</v>
      </c>
      <c r="F36" s="4">
        <f t="shared" si="11"/>
        <v>162.18400000000003</v>
      </c>
      <c r="G36" s="6">
        <f t="shared" si="12"/>
        <v>0.32200000000000001</v>
      </c>
      <c r="H36" s="9">
        <f t="shared" si="13"/>
        <v>202.72199999999998</v>
      </c>
      <c r="I36" s="6">
        <f t="shared" si="10"/>
        <v>0.09</v>
      </c>
      <c r="J36" s="6">
        <f t="shared" si="10"/>
        <v>0.09</v>
      </c>
      <c r="K36" s="8">
        <f t="shared" si="14"/>
        <v>0.18</v>
      </c>
      <c r="L36" s="9">
        <f t="shared" si="15"/>
        <v>191.37712000000002</v>
      </c>
      <c r="M36" s="9">
        <f t="shared" si="16"/>
        <v>239.21195999999998</v>
      </c>
      <c r="N36" s="9">
        <f t="shared" si="17"/>
        <v>47.834839999999957</v>
      </c>
      <c r="O36" s="9">
        <f t="shared" si="18"/>
        <v>59.788040000000024</v>
      </c>
      <c r="P36" t="str">
        <f t="shared" si="9"/>
        <v>201-300</v>
      </c>
    </row>
    <row r="37" spans="1:16" ht="15.75" x14ac:dyDescent="0.25">
      <c r="A37" s="1" t="s">
        <v>92</v>
      </c>
      <c r="B37" s="1">
        <v>3304</v>
      </c>
      <c r="C37" s="2">
        <v>299</v>
      </c>
      <c r="D37" s="5">
        <v>0.12</v>
      </c>
      <c r="E37" s="2">
        <v>184.3</v>
      </c>
      <c r="F37" s="4">
        <f t="shared" si="11"/>
        <v>162.18400000000003</v>
      </c>
      <c r="G37" s="6">
        <f t="shared" si="12"/>
        <v>0.32200000000000001</v>
      </c>
      <c r="H37" s="9">
        <f t="shared" si="13"/>
        <v>202.72199999999998</v>
      </c>
      <c r="I37" s="6">
        <f t="shared" si="10"/>
        <v>0.09</v>
      </c>
      <c r="J37" s="6">
        <f t="shared" si="10"/>
        <v>0.09</v>
      </c>
      <c r="K37" s="8">
        <f t="shared" si="14"/>
        <v>0.18</v>
      </c>
      <c r="L37" s="9">
        <f t="shared" si="15"/>
        <v>191.37712000000002</v>
      </c>
      <c r="M37" s="9">
        <f t="shared" si="16"/>
        <v>239.21195999999998</v>
      </c>
      <c r="N37" s="9">
        <f t="shared" si="17"/>
        <v>47.834839999999957</v>
      </c>
      <c r="O37" s="9">
        <f t="shared" si="18"/>
        <v>59.788040000000024</v>
      </c>
      <c r="P37" t="str">
        <f t="shared" si="9"/>
        <v>201-300</v>
      </c>
    </row>
    <row r="38" spans="1:16" ht="15.75" x14ac:dyDescent="0.25">
      <c r="A38" s="1" t="s">
        <v>100</v>
      </c>
      <c r="B38" s="1">
        <v>3304</v>
      </c>
      <c r="C38" s="2">
        <v>299</v>
      </c>
      <c r="D38" s="5">
        <v>0.12</v>
      </c>
      <c r="E38" s="2">
        <v>184.3</v>
      </c>
      <c r="F38" s="4">
        <f t="shared" si="11"/>
        <v>162.18400000000003</v>
      </c>
      <c r="G38" s="6">
        <f t="shared" si="12"/>
        <v>0.32200000000000001</v>
      </c>
      <c r="H38" s="9">
        <f t="shared" si="13"/>
        <v>202.72199999999998</v>
      </c>
      <c r="I38" s="6">
        <f t="shared" si="10"/>
        <v>0.09</v>
      </c>
      <c r="J38" s="6">
        <f t="shared" si="10"/>
        <v>0.09</v>
      </c>
      <c r="K38" s="8">
        <f t="shared" si="14"/>
        <v>0.18</v>
      </c>
      <c r="L38" s="9">
        <f t="shared" si="15"/>
        <v>191.37712000000002</v>
      </c>
      <c r="M38" s="9">
        <f t="shared" si="16"/>
        <v>239.21195999999998</v>
      </c>
      <c r="N38" s="9">
        <f t="shared" si="17"/>
        <v>47.834839999999957</v>
      </c>
      <c r="O38" s="9">
        <f t="shared" si="18"/>
        <v>59.788040000000024</v>
      </c>
      <c r="P38" t="str">
        <f t="shared" si="9"/>
        <v>201-300</v>
      </c>
    </row>
    <row r="39" spans="1:16" ht="15.75" x14ac:dyDescent="0.25">
      <c r="A39" s="1" t="s">
        <v>25</v>
      </c>
      <c r="B39" s="1">
        <v>3304</v>
      </c>
      <c r="C39" s="2">
        <v>299</v>
      </c>
      <c r="D39" s="5">
        <v>0.12</v>
      </c>
      <c r="E39" s="2">
        <v>184.3</v>
      </c>
      <c r="F39" s="4">
        <f t="shared" si="11"/>
        <v>162.18400000000003</v>
      </c>
      <c r="G39" s="6">
        <f t="shared" si="12"/>
        <v>0.32200000000000001</v>
      </c>
      <c r="H39" s="9">
        <f t="shared" si="13"/>
        <v>202.72199999999998</v>
      </c>
      <c r="I39" s="6">
        <f t="shared" si="10"/>
        <v>0.09</v>
      </c>
      <c r="J39" s="6">
        <f t="shared" si="10"/>
        <v>0.09</v>
      </c>
      <c r="K39" s="8">
        <f t="shared" si="14"/>
        <v>0.18</v>
      </c>
      <c r="L39" s="9">
        <f t="shared" si="15"/>
        <v>191.37712000000002</v>
      </c>
      <c r="M39" s="9">
        <f t="shared" si="16"/>
        <v>239.21195999999998</v>
      </c>
      <c r="N39" s="9">
        <f t="shared" si="17"/>
        <v>47.834839999999957</v>
      </c>
      <c r="O39" s="9">
        <f t="shared" si="18"/>
        <v>59.788040000000024</v>
      </c>
      <c r="P39" t="str">
        <f t="shared" si="9"/>
        <v>201-300</v>
      </c>
    </row>
    <row r="40" spans="1:16" ht="15.75" x14ac:dyDescent="0.25">
      <c r="A40" s="1" t="s">
        <v>108</v>
      </c>
      <c r="B40" s="1">
        <v>3304</v>
      </c>
      <c r="C40" s="2">
        <v>299</v>
      </c>
      <c r="D40" s="5">
        <v>0.12</v>
      </c>
      <c r="E40" s="2">
        <v>184.3</v>
      </c>
      <c r="F40" s="4">
        <f t="shared" si="11"/>
        <v>162.18400000000003</v>
      </c>
      <c r="G40" s="6">
        <f t="shared" si="12"/>
        <v>0.32200000000000001</v>
      </c>
      <c r="H40" s="9">
        <f t="shared" si="13"/>
        <v>202.72199999999998</v>
      </c>
      <c r="I40" s="6">
        <f t="shared" si="10"/>
        <v>0.09</v>
      </c>
      <c r="J40" s="6">
        <f t="shared" si="10"/>
        <v>0.09</v>
      </c>
      <c r="K40" s="8">
        <f t="shared" si="14"/>
        <v>0.18</v>
      </c>
      <c r="L40" s="9">
        <f t="shared" si="15"/>
        <v>191.37712000000002</v>
      </c>
      <c r="M40" s="9">
        <f t="shared" si="16"/>
        <v>239.21195999999998</v>
      </c>
      <c r="N40" s="9">
        <f t="shared" si="17"/>
        <v>47.834839999999957</v>
      </c>
      <c r="O40" s="9">
        <f t="shared" si="18"/>
        <v>59.788040000000024</v>
      </c>
      <c r="P40" t="str">
        <f t="shared" si="9"/>
        <v>201-300</v>
      </c>
    </row>
    <row r="41" spans="1:16" ht="15.75" x14ac:dyDescent="0.25">
      <c r="A41" s="1" t="s">
        <v>109</v>
      </c>
      <c r="B41" s="1">
        <v>3304</v>
      </c>
      <c r="C41" s="2">
        <v>299</v>
      </c>
      <c r="D41" s="5">
        <v>0.12</v>
      </c>
      <c r="E41" s="2">
        <v>184.3</v>
      </c>
      <c r="F41" s="4">
        <f t="shared" si="11"/>
        <v>162.18400000000003</v>
      </c>
      <c r="G41" s="6">
        <f t="shared" si="12"/>
        <v>0.32200000000000001</v>
      </c>
      <c r="H41" s="9">
        <f t="shared" si="13"/>
        <v>202.72199999999998</v>
      </c>
      <c r="I41" s="6">
        <f t="shared" si="10"/>
        <v>0.09</v>
      </c>
      <c r="J41" s="6">
        <f t="shared" si="10"/>
        <v>0.09</v>
      </c>
      <c r="K41" s="8">
        <f t="shared" si="14"/>
        <v>0.18</v>
      </c>
      <c r="L41" s="9">
        <f t="shared" si="15"/>
        <v>191.37712000000002</v>
      </c>
      <c r="M41" s="9">
        <f t="shared" si="16"/>
        <v>239.21195999999998</v>
      </c>
      <c r="N41" s="9">
        <f t="shared" si="17"/>
        <v>47.834839999999957</v>
      </c>
      <c r="O41" s="9">
        <f t="shared" si="18"/>
        <v>59.788040000000024</v>
      </c>
      <c r="P41" t="str">
        <f t="shared" si="9"/>
        <v>201-300</v>
      </c>
    </row>
    <row r="42" spans="1:16" ht="15.75" x14ac:dyDescent="0.25">
      <c r="A42" s="1" t="s">
        <v>105</v>
      </c>
      <c r="B42" s="1">
        <v>3304</v>
      </c>
      <c r="C42" s="2">
        <v>299</v>
      </c>
      <c r="D42" s="5">
        <v>0.12</v>
      </c>
      <c r="E42" s="2">
        <v>184.3</v>
      </c>
      <c r="F42" s="4">
        <f t="shared" si="11"/>
        <v>162.18400000000003</v>
      </c>
      <c r="G42" s="6">
        <f t="shared" si="12"/>
        <v>0.32200000000000001</v>
      </c>
      <c r="H42" s="9">
        <f t="shared" si="13"/>
        <v>202.72199999999998</v>
      </c>
      <c r="I42" s="6">
        <f t="shared" ref="I42:J61" si="19">9/100</f>
        <v>0.09</v>
      </c>
      <c r="J42" s="6">
        <f t="shared" si="19"/>
        <v>0.09</v>
      </c>
      <c r="K42" s="8">
        <f t="shared" si="14"/>
        <v>0.18</v>
      </c>
      <c r="L42" s="9">
        <f t="shared" si="15"/>
        <v>191.37712000000002</v>
      </c>
      <c r="M42" s="9">
        <f t="shared" si="16"/>
        <v>239.21195999999998</v>
      </c>
      <c r="N42" s="9">
        <f t="shared" si="17"/>
        <v>47.834839999999957</v>
      </c>
      <c r="O42" s="9">
        <f t="shared" si="18"/>
        <v>59.788040000000024</v>
      </c>
      <c r="P42" t="str">
        <f t="shared" si="9"/>
        <v>201-300</v>
      </c>
    </row>
    <row r="43" spans="1:16" ht="15.75" x14ac:dyDescent="0.25">
      <c r="A43" s="1" t="s">
        <v>110</v>
      </c>
      <c r="B43" s="1">
        <v>3304</v>
      </c>
      <c r="C43" s="2">
        <v>299</v>
      </c>
      <c r="D43" s="5">
        <v>0.12</v>
      </c>
      <c r="E43" s="2">
        <v>184.3</v>
      </c>
      <c r="F43" s="4">
        <f t="shared" si="11"/>
        <v>162.18400000000003</v>
      </c>
      <c r="G43" s="6">
        <f t="shared" si="12"/>
        <v>0.32200000000000001</v>
      </c>
      <c r="H43" s="9">
        <f t="shared" si="13"/>
        <v>202.72199999999998</v>
      </c>
      <c r="I43" s="6">
        <f t="shared" si="19"/>
        <v>0.09</v>
      </c>
      <c r="J43" s="6">
        <f t="shared" si="19"/>
        <v>0.09</v>
      </c>
      <c r="K43" s="8">
        <f t="shared" si="14"/>
        <v>0.18</v>
      </c>
      <c r="L43" s="9">
        <f t="shared" si="15"/>
        <v>191.37712000000002</v>
      </c>
      <c r="M43" s="9">
        <f t="shared" si="16"/>
        <v>239.21195999999998</v>
      </c>
      <c r="N43" s="9">
        <f t="shared" si="17"/>
        <v>47.834839999999957</v>
      </c>
      <c r="O43" s="9">
        <f t="shared" si="18"/>
        <v>59.788040000000024</v>
      </c>
      <c r="P43" t="str">
        <f t="shared" si="9"/>
        <v>201-300</v>
      </c>
    </row>
    <row r="44" spans="1:16" ht="15.75" x14ac:dyDescent="0.25">
      <c r="A44" s="1" t="s">
        <v>121</v>
      </c>
      <c r="B44" s="1">
        <v>3304</v>
      </c>
      <c r="C44" s="2">
        <v>299</v>
      </c>
      <c r="D44" s="5">
        <v>0.12</v>
      </c>
      <c r="E44" s="2">
        <v>184.3</v>
      </c>
      <c r="F44" s="4">
        <f t="shared" si="11"/>
        <v>162.18400000000003</v>
      </c>
      <c r="G44" s="6">
        <f t="shared" si="12"/>
        <v>0.32200000000000001</v>
      </c>
      <c r="H44" s="9">
        <f t="shared" si="13"/>
        <v>202.72199999999998</v>
      </c>
      <c r="I44" s="6">
        <f t="shared" si="19"/>
        <v>0.09</v>
      </c>
      <c r="J44" s="6">
        <f t="shared" si="19"/>
        <v>0.09</v>
      </c>
      <c r="K44" s="8">
        <f t="shared" si="14"/>
        <v>0.18</v>
      </c>
      <c r="L44" s="9">
        <f t="shared" si="15"/>
        <v>191.37712000000002</v>
      </c>
      <c r="M44" s="9">
        <f t="shared" si="16"/>
        <v>239.21195999999998</v>
      </c>
      <c r="N44" s="9">
        <f t="shared" si="17"/>
        <v>47.834839999999957</v>
      </c>
      <c r="O44" s="9">
        <f t="shared" si="18"/>
        <v>59.788040000000024</v>
      </c>
      <c r="P44" t="str">
        <f t="shared" si="9"/>
        <v>201-300</v>
      </c>
    </row>
    <row r="45" spans="1:16" ht="15.75" x14ac:dyDescent="0.25">
      <c r="A45" s="1" t="s">
        <v>18</v>
      </c>
      <c r="B45" s="1">
        <v>3304</v>
      </c>
      <c r="C45" s="2">
        <v>325</v>
      </c>
      <c r="D45" s="5">
        <v>0.12</v>
      </c>
      <c r="E45" s="2">
        <v>200.33</v>
      </c>
      <c r="F45" s="4">
        <f t="shared" si="11"/>
        <v>176.29040000000001</v>
      </c>
      <c r="G45" s="6">
        <f t="shared" si="12"/>
        <v>0.32200000000000001</v>
      </c>
      <c r="H45" s="9">
        <f t="shared" si="13"/>
        <v>220.35</v>
      </c>
      <c r="I45" s="6">
        <f t="shared" si="19"/>
        <v>0.09</v>
      </c>
      <c r="J45" s="6">
        <f t="shared" si="19"/>
        <v>0.09</v>
      </c>
      <c r="K45" s="8">
        <f t="shared" si="14"/>
        <v>0.18</v>
      </c>
      <c r="L45" s="9">
        <f t="shared" si="15"/>
        <v>208.022672</v>
      </c>
      <c r="M45" s="9">
        <f t="shared" si="16"/>
        <v>260.01299999999998</v>
      </c>
      <c r="N45" s="9">
        <f t="shared" si="17"/>
        <v>51.990327999999977</v>
      </c>
      <c r="O45" s="9">
        <f t="shared" si="18"/>
        <v>64.987000000000023</v>
      </c>
      <c r="P45" t="str">
        <f t="shared" si="9"/>
        <v>301-400</v>
      </c>
    </row>
    <row r="46" spans="1:16" ht="15.75" x14ac:dyDescent="0.25">
      <c r="A46" s="1" t="s">
        <v>62</v>
      </c>
      <c r="B46" s="1">
        <v>3304</v>
      </c>
      <c r="C46" s="2">
        <v>325</v>
      </c>
      <c r="D46" s="5">
        <v>0.12</v>
      </c>
      <c r="E46" s="2">
        <v>200.33</v>
      </c>
      <c r="F46" s="4">
        <f t="shared" si="11"/>
        <v>176.29040000000001</v>
      </c>
      <c r="G46" s="6">
        <f t="shared" si="12"/>
        <v>0.32200000000000001</v>
      </c>
      <c r="H46" s="9">
        <f t="shared" si="13"/>
        <v>220.35</v>
      </c>
      <c r="I46" s="6">
        <f t="shared" si="19"/>
        <v>0.09</v>
      </c>
      <c r="J46" s="6">
        <f t="shared" si="19"/>
        <v>0.09</v>
      </c>
      <c r="K46" s="8">
        <f t="shared" si="14"/>
        <v>0.18</v>
      </c>
      <c r="L46" s="9">
        <f t="shared" si="15"/>
        <v>208.022672</v>
      </c>
      <c r="M46" s="9">
        <f t="shared" si="16"/>
        <v>260.01299999999998</v>
      </c>
      <c r="N46" s="9">
        <f t="shared" si="17"/>
        <v>51.990327999999977</v>
      </c>
      <c r="O46" s="9">
        <f t="shared" si="18"/>
        <v>64.987000000000023</v>
      </c>
      <c r="P46" t="str">
        <f t="shared" si="9"/>
        <v>301-400</v>
      </c>
    </row>
    <row r="47" spans="1:16" ht="15.75" x14ac:dyDescent="0.25">
      <c r="A47" s="1" t="s">
        <v>87</v>
      </c>
      <c r="B47" s="1">
        <v>3304</v>
      </c>
      <c r="C47" s="2">
        <v>350</v>
      </c>
      <c r="D47" s="5">
        <v>0.12</v>
      </c>
      <c r="E47" s="2">
        <v>215.74</v>
      </c>
      <c r="F47" s="4">
        <f t="shared" si="11"/>
        <v>189.85120000000001</v>
      </c>
      <c r="G47" s="6">
        <f t="shared" si="12"/>
        <v>0.32200000000000001</v>
      </c>
      <c r="H47" s="9">
        <f t="shared" si="13"/>
        <v>237.3</v>
      </c>
      <c r="I47" s="6">
        <f t="shared" si="19"/>
        <v>0.09</v>
      </c>
      <c r="J47" s="6">
        <f t="shared" si="19"/>
        <v>0.09</v>
      </c>
      <c r="K47" s="8">
        <f t="shared" si="14"/>
        <v>0.18</v>
      </c>
      <c r="L47" s="9">
        <f t="shared" si="15"/>
        <v>224.024416</v>
      </c>
      <c r="M47" s="9">
        <f t="shared" si="16"/>
        <v>280.01400000000001</v>
      </c>
      <c r="N47" s="9">
        <f t="shared" si="17"/>
        <v>55.989584000000008</v>
      </c>
      <c r="O47" s="9">
        <f t="shared" si="18"/>
        <v>69.98599999999999</v>
      </c>
      <c r="P47" t="str">
        <f t="shared" si="9"/>
        <v>301-400</v>
      </c>
    </row>
    <row r="48" spans="1:16" ht="15.75" x14ac:dyDescent="0.25">
      <c r="A48" s="1" t="s">
        <v>107</v>
      </c>
      <c r="B48" s="1">
        <v>3304</v>
      </c>
      <c r="C48" s="2">
        <v>350</v>
      </c>
      <c r="D48" s="5">
        <v>0.12</v>
      </c>
      <c r="E48" s="2">
        <v>215.74</v>
      </c>
      <c r="F48" s="4">
        <f t="shared" si="11"/>
        <v>189.85120000000001</v>
      </c>
      <c r="G48" s="6">
        <f t="shared" si="12"/>
        <v>0.32200000000000001</v>
      </c>
      <c r="H48" s="9">
        <f t="shared" si="13"/>
        <v>237.3</v>
      </c>
      <c r="I48" s="6">
        <f t="shared" si="19"/>
        <v>0.09</v>
      </c>
      <c r="J48" s="6">
        <f t="shared" si="19"/>
        <v>0.09</v>
      </c>
      <c r="K48" s="8">
        <f t="shared" si="14"/>
        <v>0.18</v>
      </c>
      <c r="L48" s="9">
        <f t="shared" si="15"/>
        <v>224.024416</v>
      </c>
      <c r="M48" s="9">
        <f t="shared" si="16"/>
        <v>280.01400000000001</v>
      </c>
      <c r="N48" s="9">
        <f t="shared" si="17"/>
        <v>55.989584000000008</v>
      </c>
      <c r="O48" s="9">
        <f t="shared" si="18"/>
        <v>69.98599999999999</v>
      </c>
      <c r="P48" t="str">
        <f t="shared" si="9"/>
        <v>301-400</v>
      </c>
    </row>
    <row r="49" spans="1:16" ht="15.75" x14ac:dyDescent="0.25">
      <c r="A49" s="1" t="s">
        <v>47</v>
      </c>
      <c r="B49" s="1">
        <v>3304</v>
      </c>
      <c r="C49" s="2">
        <v>350</v>
      </c>
      <c r="D49" s="5">
        <v>0.12</v>
      </c>
      <c r="E49" s="2">
        <v>215.74</v>
      </c>
      <c r="F49" s="4">
        <f t="shared" si="11"/>
        <v>189.85120000000001</v>
      </c>
      <c r="G49" s="6">
        <f t="shared" si="12"/>
        <v>0.32200000000000001</v>
      </c>
      <c r="H49" s="9">
        <f t="shared" si="13"/>
        <v>237.3</v>
      </c>
      <c r="I49" s="6">
        <f t="shared" si="19"/>
        <v>0.09</v>
      </c>
      <c r="J49" s="6">
        <f t="shared" si="19"/>
        <v>0.09</v>
      </c>
      <c r="K49" s="8">
        <f t="shared" si="14"/>
        <v>0.18</v>
      </c>
      <c r="L49" s="9">
        <f t="shared" si="15"/>
        <v>224.024416</v>
      </c>
      <c r="M49" s="9">
        <f t="shared" si="16"/>
        <v>280.01400000000001</v>
      </c>
      <c r="N49" s="9">
        <f t="shared" si="17"/>
        <v>55.989584000000008</v>
      </c>
      <c r="O49" s="9">
        <f t="shared" si="18"/>
        <v>69.98599999999999</v>
      </c>
      <c r="P49" t="str">
        <f t="shared" si="9"/>
        <v>301-400</v>
      </c>
    </row>
    <row r="50" spans="1:16" ht="15.75" x14ac:dyDescent="0.25">
      <c r="A50" s="1" t="s">
        <v>54</v>
      </c>
      <c r="B50" s="1">
        <v>3304</v>
      </c>
      <c r="C50" s="2">
        <v>350</v>
      </c>
      <c r="D50" s="5">
        <v>0.12</v>
      </c>
      <c r="E50" s="2">
        <v>215.74</v>
      </c>
      <c r="F50" s="4">
        <f t="shared" si="11"/>
        <v>189.85120000000001</v>
      </c>
      <c r="G50" s="6">
        <f t="shared" si="12"/>
        <v>0.32200000000000001</v>
      </c>
      <c r="H50" s="9">
        <f t="shared" si="13"/>
        <v>237.3</v>
      </c>
      <c r="I50" s="6">
        <f t="shared" si="19"/>
        <v>0.09</v>
      </c>
      <c r="J50" s="6">
        <f t="shared" si="19"/>
        <v>0.09</v>
      </c>
      <c r="K50" s="8">
        <f t="shared" si="14"/>
        <v>0.18</v>
      </c>
      <c r="L50" s="9">
        <f t="shared" si="15"/>
        <v>224.024416</v>
      </c>
      <c r="M50" s="9">
        <f t="shared" si="16"/>
        <v>280.01400000000001</v>
      </c>
      <c r="N50" s="9">
        <f t="shared" si="17"/>
        <v>55.989584000000008</v>
      </c>
      <c r="O50" s="9">
        <f t="shared" si="18"/>
        <v>69.98599999999999</v>
      </c>
      <c r="P50" t="str">
        <f t="shared" si="9"/>
        <v>301-400</v>
      </c>
    </row>
    <row r="51" spans="1:16" ht="15.75" x14ac:dyDescent="0.25">
      <c r="A51" s="1" t="s">
        <v>63</v>
      </c>
      <c r="B51" s="1">
        <v>3304</v>
      </c>
      <c r="C51" s="2">
        <v>399</v>
      </c>
      <c r="D51" s="5">
        <v>0.12</v>
      </c>
      <c r="E51" s="2">
        <v>245.94</v>
      </c>
      <c r="F51" s="4">
        <f t="shared" si="11"/>
        <v>216.4272</v>
      </c>
      <c r="G51" s="6">
        <f t="shared" si="12"/>
        <v>0.32200000000000001</v>
      </c>
      <c r="H51" s="9">
        <f t="shared" si="13"/>
        <v>270.52199999999999</v>
      </c>
      <c r="I51" s="6">
        <f t="shared" si="19"/>
        <v>0.09</v>
      </c>
      <c r="J51" s="6">
        <f t="shared" si="19"/>
        <v>0.09</v>
      </c>
      <c r="K51" s="8">
        <f t="shared" si="14"/>
        <v>0.18</v>
      </c>
      <c r="L51" s="9">
        <f t="shared" si="15"/>
        <v>255.384096</v>
      </c>
      <c r="M51" s="9">
        <f t="shared" si="16"/>
        <v>319.21596</v>
      </c>
      <c r="N51" s="9">
        <f t="shared" si="17"/>
        <v>63.831863999999996</v>
      </c>
      <c r="O51" s="9">
        <f t="shared" si="18"/>
        <v>79.784040000000005</v>
      </c>
      <c r="P51" t="str">
        <f t="shared" si="9"/>
        <v>301-400</v>
      </c>
    </row>
    <row r="52" spans="1:16" ht="15.75" x14ac:dyDescent="0.25">
      <c r="A52" s="1" t="s">
        <v>64</v>
      </c>
      <c r="B52" s="1">
        <v>3304</v>
      </c>
      <c r="C52" s="2">
        <v>399</v>
      </c>
      <c r="D52" s="5">
        <v>0.12</v>
      </c>
      <c r="E52" s="2">
        <v>245.94</v>
      </c>
      <c r="F52" s="4">
        <f t="shared" si="11"/>
        <v>216.4272</v>
      </c>
      <c r="G52" s="6">
        <f t="shared" si="12"/>
        <v>0.32200000000000001</v>
      </c>
      <c r="H52" s="9">
        <f t="shared" si="13"/>
        <v>270.52199999999999</v>
      </c>
      <c r="I52" s="6">
        <f t="shared" si="19"/>
        <v>0.09</v>
      </c>
      <c r="J52" s="6">
        <f t="shared" si="19"/>
        <v>0.09</v>
      </c>
      <c r="K52" s="8">
        <f t="shared" si="14"/>
        <v>0.18</v>
      </c>
      <c r="L52" s="9">
        <f t="shared" si="15"/>
        <v>255.384096</v>
      </c>
      <c r="M52" s="9">
        <f t="shared" si="16"/>
        <v>319.21596</v>
      </c>
      <c r="N52" s="9">
        <f t="shared" si="17"/>
        <v>63.831863999999996</v>
      </c>
      <c r="O52" s="9">
        <f t="shared" si="18"/>
        <v>79.784040000000005</v>
      </c>
      <c r="P52" t="str">
        <f t="shared" si="9"/>
        <v>301-400</v>
      </c>
    </row>
    <row r="53" spans="1:16" ht="15.75" x14ac:dyDescent="0.25">
      <c r="A53" s="1" t="s">
        <v>73</v>
      </c>
      <c r="B53" s="1">
        <v>3304</v>
      </c>
      <c r="C53" s="2">
        <v>399</v>
      </c>
      <c r="D53" s="5">
        <v>0.12</v>
      </c>
      <c r="E53" s="2">
        <v>245.94</v>
      </c>
      <c r="F53" s="4">
        <f t="shared" si="11"/>
        <v>216.4272</v>
      </c>
      <c r="G53" s="6">
        <f t="shared" si="12"/>
        <v>0.32200000000000001</v>
      </c>
      <c r="H53" s="9">
        <f t="shared" si="13"/>
        <v>270.52199999999999</v>
      </c>
      <c r="I53" s="6">
        <f t="shared" si="19"/>
        <v>0.09</v>
      </c>
      <c r="J53" s="6">
        <f t="shared" si="19"/>
        <v>0.09</v>
      </c>
      <c r="K53" s="8">
        <f t="shared" si="14"/>
        <v>0.18</v>
      </c>
      <c r="L53" s="9">
        <f t="shared" si="15"/>
        <v>255.384096</v>
      </c>
      <c r="M53" s="9">
        <f t="shared" si="16"/>
        <v>319.21596</v>
      </c>
      <c r="N53" s="9">
        <f t="shared" si="17"/>
        <v>63.831863999999996</v>
      </c>
      <c r="O53" s="9">
        <f t="shared" si="18"/>
        <v>79.784040000000005</v>
      </c>
      <c r="P53" t="str">
        <f t="shared" si="9"/>
        <v>301-400</v>
      </c>
    </row>
    <row r="54" spans="1:16" ht="15.75" x14ac:dyDescent="0.25">
      <c r="A54" s="1" t="s">
        <v>88</v>
      </c>
      <c r="B54" s="1">
        <v>3304</v>
      </c>
      <c r="C54" s="2">
        <v>399</v>
      </c>
      <c r="D54" s="5">
        <v>0.12</v>
      </c>
      <c r="E54" s="2">
        <v>245.94</v>
      </c>
      <c r="F54" s="4">
        <f t="shared" si="11"/>
        <v>216.4272</v>
      </c>
      <c r="G54" s="6">
        <f t="shared" si="12"/>
        <v>0.32200000000000001</v>
      </c>
      <c r="H54" s="9">
        <f t="shared" si="13"/>
        <v>270.52199999999999</v>
      </c>
      <c r="I54" s="6">
        <f t="shared" si="19"/>
        <v>0.09</v>
      </c>
      <c r="J54" s="6">
        <f t="shared" si="19"/>
        <v>0.09</v>
      </c>
      <c r="K54" s="8">
        <f t="shared" si="14"/>
        <v>0.18</v>
      </c>
      <c r="L54" s="9">
        <f t="shared" si="15"/>
        <v>255.384096</v>
      </c>
      <c r="M54" s="9">
        <f t="shared" si="16"/>
        <v>319.21596</v>
      </c>
      <c r="N54" s="9">
        <f t="shared" si="17"/>
        <v>63.831863999999996</v>
      </c>
      <c r="O54" s="9">
        <f t="shared" si="18"/>
        <v>79.784040000000005</v>
      </c>
      <c r="P54" t="str">
        <f t="shared" si="9"/>
        <v>301-400</v>
      </c>
    </row>
    <row r="55" spans="1:16" ht="15.75" x14ac:dyDescent="0.25">
      <c r="A55" s="1" t="s">
        <v>103</v>
      </c>
      <c r="B55" s="1">
        <v>3304</v>
      </c>
      <c r="C55" s="2">
        <v>399</v>
      </c>
      <c r="D55" s="5">
        <v>0.12</v>
      </c>
      <c r="E55" s="2">
        <v>245.94</v>
      </c>
      <c r="F55" s="4">
        <f t="shared" si="11"/>
        <v>216.4272</v>
      </c>
      <c r="G55" s="6">
        <f t="shared" si="12"/>
        <v>0.32200000000000001</v>
      </c>
      <c r="H55" s="9">
        <f t="shared" si="13"/>
        <v>270.52199999999999</v>
      </c>
      <c r="I55" s="6">
        <f t="shared" si="19"/>
        <v>0.09</v>
      </c>
      <c r="J55" s="6">
        <f t="shared" si="19"/>
        <v>0.09</v>
      </c>
      <c r="K55" s="8">
        <f t="shared" si="14"/>
        <v>0.18</v>
      </c>
      <c r="L55" s="9">
        <f t="shared" si="15"/>
        <v>255.384096</v>
      </c>
      <c r="M55" s="9">
        <f t="shared" si="16"/>
        <v>319.21596</v>
      </c>
      <c r="N55" s="9">
        <f t="shared" si="17"/>
        <v>63.831863999999996</v>
      </c>
      <c r="O55" s="9">
        <f t="shared" si="18"/>
        <v>79.784040000000005</v>
      </c>
      <c r="P55" t="str">
        <f t="shared" si="9"/>
        <v>301-400</v>
      </c>
    </row>
    <row r="56" spans="1:16" ht="15.75" x14ac:dyDescent="0.25">
      <c r="A56" s="1" t="s">
        <v>11</v>
      </c>
      <c r="B56" s="1">
        <v>3304</v>
      </c>
      <c r="C56" s="2">
        <v>399</v>
      </c>
      <c r="D56" s="5">
        <v>0.12</v>
      </c>
      <c r="E56" s="2">
        <v>245.94</v>
      </c>
      <c r="F56" s="4">
        <f t="shared" si="11"/>
        <v>216.4272</v>
      </c>
      <c r="G56" s="6">
        <f t="shared" si="12"/>
        <v>0.32200000000000001</v>
      </c>
      <c r="H56" s="9">
        <f t="shared" si="13"/>
        <v>270.52199999999999</v>
      </c>
      <c r="I56" s="6">
        <f t="shared" si="19"/>
        <v>0.09</v>
      </c>
      <c r="J56" s="6">
        <f t="shared" si="19"/>
        <v>0.09</v>
      </c>
      <c r="K56" s="8">
        <f t="shared" si="14"/>
        <v>0.18</v>
      </c>
      <c r="L56" s="9">
        <f t="shared" si="15"/>
        <v>255.384096</v>
      </c>
      <c r="M56" s="9">
        <f t="shared" si="16"/>
        <v>319.21596</v>
      </c>
      <c r="N56" s="9">
        <f t="shared" si="17"/>
        <v>63.831863999999996</v>
      </c>
      <c r="O56" s="9">
        <f t="shared" si="18"/>
        <v>79.784040000000005</v>
      </c>
      <c r="P56" t="str">
        <f t="shared" si="9"/>
        <v>301-400</v>
      </c>
    </row>
    <row r="57" spans="1:16" ht="15.75" x14ac:dyDescent="0.25">
      <c r="A57" s="1" t="s">
        <v>48</v>
      </c>
      <c r="B57" s="1">
        <v>3304</v>
      </c>
      <c r="C57" s="2">
        <v>399</v>
      </c>
      <c r="D57" s="5">
        <v>0.12</v>
      </c>
      <c r="E57" s="2">
        <v>245.94</v>
      </c>
      <c r="F57" s="4">
        <f t="shared" si="11"/>
        <v>216.4272</v>
      </c>
      <c r="G57" s="6">
        <f t="shared" si="12"/>
        <v>0.32200000000000001</v>
      </c>
      <c r="H57" s="9">
        <f t="shared" si="13"/>
        <v>270.52199999999999</v>
      </c>
      <c r="I57" s="6">
        <f t="shared" si="19"/>
        <v>0.09</v>
      </c>
      <c r="J57" s="6">
        <f t="shared" si="19"/>
        <v>0.09</v>
      </c>
      <c r="K57" s="8">
        <f t="shared" si="14"/>
        <v>0.18</v>
      </c>
      <c r="L57" s="9">
        <f t="shared" si="15"/>
        <v>255.384096</v>
      </c>
      <c r="M57" s="9">
        <f t="shared" si="16"/>
        <v>319.21596</v>
      </c>
      <c r="N57" s="9">
        <f t="shared" si="17"/>
        <v>63.831863999999996</v>
      </c>
      <c r="O57" s="9">
        <f t="shared" si="18"/>
        <v>79.784040000000005</v>
      </c>
      <c r="P57" t="str">
        <f t="shared" si="9"/>
        <v>301-400</v>
      </c>
    </row>
    <row r="58" spans="1:16" ht="15.75" x14ac:dyDescent="0.25">
      <c r="A58" s="1" t="s">
        <v>49</v>
      </c>
      <c r="B58" s="1">
        <v>3304</v>
      </c>
      <c r="C58" s="2">
        <v>399</v>
      </c>
      <c r="D58" s="5">
        <v>0.12</v>
      </c>
      <c r="E58" s="2">
        <v>245.94</v>
      </c>
      <c r="F58" s="4">
        <f t="shared" si="11"/>
        <v>216.4272</v>
      </c>
      <c r="G58" s="6">
        <f t="shared" si="12"/>
        <v>0.32200000000000001</v>
      </c>
      <c r="H58" s="9">
        <f t="shared" si="13"/>
        <v>270.52199999999999</v>
      </c>
      <c r="I58" s="6">
        <f t="shared" si="19"/>
        <v>0.09</v>
      </c>
      <c r="J58" s="6">
        <f t="shared" si="19"/>
        <v>0.09</v>
      </c>
      <c r="K58" s="8">
        <f t="shared" si="14"/>
        <v>0.18</v>
      </c>
      <c r="L58" s="9">
        <f t="shared" si="15"/>
        <v>255.384096</v>
      </c>
      <c r="M58" s="9">
        <f t="shared" si="16"/>
        <v>319.21596</v>
      </c>
      <c r="N58" s="9">
        <f t="shared" si="17"/>
        <v>63.831863999999996</v>
      </c>
      <c r="O58" s="9">
        <f t="shared" si="18"/>
        <v>79.784040000000005</v>
      </c>
      <c r="P58" t="str">
        <f t="shared" si="9"/>
        <v>301-400</v>
      </c>
    </row>
    <row r="59" spans="1:16" ht="15.75" x14ac:dyDescent="0.25">
      <c r="A59" s="1" t="s">
        <v>50</v>
      </c>
      <c r="B59" s="1">
        <v>3304</v>
      </c>
      <c r="C59" s="2">
        <v>399</v>
      </c>
      <c r="D59" s="5">
        <v>0.12</v>
      </c>
      <c r="E59" s="2">
        <v>245.94</v>
      </c>
      <c r="F59" s="4">
        <f t="shared" si="11"/>
        <v>216.4272</v>
      </c>
      <c r="G59" s="6">
        <f t="shared" si="12"/>
        <v>0.32200000000000001</v>
      </c>
      <c r="H59" s="9">
        <f t="shared" si="13"/>
        <v>270.52199999999999</v>
      </c>
      <c r="I59" s="6">
        <f t="shared" si="19"/>
        <v>0.09</v>
      </c>
      <c r="J59" s="6">
        <f t="shared" si="19"/>
        <v>0.09</v>
      </c>
      <c r="K59" s="8">
        <f t="shared" si="14"/>
        <v>0.18</v>
      </c>
      <c r="L59" s="9">
        <f t="shared" si="15"/>
        <v>255.384096</v>
      </c>
      <c r="M59" s="9">
        <f t="shared" si="16"/>
        <v>319.21596</v>
      </c>
      <c r="N59" s="9">
        <f t="shared" si="17"/>
        <v>63.831863999999996</v>
      </c>
      <c r="O59" s="9">
        <f t="shared" si="18"/>
        <v>79.784040000000005</v>
      </c>
      <c r="P59" t="str">
        <f t="shared" si="9"/>
        <v>301-400</v>
      </c>
    </row>
    <row r="60" spans="1:16" ht="15.75" x14ac:dyDescent="0.25">
      <c r="A60" s="1" t="s">
        <v>51</v>
      </c>
      <c r="B60" s="1">
        <v>3304</v>
      </c>
      <c r="C60" s="2">
        <v>399</v>
      </c>
      <c r="D60" s="5">
        <v>0.12</v>
      </c>
      <c r="E60" s="2">
        <v>245.94</v>
      </c>
      <c r="F60" s="4">
        <f t="shared" si="11"/>
        <v>216.4272</v>
      </c>
      <c r="G60" s="6">
        <f t="shared" si="12"/>
        <v>0.32200000000000001</v>
      </c>
      <c r="H60" s="9">
        <f t="shared" si="13"/>
        <v>270.52199999999999</v>
      </c>
      <c r="I60" s="6">
        <f t="shared" si="19"/>
        <v>0.09</v>
      </c>
      <c r="J60" s="6">
        <f t="shared" si="19"/>
        <v>0.09</v>
      </c>
      <c r="K60" s="8">
        <f t="shared" si="14"/>
        <v>0.18</v>
      </c>
      <c r="L60" s="9">
        <f t="shared" si="15"/>
        <v>255.384096</v>
      </c>
      <c r="M60" s="9">
        <f t="shared" si="16"/>
        <v>319.21596</v>
      </c>
      <c r="N60" s="9">
        <f t="shared" si="17"/>
        <v>63.831863999999996</v>
      </c>
      <c r="O60" s="9">
        <f t="shared" si="18"/>
        <v>79.784040000000005</v>
      </c>
      <c r="P60" t="str">
        <f t="shared" si="9"/>
        <v>301-400</v>
      </c>
    </row>
    <row r="61" spans="1:16" ht="15.75" x14ac:dyDescent="0.25">
      <c r="A61" s="1" t="s">
        <v>52</v>
      </c>
      <c r="B61" s="1">
        <v>3304</v>
      </c>
      <c r="C61" s="2">
        <v>399</v>
      </c>
      <c r="D61" s="5">
        <v>0.12</v>
      </c>
      <c r="E61" s="2">
        <v>245.94</v>
      </c>
      <c r="F61" s="4">
        <f t="shared" si="11"/>
        <v>216.4272</v>
      </c>
      <c r="G61" s="6">
        <f t="shared" si="12"/>
        <v>0.32200000000000001</v>
      </c>
      <c r="H61" s="9">
        <f t="shared" si="13"/>
        <v>270.52199999999999</v>
      </c>
      <c r="I61" s="6">
        <f t="shared" si="19"/>
        <v>0.09</v>
      </c>
      <c r="J61" s="6">
        <f t="shared" si="19"/>
        <v>0.09</v>
      </c>
      <c r="K61" s="8">
        <f t="shared" si="14"/>
        <v>0.18</v>
      </c>
      <c r="L61" s="9">
        <f t="shared" si="15"/>
        <v>255.384096</v>
      </c>
      <c r="M61" s="9">
        <f t="shared" si="16"/>
        <v>319.21596</v>
      </c>
      <c r="N61" s="9">
        <f t="shared" si="17"/>
        <v>63.831863999999996</v>
      </c>
      <c r="O61" s="9">
        <f t="shared" si="18"/>
        <v>79.784040000000005</v>
      </c>
      <c r="P61" t="str">
        <f t="shared" si="9"/>
        <v>301-400</v>
      </c>
    </row>
    <row r="62" spans="1:16" ht="15.75" x14ac:dyDescent="0.25">
      <c r="A62" s="1" t="s">
        <v>140</v>
      </c>
      <c r="B62" s="1">
        <v>3304</v>
      </c>
      <c r="C62" s="2">
        <v>399</v>
      </c>
      <c r="D62" s="5">
        <v>0.12</v>
      </c>
      <c r="E62" s="2">
        <v>245.94</v>
      </c>
      <c r="F62" s="4">
        <f t="shared" si="11"/>
        <v>216.4272</v>
      </c>
      <c r="G62" s="6">
        <f t="shared" si="12"/>
        <v>0.32200000000000001</v>
      </c>
      <c r="H62" s="9">
        <f t="shared" si="13"/>
        <v>270.52199999999999</v>
      </c>
      <c r="I62" s="6">
        <f t="shared" ref="I62:J81" si="20">9/100</f>
        <v>0.09</v>
      </c>
      <c r="J62" s="6">
        <f t="shared" si="20"/>
        <v>0.09</v>
      </c>
      <c r="K62" s="8">
        <f t="shared" si="14"/>
        <v>0.18</v>
      </c>
      <c r="L62" s="9">
        <f t="shared" si="15"/>
        <v>255.384096</v>
      </c>
      <c r="M62" s="9">
        <f t="shared" si="16"/>
        <v>319.21596</v>
      </c>
      <c r="N62" s="9">
        <f t="shared" si="17"/>
        <v>63.831863999999996</v>
      </c>
      <c r="O62" s="9">
        <f t="shared" si="18"/>
        <v>79.784040000000005</v>
      </c>
      <c r="P62" t="str">
        <f t="shared" si="9"/>
        <v>301-400</v>
      </c>
    </row>
    <row r="63" spans="1:16" ht="15.75" x14ac:dyDescent="0.25">
      <c r="A63" s="1" t="s">
        <v>53</v>
      </c>
      <c r="B63" s="1">
        <v>3304</v>
      </c>
      <c r="C63" s="2">
        <v>399</v>
      </c>
      <c r="D63" s="5">
        <v>0.12</v>
      </c>
      <c r="E63" s="2">
        <v>245.94</v>
      </c>
      <c r="F63" s="4">
        <f t="shared" si="11"/>
        <v>216.4272</v>
      </c>
      <c r="G63" s="6">
        <f t="shared" si="12"/>
        <v>0.32200000000000001</v>
      </c>
      <c r="H63" s="9">
        <f t="shared" si="13"/>
        <v>270.52199999999999</v>
      </c>
      <c r="I63" s="6">
        <f t="shared" si="20"/>
        <v>0.09</v>
      </c>
      <c r="J63" s="6">
        <f t="shared" si="20"/>
        <v>0.09</v>
      </c>
      <c r="K63" s="8">
        <f t="shared" si="14"/>
        <v>0.18</v>
      </c>
      <c r="L63" s="9">
        <f t="shared" si="15"/>
        <v>255.384096</v>
      </c>
      <c r="M63" s="9">
        <f t="shared" si="16"/>
        <v>319.21596</v>
      </c>
      <c r="N63" s="9">
        <f t="shared" si="17"/>
        <v>63.831863999999996</v>
      </c>
      <c r="O63" s="9">
        <f t="shared" si="18"/>
        <v>79.784040000000005</v>
      </c>
      <c r="P63" t="str">
        <f t="shared" si="9"/>
        <v>301-400</v>
      </c>
    </row>
    <row r="64" spans="1:16" ht="15.75" x14ac:dyDescent="0.25">
      <c r="A64" s="1" t="s">
        <v>141</v>
      </c>
      <c r="B64" s="1">
        <v>3304</v>
      </c>
      <c r="C64" s="2">
        <v>399</v>
      </c>
      <c r="D64" s="5">
        <v>0.12</v>
      </c>
      <c r="E64" s="2">
        <v>245.94</v>
      </c>
      <c r="F64" s="4">
        <f t="shared" si="11"/>
        <v>216.4272</v>
      </c>
      <c r="G64" s="6">
        <f t="shared" si="12"/>
        <v>0.32200000000000001</v>
      </c>
      <c r="H64" s="9">
        <f t="shared" si="13"/>
        <v>270.52199999999999</v>
      </c>
      <c r="I64" s="6">
        <f t="shared" si="20"/>
        <v>0.09</v>
      </c>
      <c r="J64" s="6">
        <f t="shared" si="20"/>
        <v>0.09</v>
      </c>
      <c r="K64" s="8">
        <f t="shared" si="14"/>
        <v>0.18</v>
      </c>
      <c r="L64" s="9">
        <f t="shared" si="15"/>
        <v>255.384096</v>
      </c>
      <c r="M64" s="9">
        <f t="shared" si="16"/>
        <v>319.21596</v>
      </c>
      <c r="N64" s="9">
        <f t="shared" si="17"/>
        <v>63.831863999999996</v>
      </c>
      <c r="O64" s="9">
        <f t="shared" si="18"/>
        <v>79.784040000000005</v>
      </c>
      <c r="P64" t="str">
        <f t="shared" si="9"/>
        <v>301-400</v>
      </c>
    </row>
    <row r="65" spans="1:16" ht="15.75" x14ac:dyDescent="0.25">
      <c r="A65" s="1" t="s">
        <v>55</v>
      </c>
      <c r="B65" s="1">
        <v>3304</v>
      </c>
      <c r="C65" s="2">
        <v>399</v>
      </c>
      <c r="D65" s="5">
        <v>0.12</v>
      </c>
      <c r="E65" s="2">
        <v>245.94</v>
      </c>
      <c r="F65" s="4">
        <f t="shared" si="11"/>
        <v>216.4272</v>
      </c>
      <c r="G65" s="6">
        <f t="shared" si="12"/>
        <v>0.32200000000000001</v>
      </c>
      <c r="H65" s="9">
        <f t="shared" si="13"/>
        <v>270.52199999999999</v>
      </c>
      <c r="I65" s="6">
        <f t="shared" si="20"/>
        <v>0.09</v>
      </c>
      <c r="J65" s="6">
        <f t="shared" si="20"/>
        <v>0.09</v>
      </c>
      <c r="K65" s="8">
        <f t="shared" si="14"/>
        <v>0.18</v>
      </c>
      <c r="L65" s="9">
        <f t="shared" si="15"/>
        <v>255.384096</v>
      </c>
      <c r="M65" s="9">
        <f t="shared" si="16"/>
        <v>319.21596</v>
      </c>
      <c r="N65" s="9">
        <f t="shared" si="17"/>
        <v>63.831863999999996</v>
      </c>
      <c r="O65" s="9">
        <f t="shared" si="18"/>
        <v>79.784040000000005</v>
      </c>
      <c r="P65" t="str">
        <f t="shared" si="9"/>
        <v>301-400</v>
      </c>
    </row>
    <row r="66" spans="1:16" ht="15.75" x14ac:dyDescent="0.25">
      <c r="A66" s="1" t="s">
        <v>56</v>
      </c>
      <c r="B66" s="1">
        <v>3304</v>
      </c>
      <c r="C66" s="2">
        <v>399</v>
      </c>
      <c r="D66" s="5">
        <v>0.12</v>
      </c>
      <c r="E66" s="2">
        <v>245.94</v>
      </c>
      <c r="F66" s="4">
        <f t="shared" ref="F66:F97" si="21">E66-(E66*D66)</f>
        <v>216.4272</v>
      </c>
      <c r="G66" s="6">
        <f t="shared" ref="G66:G97" si="22">32.2/100</f>
        <v>0.32200000000000001</v>
      </c>
      <c r="H66" s="9">
        <f t="shared" ref="H66:H97" si="23">C66-(C66*G66)</f>
        <v>270.52199999999999</v>
      </c>
      <c r="I66" s="6">
        <f t="shared" si="20"/>
        <v>0.09</v>
      </c>
      <c r="J66" s="6">
        <f t="shared" si="20"/>
        <v>0.09</v>
      </c>
      <c r="K66" s="8">
        <f t="shared" ref="K66:K97" si="24">I66+J66</f>
        <v>0.18</v>
      </c>
      <c r="L66" s="9">
        <f t="shared" ref="L66:L97" si="25">F66+(F66*K66)</f>
        <v>255.384096</v>
      </c>
      <c r="M66" s="9">
        <f t="shared" ref="M66:M97" si="26">H66+(H66*K66)</f>
        <v>319.21596</v>
      </c>
      <c r="N66" s="9">
        <f t="shared" ref="N66:N97" si="27">M66-L66</f>
        <v>63.831863999999996</v>
      </c>
      <c r="O66" s="9">
        <f t="shared" ref="O66:O97" si="28">C66-M66</f>
        <v>79.784040000000005</v>
      </c>
      <c r="P66" t="str">
        <f t="shared" si="9"/>
        <v>301-400</v>
      </c>
    </row>
    <row r="67" spans="1:16" ht="15.75" x14ac:dyDescent="0.25">
      <c r="A67" s="1" t="s">
        <v>57</v>
      </c>
      <c r="B67" s="1">
        <v>3304</v>
      </c>
      <c r="C67" s="2">
        <v>399</v>
      </c>
      <c r="D67" s="5">
        <v>0.12</v>
      </c>
      <c r="E67" s="2">
        <v>245.94</v>
      </c>
      <c r="F67" s="4">
        <f t="shared" si="21"/>
        <v>216.4272</v>
      </c>
      <c r="G67" s="6">
        <f t="shared" si="22"/>
        <v>0.32200000000000001</v>
      </c>
      <c r="H67" s="9">
        <f t="shared" si="23"/>
        <v>270.52199999999999</v>
      </c>
      <c r="I67" s="6">
        <f t="shared" si="20"/>
        <v>0.09</v>
      </c>
      <c r="J67" s="6">
        <f t="shared" si="20"/>
        <v>0.09</v>
      </c>
      <c r="K67" s="8">
        <f t="shared" si="24"/>
        <v>0.18</v>
      </c>
      <c r="L67" s="9">
        <f t="shared" si="25"/>
        <v>255.384096</v>
      </c>
      <c r="M67" s="9">
        <f t="shared" si="26"/>
        <v>319.21596</v>
      </c>
      <c r="N67" s="9">
        <f t="shared" si="27"/>
        <v>63.831863999999996</v>
      </c>
      <c r="O67" s="9">
        <f t="shared" si="28"/>
        <v>79.784040000000005</v>
      </c>
      <c r="P67" t="str">
        <f t="shared" ref="P67:P130" si="29">IF(C67&lt;=100,"1-100",IF(C67&lt;=200,"101-200",IF(C67&lt;=300,"201-300",IF(C67&lt;=400,"301-400",IF(C67&lt;=500,"401-500",IF(C67&lt;=600,"501-600",IF(C67&lt;=700,"601-700",IF(C67&lt;=800,"701-800",IF(C67&lt;=900,"801-900",IF(C67&lt;=1000,"901-1000","1000+"))))))))))</f>
        <v>301-400</v>
      </c>
    </row>
    <row r="68" spans="1:16" ht="15.75" x14ac:dyDescent="0.25">
      <c r="A68" s="1" t="s">
        <v>58</v>
      </c>
      <c r="B68" s="1">
        <v>3304</v>
      </c>
      <c r="C68" s="2">
        <v>399</v>
      </c>
      <c r="D68" s="5">
        <v>0.12</v>
      </c>
      <c r="E68" s="2">
        <v>245.94</v>
      </c>
      <c r="F68" s="4">
        <f t="shared" si="21"/>
        <v>216.4272</v>
      </c>
      <c r="G68" s="6">
        <f t="shared" si="22"/>
        <v>0.32200000000000001</v>
      </c>
      <c r="H68" s="9">
        <f t="shared" si="23"/>
        <v>270.52199999999999</v>
      </c>
      <c r="I68" s="6">
        <f t="shared" si="20"/>
        <v>0.09</v>
      </c>
      <c r="J68" s="6">
        <f t="shared" si="20"/>
        <v>0.09</v>
      </c>
      <c r="K68" s="8">
        <f t="shared" si="24"/>
        <v>0.18</v>
      </c>
      <c r="L68" s="9">
        <f t="shared" si="25"/>
        <v>255.384096</v>
      </c>
      <c r="M68" s="9">
        <f t="shared" si="26"/>
        <v>319.21596</v>
      </c>
      <c r="N68" s="9">
        <f t="shared" si="27"/>
        <v>63.831863999999996</v>
      </c>
      <c r="O68" s="9">
        <f t="shared" si="28"/>
        <v>79.784040000000005</v>
      </c>
      <c r="P68" t="str">
        <f t="shared" si="29"/>
        <v>301-400</v>
      </c>
    </row>
    <row r="69" spans="1:16" ht="15.75" x14ac:dyDescent="0.25">
      <c r="A69" s="1" t="s">
        <v>59</v>
      </c>
      <c r="B69" s="1">
        <v>3304</v>
      </c>
      <c r="C69" s="2">
        <v>399</v>
      </c>
      <c r="D69" s="5">
        <v>0.12</v>
      </c>
      <c r="E69" s="2">
        <v>245.94</v>
      </c>
      <c r="F69" s="4">
        <f t="shared" si="21"/>
        <v>216.4272</v>
      </c>
      <c r="G69" s="6">
        <f t="shared" si="22"/>
        <v>0.32200000000000001</v>
      </c>
      <c r="H69" s="9">
        <f t="shared" si="23"/>
        <v>270.52199999999999</v>
      </c>
      <c r="I69" s="6">
        <f t="shared" si="20"/>
        <v>0.09</v>
      </c>
      <c r="J69" s="6">
        <f t="shared" si="20"/>
        <v>0.09</v>
      </c>
      <c r="K69" s="8">
        <f t="shared" si="24"/>
        <v>0.18</v>
      </c>
      <c r="L69" s="9">
        <f t="shared" si="25"/>
        <v>255.384096</v>
      </c>
      <c r="M69" s="9">
        <f t="shared" si="26"/>
        <v>319.21596</v>
      </c>
      <c r="N69" s="9">
        <f t="shared" si="27"/>
        <v>63.831863999999996</v>
      </c>
      <c r="O69" s="9">
        <f t="shared" si="28"/>
        <v>79.784040000000005</v>
      </c>
      <c r="P69" t="str">
        <f t="shared" si="29"/>
        <v>301-400</v>
      </c>
    </row>
    <row r="70" spans="1:16" ht="15.75" x14ac:dyDescent="0.25">
      <c r="A70" s="1" t="s">
        <v>60</v>
      </c>
      <c r="B70" s="1">
        <v>3304</v>
      </c>
      <c r="C70" s="2">
        <v>399</v>
      </c>
      <c r="D70" s="5">
        <v>0.12</v>
      </c>
      <c r="E70" s="2">
        <v>245.94</v>
      </c>
      <c r="F70" s="4">
        <f t="shared" si="21"/>
        <v>216.4272</v>
      </c>
      <c r="G70" s="6">
        <f t="shared" si="22"/>
        <v>0.32200000000000001</v>
      </c>
      <c r="H70" s="9">
        <f t="shared" si="23"/>
        <v>270.52199999999999</v>
      </c>
      <c r="I70" s="6">
        <f t="shared" si="20"/>
        <v>0.09</v>
      </c>
      <c r="J70" s="6">
        <f t="shared" si="20"/>
        <v>0.09</v>
      </c>
      <c r="K70" s="8">
        <f t="shared" si="24"/>
        <v>0.18</v>
      </c>
      <c r="L70" s="9">
        <f t="shared" si="25"/>
        <v>255.384096</v>
      </c>
      <c r="M70" s="9">
        <f t="shared" si="26"/>
        <v>319.21596</v>
      </c>
      <c r="N70" s="9">
        <f t="shared" si="27"/>
        <v>63.831863999999996</v>
      </c>
      <c r="O70" s="9">
        <f t="shared" si="28"/>
        <v>79.784040000000005</v>
      </c>
      <c r="P70" t="str">
        <f t="shared" si="29"/>
        <v>301-400</v>
      </c>
    </row>
    <row r="71" spans="1:16" ht="15.75" x14ac:dyDescent="0.25">
      <c r="A71" s="1" t="s">
        <v>19</v>
      </c>
      <c r="B71" s="1">
        <v>3304</v>
      </c>
      <c r="C71" s="2">
        <v>400</v>
      </c>
      <c r="D71" s="5">
        <v>0.12</v>
      </c>
      <c r="E71" s="2">
        <v>246.56</v>
      </c>
      <c r="F71" s="4">
        <f t="shared" si="21"/>
        <v>216.97280000000001</v>
      </c>
      <c r="G71" s="6">
        <f t="shared" si="22"/>
        <v>0.32200000000000001</v>
      </c>
      <c r="H71" s="9">
        <f t="shared" si="23"/>
        <v>271.2</v>
      </c>
      <c r="I71" s="6">
        <f t="shared" si="20"/>
        <v>0.09</v>
      </c>
      <c r="J71" s="6">
        <f t="shared" si="20"/>
        <v>0.09</v>
      </c>
      <c r="K71" s="8">
        <f t="shared" si="24"/>
        <v>0.18</v>
      </c>
      <c r="L71" s="9">
        <f t="shared" si="25"/>
        <v>256.02790400000004</v>
      </c>
      <c r="M71" s="9">
        <f t="shared" si="26"/>
        <v>320.01599999999996</v>
      </c>
      <c r="N71" s="9">
        <f t="shared" si="27"/>
        <v>63.988095999999928</v>
      </c>
      <c r="O71" s="9">
        <f t="shared" si="28"/>
        <v>79.984000000000037</v>
      </c>
      <c r="P71" t="str">
        <f t="shared" si="29"/>
        <v>301-400</v>
      </c>
    </row>
    <row r="72" spans="1:16" ht="15.75" x14ac:dyDescent="0.25">
      <c r="A72" s="1" t="s">
        <v>27</v>
      </c>
      <c r="B72" s="1">
        <v>3304</v>
      </c>
      <c r="C72" s="2">
        <v>400</v>
      </c>
      <c r="D72" s="5">
        <v>0.12</v>
      </c>
      <c r="E72" s="2">
        <v>246.56</v>
      </c>
      <c r="F72" s="4">
        <f t="shared" si="21"/>
        <v>216.97280000000001</v>
      </c>
      <c r="G72" s="6">
        <f t="shared" si="22"/>
        <v>0.32200000000000001</v>
      </c>
      <c r="H72" s="9">
        <f t="shared" si="23"/>
        <v>271.2</v>
      </c>
      <c r="I72" s="6">
        <f t="shared" si="20"/>
        <v>0.09</v>
      </c>
      <c r="J72" s="6">
        <f t="shared" si="20"/>
        <v>0.09</v>
      </c>
      <c r="K72" s="8">
        <f t="shared" si="24"/>
        <v>0.18</v>
      </c>
      <c r="L72" s="9">
        <f t="shared" si="25"/>
        <v>256.02790400000004</v>
      </c>
      <c r="M72" s="9">
        <f t="shared" si="26"/>
        <v>320.01599999999996</v>
      </c>
      <c r="N72" s="9">
        <f t="shared" si="27"/>
        <v>63.988095999999928</v>
      </c>
      <c r="O72" s="9">
        <f t="shared" si="28"/>
        <v>79.984000000000037</v>
      </c>
      <c r="P72" t="str">
        <f t="shared" si="29"/>
        <v>301-400</v>
      </c>
    </row>
    <row r="73" spans="1:16" ht="15.75" x14ac:dyDescent="0.25">
      <c r="A73" s="1" t="s">
        <v>28</v>
      </c>
      <c r="B73" s="1">
        <v>3304</v>
      </c>
      <c r="C73" s="2">
        <v>400</v>
      </c>
      <c r="D73" s="5">
        <v>0.12</v>
      </c>
      <c r="E73" s="2">
        <v>246.56</v>
      </c>
      <c r="F73" s="4">
        <f t="shared" si="21"/>
        <v>216.97280000000001</v>
      </c>
      <c r="G73" s="6">
        <f t="shared" si="22"/>
        <v>0.32200000000000001</v>
      </c>
      <c r="H73" s="9">
        <f t="shared" si="23"/>
        <v>271.2</v>
      </c>
      <c r="I73" s="6">
        <f t="shared" si="20"/>
        <v>0.09</v>
      </c>
      <c r="J73" s="6">
        <f t="shared" si="20"/>
        <v>0.09</v>
      </c>
      <c r="K73" s="8">
        <f t="shared" si="24"/>
        <v>0.18</v>
      </c>
      <c r="L73" s="9">
        <f t="shared" si="25"/>
        <v>256.02790400000004</v>
      </c>
      <c r="M73" s="9">
        <f t="shared" si="26"/>
        <v>320.01599999999996</v>
      </c>
      <c r="N73" s="9">
        <f t="shared" si="27"/>
        <v>63.988095999999928</v>
      </c>
      <c r="O73" s="9">
        <f t="shared" si="28"/>
        <v>79.984000000000037</v>
      </c>
      <c r="P73" t="str">
        <f t="shared" si="29"/>
        <v>301-400</v>
      </c>
    </row>
    <row r="74" spans="1:16" ht="15.75" x14ac:dyDescent="0.25">
      <c r="A74" s="1" t="s">
        <v>30</v>
      </c>
      <c r="B74" s="1">
        <v>3304</v>
      </c>
      <c r="C74" s="2">
        <v>400</v>
      </c>
      <c r="D74" s="5">
        <v>0.12</v>
      </c>
      <c r="E74" s="2">
        <v>246.56</v>
      </c>
      <c r="F74" s="4">
        <f t="shared" si="21"/>
        <v>216.97280000000001</v>
      </c>
      <c r="G74" s="6">
        <f t="shared" si="22"/>
        <v>0.32200000000000001</v>
      </c>
      <c r="H74" s="9">
        <f t="shared" si="23"/>
        <v>271.2</v>
      </c>
      <c r="I74" s="6">
        <f t="shared" si="20"/>
        <v>0.09</v>
      </c>
      <c r="J74" s="6">
        <f t="shared" si="20"/>
        <v>0.09</v>
      </c>
      <c r="K74" s="8">
        <f t="shared" si="24"/>
        <v>0.18</v>
      </c>
      <c r="L74" s="9">
        <f t="shared" si="25"/>
        <v>256.02790400000004</v>
      </c>
      <c r="M74" s="9">
        <f t="shared" si="26"/>
        <v>320.01599999999996</v>
      </c>
      <c r="N74" s="9">
        <f t="shared" si="27"/>
        <v>63.988095999999928</v>
      </c>
      <c r="O74" s="9">
        <f t="shared" si="28"/>
        <v>79.984000000000037</v>
      </c>
      <c r="P74" t="str">
        <f t="shared" si="29"/>
        <v>301-400</v>
      </c>
    </row>
    <row r="75" spans="1:16" ht="15.75" x14ac:dyDescent="0.25">
      <c r="A75" s="1" t="s">
        <v>34</v>
      </c>
      <c r="B75" s="1">
        <v>3304</v>
      </c>
      <c r="C75" s="2">
        <v>400</v>
      </c>
      <c r="D75" s="5">
        <v>0.12</v>
      </c>
      <c r="E75" s="2">
        <v>246.56</v>
      </c>
      <c r="F75" s="4">
        <f t="shared" si="21"/>
        <v>216.97280000000001</v>
      </c>
      <c r="G75" s="6">
        <f t="shared" si="22"/>
        <v>0.32200000000000001</v>
      </c>
      <c r="H75" s="9">
        <f t="shared" si="23"/>
        <v>271.2</v>
      </c>
      <c r="I75" s="6">
        <f t="shared" si="20"/>
        <v>0.09</v>
      </c>
      <c r="J75" s="6">
        <f t="shared" si="20"/>
        <v>0.09</v>
      </c>
      <c r="K75" s="8">
        <f t="shared" si="24"/>
        <v>0.18</v>
      </c>
      <c r="L75" s="9">
        <f t="shared" si="25"/>
        <v>256.02790400000004</v>
      </c>
      <c r="M75" s="9">
        <f t="shared" si="26"/>
        <v>320.01599999999996</v>
      </c>
      <c r="N75" s="9">
        <f t="shared" si="27"/>
        <v>63.988095999999928</v>
      </c>
      <c r="O75" s="9">
        <f t="shared" si="28"/>
        <v>79.984000000000037</v>
      </c>
      <c r="P75" t="str">
        <f t="shared" si="29"/>
        <v>301-400</v>
      </c>
    </row>
    <row r="76" spans="1:16" ht="15.75" x14ac:dyDescent="0.25">
      <c r="A76" s="1" t="s">
        <v>139</v>
      </c>
      <c r="B76" s="1">
        <v>3304</v>
      </c>
      <c r="C76" s="2">
        <v>449</v>
      </c>
      <c r="D76" s="5">
        <v>0.12</v>
      </c>
      <c r="E76" s="2">
        <v>276.76</v>
      </c>
      <c r="F76" s="4">
        <f t="shared" si="21"/>
        <v>243.5488</v>
      </c>
      <c r="G76" s="6">
        <f t="shared" si="22"/>
        <v>0.32200000000000001</v>
      </c>
      <c r="H76" s="9">
        <f t="shared" si="23"/>
        <v>304.42200000000003</v>
      </c>
      <c r="I76" s="6">
        <f t="shared" si="20"/>
        <v>0.09</v>
      </c>
      <c r="J76" s="6">
        <f t="shared" si="20"/>
        <v>0.09</v>
      </c>
      <c r="K76" s="8">
        <f t="shared" si="24"/>
        <v>0.18</v>
      </c>
      <c r="L76" s="9">
        <f t="shared" si="25"/>
        <v>287.387584</v>
      </c>
      <c r="M76" s="9">
        <f t="shared" si="26"/>
        <v>359.21796000000001</v>
      </c>
      <c r="N76" s="9">
        <f t="shared" si="27"/>
        <v>71.830376000000001</v>
      </c>
      <c r="O76" s="9">
        <f t="shared" si="28"/>
        <v>89.782039999999995</v>
      </c>
      <c r="P76" t="str">
        <f t="shared" si="29"/>
        <v>401-500</v>
      </c>
    </row>
    <row r="77" spans="1:16" ht="15.75" x14ac:dyDescent="0.25">
      <c r="A77" s="1" t="s">
        <v>74</v>
      </c>
      <c r="B77" s="1">
        <v>3304</v>
      </c>
      <c r="C77" s="2">
        <v>450</v>
      </c>
      <c r="D77" s="5">
        <v>0.12</v>
      </c>
      <c r="E77" s="2">
        <v>277.38</v>
      </c>
      <c r="F77" s="4">
        <f t="shared" si="21"/>
        <v>244.09440000000001</v>
      </c>
      <c r="G77" s="6">
        <f t="shared" si="22"/>
        <v>0.32200000000000001</v>
      </c>
      <c r="H77" s="9">
        <f t="shared" si="23"/>
        <v>305.10000000000002</v>
      </c>
      <c r="I77" s="6">
        <f t="shared" si="20"/>
        <v>0.09</v>
      </c>
      <c r="J77" s="6">
        <f t="shared" si="20"/>
        <v>0.09</v>
      </c>
      <c r="K77" s="8">
        <f t="shared" si="24"/>
        <v>0.18</v>
      </c>
      <c r="L77" s="9">
        <f t="shared" si="25"/>
        <v>288.03139199999998</v>
      </c>
      <c r="M77" s="9">
        <f t="shared" si="26"/>
        <v>360.01800000000003</v>
      </c>
      <c r="N77" s="9">
        <f t="shared" si="27"/>
        <v>71.986608000000047</v>
      </c>
      <c r="O77" s="9">
        <f t="shared" si="28"/>
        <v>89.981999999999971</v>
      </c>
      <c r="P77" t="str">
        <f t="shared" si="29"/>
        <v>401-500</v>
      </c>
    </row>
    <row r="78" spans="1:16" ht="15.75" x14ac:dyDescent="0.25">
      <c r="A78" s="1" t="s">
        <v>75</v>
      </c>
      <c r="B78" s="1">
        <v>3304</v>
      </c>
      <c r="C78" s="2">
        <v>450</v>
      </c>
      <c r="D78" s="5">
        <v>0.12</v>
      </c>
      <c r="E78" s="2">
        <v>277.38</v>
      </c>
      <c r="F78" s="4">
        <f t="shared" si="21"/>
        <v>244.09440000000001</v>
      </c>
      <c r="G78" s="6">
        <f t="shared" si="22"/>
        <v>0.32200000000000001</v>
      </c>
      <c r="H78" s="9">
        <f t="shared" si="23"/>
        <v>305.10000000000002</v>
      </c>
      <c r="I78" s="6">
        <f t="shared" si="20"/>
        <v>0.09</v>
      </c>
      <c r="J78" s="6">
        <f t="shared" si="20"/>
        <v>0.09</v>
      </c>
      <c r="K78" s="8">
        <f t="shared" si="24"/>
        <v>0.18</v>
      </c>
      <c r="L78" s="9">
        <f t="shared" si="25"/>
        <v>288.03139199999998</v>
      </c>
      <c r="M78" s="9">
        <f t="shared" si="26"/>
        <v>360.01800000000003</v>
      </c>
      <c r="N78" s="9">
        <f t="shared" si="27"/>
        <v>71.986608000000047</v>
      </c>
      <c r="O78" s="9">
        <f t="shared" si="28"/>
        <v>89.981999999999971</v>
      </c>
      <c r="P78" t="str">
        <f t="shared" si="29"/>
        <v>401-500</v>
      </c>
    </row>
    <row r="79" spans="1:16" ht="15.75" x14ac:dyDescent="0.25">
      <c r="A79" s="1" t="s">
        <v>76</v>
      </c>
      <c r="B79" s="1">
        <v>3304</v>
      </c>
      <c r="C79" s="2">
        <v>450</v>
      </c>
      <c r="D79" s="5">
        <v>0.12</v>
      </c>
      <c r="E79" s="2">
        <v>277.38</v>
      </c>
      <c r="F79" s="4">
        <f t="shared" si="21"/>
        <v>244.09440000000001</v>
      </c>
      <c r="G79" s="6">
        <f t="shared" si="22"/>
        <v>0.32200000000000001</v>
      </c>
      <c r="H79" s="9">
        <f t="shared" si="23"/>
        <v>305.10000000000002</v>
      </c>
      <c r="I79" s="6">
        <f t="shared" si="20"/>
        <v>0.09</v>
      </c>
      <c r="J79" s="6">
        <f t="shared" si="20"/>
        <v>0.09</v>
      </c>
      <c r="K79" s="8">
        <f t="shared" si="24"/>
        <v>0.18</v>
      </c>
      <c r="L79" s="9">
        <f t="shared" si="25"/>
        <v>288.03139199999998</v>
      </c>
      <c r="M79" s="9">
        <f t="shared" si="26"/>
        <v>360.01800000000003</v>
      </c>
      <c r="N79" s="9">
        <f t="shared" si="27"/>
        <v>71.986608000000047</v>
      </c>
      <c r="O79" s="9">
        <f t="shared" si="28"/>
        <v>89.981999999999971</v>
      </c>
      <c r="P79" t="str">
        <f t="shared" si="29"/>
        <v>401-500</v>
      </c>
    </row>
    <row r="80" spans="1:16" ht="15.75" x14ac:dyDescent="0.25">
      <c r="A80" s="1" t="s">
        <v>23</v>
      </c>
      <c r="B80" s="1">
        <v>3304</v>
      </c>
      <c r="C80" s="2">
        <v>450</v>
      </c>
      <c r="D80" s="5">
        <v>0.12</v>
      </c>
      <c r="E80" s="2">
        <v>277.38</v>
      </c>
      <c r="F80" s="4">
        <f t="shared" si="21"/>
        <v>244.09440000000001</v>
      </c>
      <c r="G80" s="6">
        <f t="shared" si="22"/>
        <v>0.32200000000000001</v>
      </c>
      <c r="H80" s="9">
        <f t="shared" si="23"/>
        <v>305.10000000000002</v>
      </c>
      <c r="I80" s="6">
        <f t="shared" si="20"/>
        <v>0.09</v>
      </c>
      <c r="J80" s="6">
        <f t="shared" si="20"/>
        <v>0.09</v>
      </c>
      <c r="K80" s="8">
        <f t="shared" si="24"/>
        <v>0.18</v>
      </c>
      <c r="L80" s="9">
        <f t="shared" si="25"/>
        <v>288.03139199999998</v>
      </c>
      <c r="M80" s="9">
        <f t="shared" si="26"/>
        <v>360.01800000000003</v>
      </c>
      <c r="N80" s="9">
        <f t="shared" si="27"/>
        <v>71.986608000000047</v>
      </c>
      <c r="O80" s="9">
        <f t="shared" si="28"/>
        <v>89.981999999999971</v>
      </c>
      <c r="P80" t="str">
        <f t="shared" si="29"/>
        <v>401-500</v>
      </c>
    </row>
    <row r="81" spans="1:16" ht="15.75" x14ac:dyDescent="0.25">
      <c r="A81" s="1" t="s">
        <v>29</v>
      </c>
      <c r="B81" s="1">
        <v>3304</v>
      </c>
      <c r="C81" s="2">
        <v>450</v>
      </c>
      <c r="D81" s="5">
        <v>0.12</v>
      </c>
      <c r="E81" s="2">
        <v>277.38</v>
      </c>
      <c r="F81" s="4">
        <f t="shared" si="21"/>
        <v>244.09440000000001</v>
      </c>
      <c r="G81" s="6">
        <f t="shared" si="22"/>
        <v>0.32200000000000001</v>
      </c>
      <c r="H81" s="9">
        <f t="shared" si="23"/>
        <v>305.10000000000002</v>
      </c>
      <c r="I81" s="6">
        <f t="shared" si="20"/>
        <v>0.09</v>
      </c>
      <c r="J81" s="6">
        <f t="shared" si="20"/>
        <v>0.09</v>
      </c>
      <c r="K81" s="8">
        <f t="shared" si="24"/>
        <v>0.18</v>
      </c>
      <c r="L81" s="9">
        <f t="shared" si="25"/>
        <v>288.03139199999998</v>
      </c>
      <c r="M81" s="9">
        <f t="shared" si="26"/>
        <v>360.01800000000003</v>
      </c>
      <c r="N81" s="9">
        <f t="shared" si="27"/>
        <v>71.986608000000047</v>
      </c>
      <c r="O81" s="9">
        <f t="shared" si="28"/>
        <v>89.981999999999971</v>
      </c>
      <c r="P81" t="str">
        <f t="shared" si="29"/>
        <v>401-500</v>
      </c>
    </row>
    <row r="82" spans="1:16" ht="15.75" x14ac:dyDescent="0.25">
      <c r="A82" s="1" t="s">
        <v>31</v>
      </c>
      <c r="B82" s="1">
        <v>3304</v>
      </c>
      <c r="C82" s="2">
        <v>450</v>
      </c>
      <c r="D82" s="5">
        <v>0.12</v>
      </c>
      <c r="E82" s="2">
        <v>277.38</v>
      </c>
      <c r="F82" s="4">
        <f t="shared" si="21"/>
        <v>244.09440000000001</v>
      </c>
      <c r="G82" s="6">
        <f t="shared" si="22"/>
        <v>0.32200000000000001</v>
      </c>
      <c r="H82" s="9">
        <f t="shared" si="23"/>
        <v>305.10000000000002</v>
      </c>
      <c r="I82" s="6">
        <f t="shared" ref="I82:J101" si="30">9/100</f>
        <v>0.09</v>
      </c>
      <c r="J82" s="6">
        <f t="shared" si="30"/>
        <v>0.09</v>
      </c>
      <c r="K82" s="8">
        <f t="shared" si="24"/>
        <v>0.18</v>
      </c>
      <c r="L82" s="9">
        <f t="shared" si="25"/>
        <v>288.03139199999998</v>
      </c>
      <c r="M82" s="9">
        <f t="shared" si="26"/>
        <v>360.01800000000003</v>
      </c>
      <c r="N82" s="9">
        <f t="shared" si="27"/>
        <v>71.986608000000047</v>
      </c>
      <c r="O82" s="9">
        <f t="shared" si="28"/>
        <v>89.981999999999971</v>
      </c>
      <c r="P82" t="str">
        <f t="shared" si="29"/>
        <v>401-500</v>
      </c>
    </row>
    <row r="83" spans="1:16" ht="15.75" x14ac:dyDescent="0.25">
      <c r="A83" s="1" t="s">
        <v>32</v>
      </c>
      <c r="B83" s="1">
        <v>3304</v>
      </c>
      <c r="C83" s="2">
        <v>450</v>
      </c>
      <c r="D83" s="5">
        <v>0.12</v>
      </c>
      <c r="E83" s="2">
        <v>277.38</v>
      </c>
      <c r="F83" s="4">
        <f t="shared" si="21"/>
        <v>244.09440000000001</v>
      </c>
      <c r="G83" s="6">
        <f t="shared" si="22"/>
        <v>0.32200000000000001</v>
      </c>
      <c r="H83" s="9">
        <f t="shared" si="23"/>
        <v>305.10000000000002</v>
      </c>
      <c r="I83" s="6">
        <f t="shared" si="30"/>
        <v>0.09</v>
      </c>
      <c r="J83" s="6">
        <f t="shared" si="30"/>
        <v>0.09</v>
      </c>
      <c r="K83" s="8">
        <f t="shared" si="24"/>
        <v>0.18</v>
      </c>
      <c r="L83" s="9">
        <f t="shared" si="25"/>
        <v>288.03139199999998</v>
      </c>
      <c r="M83" s="9">
        <f t="shared" si="26"/>
        <v>360.01800000000003</v>
      </c>
      <c r="N83" s="9">
        <f t="shared" si="27"/>
        <v>71.986608000000047</v>
      </c>
      <c r="O83" s="9">
        <f t="shared" si="28"/>
        <v>89.981999999999971</v>
      </c>
      <c r="P83" t="str">
        <f t="shared" si="29"/>
        <v>401-500</v>
      </c>
    </row>
    <row r="84" spans="1:16" ht="15.75" x14ac:dyDescent="0.25">
      <c r="A84" s="1" t="s">
        <v>33</v>
      </c>
      <c r="B84" s="1">
        <v>3304</v>
      </c>
      <c r="C84" s="2">
        <v>450</v>
      </c>
      <c r="D84" s="5">
        <v>0.12</v>
      </c>
      <c r="E84" s="2">
        <v>277.38</v>
      </c>
      <c r="F84" s="4">
        <f t="shared" si="21"/>
        <v>244.09440000000001</v>
      </c>
      <c r="G84" s="6">
        <f t="shared" si="22"/>
        <v>0.32200000000000001</v>
      </c>
      <c r="H84" s="9">
        <f t="shared" si="23"/>
        <v>305.10000000000002</v>
      </c>
      <c r="I84" s="6">
        <f t="shared" si="30"/>
        <v>0.09</v>
      </c>
      <c r="J84" s="6">
        <f t="shared" si="30"/>
        <v>0.09</v>
      </c>
      <c r="K84" s="8">
        <f t="shared" si="24"/>
        <v>0.18</v>
      </c>
      <c r="L84" s="9">
        <f t="shared" si="25"/>
        <v>288.03139199999998</v>
      </c>
      <c r="M84" s="9">
        <f t="shared" si="26"/>
        <v>360.01800000000003</v>
      </c>
      <c r="N84" s="9">
        <f t="shared" si="27"/>
        <v>71.986608000000047</v>
      </c>
      <c r="O84" s="9">
        <f t="shared" si="28"/>
        <v>89.981999999999971</v>
      </c>
      <c r="P84" t="str">
        <f t="shared" si="29"/>
        <v>401-500</v>
      </c>
    </row>
    <row r="85" spans="1:16" ht="15.75" x14ac:dyDescent="0.25">
      <c r="A85" s="1" t="s">
        <v>134</v>
      </c>
      <c r="B85" s="1">
        <v>3304</v>
      </c>
      <c r="C85" s="2">
        <v>450</v>
      </c>
      <c r="D85" s="5">
        <v>0.12</v>
      </c>
      <c r="E85" s="2">
        <v>277.38</v>
      </c>
      <c r="F85" s="4">
        <f t="shared" si="21"/>
        <v>244.09440000000001</v>
      </c>
      <c r="G85" s="6">
        <f t="shared" si="22"/>
        <v>0.32200000000000001</v>
      </c>
      <c r="H85" s="9">
        <f t="shared" si="23"/>
        <v>305.10000000000002</v>
      </c>
      <c r="I85" s="6">
        <f t="shared" si="30"/>
        <v>0.09</v>
      </c>
      <c r="J85" s="6">
        <f t="shared" si="30"/>
        <v>0.09</v>
      </c>
      <c r="K85" s="8">
        <f t="shared" si="24"/>
        <v>0.18</v>
      </c>
      <c r="L85" s="9">
        <f t="shared" si="25"/>
        <v>288.03139199999998</v>
      </c>
      <c r="M85" s="9">
        <f t="shared" si="26"/>
        <v>360.01800000000003</v>
      </c>
      <c r="N85" s="9">
        <f t="shared" si="27"/>
        <v>71.986608000000047</v>
      </c>
      <c r="O85" s="9">
        <f t="shared" si="28"/>
        <v>89.981999999999971</v>
      </c>
      <c r="P85" t="str">
        <f t="shared" si="29"/>
        <v>401-500</v>
      </c>
    </row>
    <row r="86" spans="1:16" ht="15.75" x14ac:dyDescent="0.25">
      <c r="A86" s="1" t="s">
        <v>135</v>
      </c>
      <c r="B86" s="1">
        <v>3304</v>
      </c>
      <c r="C86" s="2">
        <v>450</v>
      </c>
      <c r="D86" s="5">
        <v>0.12</v>
      </c>
      <c r="E86" s="2">
        <v>277.38</v>
      </c>
      <c r="F86" s="4">
        <f t="shared" si="21"/>
        <v>244.09440000000001</v>
      </c>
      <c r="G86" s="6">
        <f t="shared" si="22"/>
        <v>0.32200000000000001</v>
      </c>
      <c r="H86" s="9">
        <f t="shared" si="23"/>
        <v>305.10000000000002</v>
      </c>
      <c r="I86" s="6">
        <f t="shared" si="30"/>
        <v>0.09</v>
      </c>
      <c r="J86" s="6">
        <f t="shared" si="30"/>
        <v>0.09</v>
      </c>
      <c r="K86" s="8">
        <f t="shared" si="24"/>
        <v>0.18</v>
      </c>
      <c r="L86" s="9">
        <f t="shared" si="25"/>
        <v>288.03139199999998</v>
      </c>
      <c r="M86" s="9">
        <f t="shared" si="26"/>
        <v>360.01800000000003</v>
      </c>
      <c r="N86" s="9">
        <f t="shared" si="27"/>
        <v>71.986608000000047</v>
      </c>
      <c r="O86" s="9">
        <f t="shared" si="28"/>
        <v>89.981999999999971</v>
      </c>
      <c r="P86" t="str">
        <f t="shared" si="29"/>
        <v>401-500</v>
      </c>
    </row>
    <row r="87" spans="1:16" ht="15.75" x14ac:dyDescent="0.25">
      <c r="A87" s="1" t="s">
        <v>77</v>
      </c>
      <c r="B87" s="1">
        <v>3304</v>
      </c>
      <c r="C87" s="2">
        <v>475</v>
      </c>
      <c r="D87" s="5">
        <v>0.12</v>
      </c>
      <c r="E87" s="2">
        <v>292.79000000000002</v>
      </c>
      <c r="F87" s="4">
        <f t="shared" si="21"/>
        <v>257.65520000000004</v>
      </c>
      <c r="G87" s="6">
        <f t="shared" si="22"/>
        <v>0.32200000000000001</v>
      </c>
      <c r="H87" s="9">
        <f t="shared" si="23"/>
        <v>322.04999999999995</v>
      </c>
      <c r="I87" s="6">
        <f t="shared" si="30"/>
        <v>0.09</v>
      </c>
      <c r="J87" s="6">
        <f t="shared" si="30"/>
        <v>0.09</v>
      </c>
      <c r="K87" s="8">
        <f t="shared" si="24"/>
        <v>0.18</v>
      </c>
      <c r="L87" s="9">
        <f t="shared" si="25"/>
        <v>304.03313600000001</v>
      </c>
      <c r="M87" s="9">
        <f t="shared" si="26"/>
        <v>380.01899999999995</v>
      </c>
      <c r="N87" s="9">
        <f t="shared" si="27"/>
        <v>75.985863999999935</v>
      </c>
      <c r="O87" s="9">
        <f t="shared" si="28"/>
        <v>94.981000000000051</v>
      </c>
      <c r="P87" t="str">
        <f t="shared" si="29"/>
        <v>401-500</v>
      </c>
    </row>
    <row r="88" spans="1:16" ht="15.75" x14ac:dyDescent="0.25">
      <c r="A88" s="1" t="s">
        <v>80</v>
      </c>
      <c r="B88" s="1">
        <v>3304</v>
      </c>
      <c r="C88" s="2">
        <v>475</v>
      </c>
      <c r="D88" s="5">
        <v>0.12</v>
      </c>
      <c r="E88" s="2">
        <v>292.79000000000002</v>
      </c>
      <c r="F88" s="4">
        <f t="shared" si="21"/>
        <v>257.65520000000004</v>
      </c>
      <c r="G88" s="6">
        <f t="shared" si="22"/>
        <v>0.32200000000000001</v>
      </c>
      <c r="H88" s="9">
        <f t="shared" si="23"/>
        <v>322.04999999999995</v>
      </c>
      <c r="I88" s="6">
        <f t="shared" si="30"/>
        <v>0.09</v>
      </c>
      <c r="J88" s="6">
        <f t="shared" si="30"/>
        <v>0.09</v>
      </c>
      <c r="K88" s="8">
        <f t="shared" si="24"/>
        <v>0.18</v>
      </c>
      <c r="L88" s="9">
        <f t="shared" si="25"/>
        <v>304.03313600000001</v>
      </c>
      <c r="M88" s="9">
        <f t="shared" si="26"/>
        <v>380.01899999999995</v>
      </c>
      <c r="N88" s="9">
        <f t="shared" si="27"/>
        <v>75.985863999999935</v>
      </c>
      <c r="O88" s="9">
        <f t="shared" si="28"/>
        <v>94.981000000000051</v>
      </c>
      <c r="P88" t="str">
        <f t="shared" si="29"/>
        <v>401-500</v>
      </c>
    </row>
    <row r="89" spans="1:16" ht="15.75" x14ac:dyDescent="0.25">
      <c r="A89" s="1" t="s">
        <v>81</v>
      </c>
      <c r="B89" s="1">
        <v>3304</v>
      </c>
      <c r="C89" s="2">
        <v>475</v>
      </c>
      <c r="D89" s="5">
        <v>0.12</v>
      </c>
      <c r="E89" s="2">
        <v>292.79000000000002</v>
      </c>
      <c r="F89" s="4">
        <f t="shared" si="21"/>
        <v>257.65520000000004</v>
      </c>
      <c r="G89" s="6">
        <f t="shared" si="22"/>
        <v>0.32200000000000001</v>
      </c>
      <c r="H89" s="9">
        <f t="shared" si="23"/>
        <v>322.04999999999995</v>
      </c>
      <c r="I89" s="6">
        <f t="shared" si="30"/>
        <v>0.09</v>
      </c>
      <c r="J89" s="6">
        <f t="shared" si="30"/>
        <v>0.09</v>
      </c>
      <c r="K89" s="8">
        <f t="shared" si="24"/>
        <v>0.18</v>
      </c>
      <c r="L89" s="9">
        <f t="shared" si="25"/>
        <v>304.03313600000001</v>
      </c>
      <c r="M89" s="9">
        <f t="shared" si="26"/>
        <v>380.01899999999995</v>
      </c>
      <c r="N89" s="9">
        <f t="shared" si="27"/>
        <v>75.985863999999935</v>
      </c>
      <c r="O89" s="9">
        <f t="shared" si="28"/>
        <v>94.981000000000051</v>
      </c>
      <c r="P89" t="str">
        <f t="shared" si="29"/>
        <v>401-500</v>
      </c>
    </row>
    <row r="90" spans="1:16" ht="15.75" x14ac:dyDescent="0.25">
      <c r="A90" s="1" t="s">
        <v>82</v>
      </c>
      <c r="B90" s="1">
        <v>3304</v>
      </c>
      <c r="C90" s="2">
        <v>475</v>
      </c>
      <c r="D90" s="5">
        <v>0.12</v>
      </c>
      <c r="E90" s="2">
        <v>292.79000000000002</v>
      </c>
      <c r="F90" s="4">
        <f t="shared" si="21"/>
        <v>257.65520000000004</v>
      </c>
      <c r="G90" s="6">
        <f t="shared" si="22"/>
        <v>0.32200000000000001</v>
      </c>
      <c r="H90" s="9">
        <f t="shared" si="23"/>
        <v>322.04999999999995</v>
      </c>
      <c r="I90" s="6">
        <f t="shared" si="30"/>
        <v>0.09</v>
      </c>
      <c r="J90" s="6">
        <f t="shared" si="30"/>
        <v>0.09</v>
      </c>
      <c r="K90" s="8">
        <f t="shared" si="24"/>
        <v>0.18</v>
      </c>
      <c r="L90" s="9">
        <f t="shared" si="25"/>
        <v>304.03313600000001</v>
      </c>
      <c r="M90" s="9">
        <f t="shared" si="26"/>
        <v>380.01899999999995</v>
      </c>
      <c r="N90" s="9">
        <f t="shared" si="27"/>
        <v>75.985863999999935</v>
      </c>
      <c r="O90" s="9">
        <f t="shared" si="28"/>
        <v>94.981000000000051</v>
      </c>
      <c r="P90" t="str">
        <f t="shared" si="29"/>
        <v>401-500</v>
      </c>
    </row>
    <row r="91" spans="1:16" ht="15.75" x14ac:dyDescent="0.25">
      <c r="A91" s="1" t="s">
        <v>86</v>
      </c>
      <c r="B91" s="1">
        <v>3304</v>
      </c>
      <c r="C91" s="2">
        <v>475</v>
      </c>
      <c r="D91" s="5">
        <v>0.12</v>
      </c>
      <c r="E91" s="2">
        <v>292.79000000000002</v>
      </c>
      <c r="F91" s="4">
        <f t="shared" si="21"/>
        <v>257.65520000000004</v>
      </c>
      <c r="G91" s="6">
        <f t="shared" si="22"/>
        <v>0.32200000000000001</v>
      </c>
      <c r="H91" s="9">
        <f t="shared" si="23"/>
        <v>322.04999999999995</v>
      </c>
      <c r="I91" s="6">
        <f t="shared" si="30"/>
        <v>0.09</v>
      </c>
      <c r="J91" s="6">
        <f t="shared" si="30"/>
        <v>0.09</v>
      </c>
      <c r="K91" s="8">
        <f t="shared" si="24"/>
        <v>0.18</v>
      </c>
      <c r="L91" s="9">
        <f t="shared" si="25"/>
        <v>304.03313600000001</v>
      </c>
      <c r="M91" s="9">
        <f t="shared" si="26"/>
        <v>380.01899999999995</v>
      </c>
      <c r="N91" s="9">
        <f t="shared" si="27"/>
        <v>75.985863999999935</v>
      </c>
      <c r="O91" s="9">
        <f t="shared" si="28"/>
        <v>94.981000000000051</v>
      </c>
      <c r="P91" t="str">
        <f t="shared" si="29"/>
        <v>401-500</v>
      </c>
    </row>
    <row r="92" spans="1:16" ht="15.75" x14ac:dyDescent="0.25">
      <c r="A92" s="1" t="s">
        <v>97</v>
      </c>
      <c r="B92" s="1">
        <v>3304</v>
      </c>
      <c r="C92" s="2">
        <v>475</v>
      </c>
      <c r="D92" s="5">
        <v>0.12</v>
      </c>
      <c r="E92" s="2">
        <v>292.79000000000002</v>
      </c>
      <c r="F92" s="4">
        <f t="shared" si="21"/>
        <v>257.65520000000004</v>
      </c>
      <c r="G92" s="6">
        <f t="shared" si="22"/>
        <v>0.32200000000000001</v>
      </c>
      <c r="H92" s="9">
        <f t="shared" si="23"/>
        <v>322.04999999999995</v>
      </c>
      <c r="I92" s="6">
        <f t="shared" si="30"/>
        <v>0.09</v>
      </c>
      <c r="J92" s="6">
        <f t="shared" si="30"/>
        <v>0.09</v>
      </c>
      <c r="K92" s="8">
        <f t="shared" si="24"/>
        <v>0.18</v>
      </c>
      <c r="L92" s="9">
        <f t="shared" si="25"/>
        <v>304.03313600000001</v>
      </c>
      <c r="M92" s="9">
        <f t="shared" si="26"/>
        <v>380.01899999999995</v>
      </c>
      <c r="N92" s="9">
        <f t="shared" si="27"/>
        <v>75.985863999999935</v>
      </c>
      <c r="O92" s="9">
        <f t="shared" si="28"/>
        <v>94.981000000000051</v>
      </c>
      <c r="P92" t="str">
        <f t="shared" si="29"/>
        <v>401-500</v>
      </c>
    </row>
    <row r="93" spans="1:16" ht="15.75" x14ac:dyDescent="0.25">
      <c r="A93" s="1" t="s">
        <v>93</v>
      </c>
      <c r="B93" s="1">
        <v>3304</v>
      </c>
      <c r="C93" s="2">
        <v>475</v>
      </c>
      <c r="D93" s="5">
        <v>0.12</v>
      </c>
      <c r="E93" s="2">
        <v>292.79000000000002</v>
      </c>
      <c r="F93" s="4">
        <f t="shared" si="21"/>
        <v>257.65520000000004</v>
      </c>
      <c r="G93" s="6">
        <f t="shared" si="22"/>
        <v>0.32200000000000001</v>
      </c>
      <c r="H93" s="9">
        <f t="shared" si="23"/>
        <v>322.04999999999995</v>
      </c>
      <c r="I93" s="6">
        <f t="shared" si="30"/>
        <v>0.09</v>
      </c>
      <c r="J93" s="6">
        <f t="shared" si="30"/>
        <v>0.09</v>
      </c>
      <c r="K93" s="8">
        <f t="shared" si="24"/>
        <v>0.18</v>
      </c>
      <c r="L93" s="9">
        <f t="shared" si="25"/>
        <v>304.03313600000001</v>
      </c>
      <c r="M93" s="9">
        <f t="shared" si="26"/>
        <v>380.01899999999995</v>
      </c>
      <c r="N93" s="9">
        <f t="shared" si="27"/>
        <v>75.985863999999935</v>
      </c>
      <c r="O93" s="9">
        <f t="shared" si="28"/>
        <v>94.981000000000051</v>
      </c>
      <c r="P93" t="str">
        <f t="shared" si="29"/>
        <v>401-500</v>
      </c>
    </row>
    <row r="94" spans="1:16" ht="15.75" x14ac:dyDescent="0.25">
      <c r="A94" s="1" t="s">
        <v>94</v>
      </c>
      <c r="B94" s="1">
        <v>3304</v>
      </c>
      <c r="C94" s="2">
        <v>475</v>
      </c>
      <c r="D94" s="5">
        <v>0.12</v>
      </c>
      <c r="E94" s="2">
        <v>292.79000000000002</v>
      </c>
      <c r="F94" s="4">
        <f t="shared" si="21"/>
        <v>257.65520000000004</v>
      </c>
      <c r="G94" s="6">
        <f t="shared" si="22"/>
        <v>0.32200000000000001</v>
      </c>
      <c r="H94" s="9">
        <f t="shared" si="23"/>
        <v>322.04999999999995</v>
      </c>
      <c r="I94" s="6">
        <f t="shared" si="30"/>
        <v>0.09</v>
      </c>
      <c r="J94" s="6">
        <f t="shared" si="30"/>
        <v>0.09</v>
      </c>
      <c r="K94" s="8">
        <f t="shared" si="24"/>
        <v>0.18</v>
      </c>
      <c r="L94" s="9">
        <f t="shared" si="25"/>
        <v>304.03313600000001</v>
      </c>
      <c r="M94" s="9">
        <f t="shared" si="26"/>
        <v>380.01899999999995</v>
      </c>
      <c r="N94" s="9">
        <f t="shared" si="27"/>
        <v>75.985863999999935</v>
      </c>
      <c r="O94" s="9">
        <f t="shared" si="28"/>
        <v>94.981000000000051</v>
      </c>
      <c r="P94" t="str">
        <f t="shared" si="29"/>
        <v>401-500</v>
      </c>
    </row>
    <row r="95" spans="1:16" ht="15.75" x14ac:dyDescent="0.25">
      <c r="A95" s="1" t="s">
        <v>95</v>
      </c>
      <c r="B95" s="1">
        <v>3304</v>
      </c>
      <c r="C95" s="2">
        <v>475</v>
      </c>
      <c r="D95" s="5">
        <v>0.12</v>
      </c>
      <c r="E95" s="2">
        <v>292.79000000000002</v>
      </c>
      <c r="F95" s="4">
        <f t="shared" si="21"/>
        <v>257.65520000000004</v>
      </c>
      <c r="G95" s="6">
        <f t="shared" si="22"/>
        <v>0.32200000000000001</v>
      </c>
      <c r="H95" s="9">
        <f t="shared" si="23"/>
        <v>322.04999999999995</v>
      </c>
      <c r="I95" s="6">
        <f t="shared" si="30"/>
        <v>0.09</v>
      </c>
      <c r="J95" s="6">
        <f t="shared" si="30"/>
        <v>0.09</v>
      </c>
      <c r="K95" s="8">
        <f t="shared" si="24"/>
        <v>0.18</v>
      </c>
      <c r="L95" s="9">
        <f t="shared" si="25"/>
        <v>304.03313600000001</v>
      </c>
      <c r="M95" s="9">
        <f t="shared" si="26"/>
        <v>380.01899999999995</v>
      </c>
      <c r="N95" s="9">
        <f t="shared" si="27"/>
        <v>75.985863999999935</v>
      </c>
      <c r="O95" s="9">
        <f t="shared" si="28"/>
        <v>94.981000000000051</v>
      </c>
      <c r="P95" t="str">
        <f t="shared" si="29"/>
        <v>401-500</v>
      </c>
    </row>
    <row r="96" spans="1:16" ht="15.75" x14ac:dyDescent="0.25">
      <c r="A96" s="1" t="s">
        <v>96</v>
      </c>
      <c r="B96" s="1">
        <v>3304</v>
      </c>
      <c r="C96" s="2">
        <v>475</v>
      </c>
      <c r="D96" s="5">
        <v>0.12</v>
      </c>
      <c r="E96" s="2">
        <v>292.79000000000002</v>
      </c>
      <c r="F96" s="4">
        <f t="shared" si="21"/>
        <v>257.65520000000004</v>
      </c>
      <c r="G96" s="6">
        <f t="shared" si="22"/>
        <v>0.32200000000000001</v>
      </c>
      <c r="H96" s="9">
        <f t="shared" si="23"/>
        <v>322.04999999999995</v>
      </c>
      <c r="I96" s="6">
        <f t="shared" si="30"/>
        <v>0.09</v>
      </c>
      <c r="J96" s="6">
        <f t="shared" si="30"/>
        <v>0.09</v>
      </c>
      <c r="K96" s="8">
        <f t="shared" si="24"/>
        <v>0.18</v>
      </c>
      <c r="L96" s="9">
        <f t="shared" si="25"/>
        <v>304.03313600000001</v>
      </c>
      <c r="M96" s="9">
        <f t="shared" si="26"/>
        <v>380.01899999999995</v>
      </c>
      <c r="N96" s="9">
        <f t="shared" si="27"/>
        <v>75.985863999999935</v>
      </c>
      <c r="O96" s="9">
        <f t="shared" si="28"/>
        <v>94.981000000000051</v>
      </c>
      <c r="P96" t="str">
        <f t="shared" si="29"/>
        <v>401-500</v>
      </c>
    </row>
    <row r="97" spans="1:16" ht="15.75" x14ac:dyDescent="0.25">
      <c r="A97" s="1" t="s">
        <v>98</v>
      </c>
      <c r="B97" s="1">
        <v>3304</v>
      </c>
      <c r="C97" s="2">
        <v>475</v>
      </c>
      <c r="D97" s="5">
        <v>0.12</v>
      </c>
      <c r="E97" s="2">
        <v>292.79000000000002</v>
      </c>
      <c r="F97" s="4">
        <f t="shared" si="21"/>
        <v>257.65520000000004</v>
      </c>
      <c r="G97" s="6">
        <f t="shared" si="22"/>
        <v>0.32200000000000001</v>
      </c>
      <c r="H97" s="9">
        <f t="shared" si="23"/>
        <v>322.04999999999995</v>
      </c>
      <c r="I97" s="6">
        <f t="shared" si="30"/>
        <v>0.09</v>
      </c>
      <c r="J97" s="6">
        <f t="shared" si="30"/>
        <v>0.09</v>
      </c>
      <c r="K97" s="8">
        <f t="shared" si="24"/>
        <v>0.18</v>
      </c>
      <c r="L97" s="9">
        <f t="shared" si="25"/>
        <v>304.03313600000001</v>
      </c>
      <c r="M97" s="9">
        <f t="shared" si="26"/>
        <v>380.01899999999995</v>
      </c>
      <c r="N97" s="9">
        <f t="shared" si="27"/>
        <v>75.985863999999935</v>
      </c>
      <c r="O97" s="9">
        <f t="shared" si="28"/>
        <v>94.981000000000051</v>
      </c>
      <c r="P97" t="str">
        <f t="shared" si="29"/>
        <v>401-500</v>
      </c>
    </row>
    <row r="98" spans="1:16" ht="15.75" x14ac:dyDescent="0.25">
      <c r="A98" s="1" t="s">
        <v>133</v>
      </c>
      <c r="B98" s="1">
        <v>3304</v>
      </c>
      <c r="C98" s="2">
        <v>499</v>
      </c>
      <c r="D98" s="5">
        <v>0.12</v>
      </c>
      <c r="E98" s="2">
        <v>307.58</v>
      </c>
      <c r="F98" s="4">
        <f t="shared" ref="F98:F129" si="31">E98-(E98*D98)</f>
        <v>270.67039999999997</v>
      </c>
      <c r="G98" s="6">
        <f t="shared" ref="G98:G133" si="32">32.2/100</f>
        <v>0.32200000000000001</v>
      </c>
      <c r="H98" s="9">
        <f t="shared" ref="H98:H129" si="33">C98-(C98*G98)</f>
        <v>338.322</v>
      </c>
      <c r="I98" s="6">
        <f t="shared" si="30"/>
        <v>0.09</v>
      </c>
      <c r="J98" s="6">
        <f t="shared" si="30"/>
        <v>0.09</v>
      </c>
      <c r="K98" s="8">
        <f t="shared" ref="K98:K129" si="34">I98+J98</f>
        <v>0.18</v>
      </c>
      <c r="L98" s="9">
        <f t="shared" ref="L98:L129" si="35">F98+(F98*K98)</f>
        <v>319.39107199999995</v>
      </c>
      <c r="M98" s="9">
        <f t="shared" ref="M98:M133" si="36">H98+(H98*K98)</f>
        <v>399.21996000000001</v>
      </c>
      <c r="N98" s="9">
        <f t="shared" ref="N98:N129" si="37">M98-L98</f>
        <v>79.828888000000063</v>
      </c>
      <c r="O98" s="9">
        <f t="shared" ref="O98:O133" si="38">C98-M98</f>
        <v>99.780039999999985</v>
      </c>
      <c r="P98" t="str">
        <f t="shared" si="29"/>
        <v>401-500</v>
      </c>
    </row>
    <row r="99" spans="1:16" ht="15.75" x14ac:dyDescent="0.25">
      <c r="A99" s="1" t="s">
        <v>4</v>
      </c>
      <c r="B99" s="1">
        <v>3304</v>
      </c>
      <c r="C99" s="2">
        <v>500</v>
      </c>
      <c r="D99" s="5">
        <v>0.12</v>
      </c>
      <c r="E99" s="2">
        <v>308.2</v>
      </c>
      <c r="F99" s="4">
        <f t="shared" si="31"/>
        <v>271.21600000000001</v>
      </c>
      <c r="G99" s="6">
        <f t="shared" si="32"/>
        <v>0.32200000000000001</v>
      </c>
      <c r="H99" s="9">
        <f t="shared" si="33"/>
        <v>339</v>
      </c>
      <c r="I99" s="6">
        <f t="shared" si="30"/>
        <v>0.09</v>
      </c>
      <c r="J99" s="6">
        <f t="shared" si="30"/>
        <v>0.09</v>
      </c>
      <c r="K99" s="8">
        <f t="shared" si="34"/>
        <v>0.18</v>
      </c>
      <c r="L99" s="9">
        <f t="shared" si="35"/>
        <v>320.03487999999999</v>
      </c>
      <c r="M99" s="9">
        <f t="shared" si="36"/>
        <v>400.02</v>
      </c>
      <c r="N99" s="9">
        <f t="shared" si="37"/>
        <v>79.985119999999995</v>
      </c>
      <c r="O99" s="9">
        <f t="shared" si="38"/>
        <v>99.980000000000018</v>
      </c>
      <c r="P99" t="str">
        <f t="shared" si="29"/>
        <v>401-500</v>
      </c>
    </row>
    <row r="100" spans="1:16" ht="15.75" x14ac:dyDescent="0.25">
      <c r="A100" s="1" t="s">
        <v>89</v>
      </c>
      <c r="B100" s="1">
        <v>3304</v>
      </c>
      <c r="C100" s="2">
        <v>500</v>
      </c>
      <c r="D100" s="5">
        <v>0.12</v>
      </c>
      <c r="E100" s="2">
        <v>308.2</v>
      </c>
      <c r="F100" s="4">
        <f t="shared" si="31"/>
        <v>271.21600000000001</v>
      </c>
      <c r="G100" s="6">
        <f t="shared" si="32"/>
        <v>0.32200000000000001</v>
      </c>
      <c r="H100" s="9">
        <f t="shared" si="33"/>
        <v>339</v>
      </c>
      <c r="I100" s="6">
        <f t="shared" si="30"/>
        <v>0.09</v>
      </c>
      <c r="J100" s="6">
        <f t="shared" si="30"/>
        <v>0.09</v>
      </c>
      <c r="K100" s="8">
        <f t="shared" si="34"/>
        <v>0.18</v>
      </c>
      <c r="L100" s="9">
        <f t="shared" si="35"/>
        <v>320.03487999999999</v>
      </c>
      <c r="M100" s="9">
        <f t="shared" si="36"/>
        <v>400.02</v>
      </c>
      <c r="N100" s="9">
        <f t="shared" si="37"/>
        <v>79.985119999999995</v>
      </c>
      <c r="O100" s="9">
        <f t="shared" si="38"/>
        <v>99.980000000000018</v>
      </c>
      <c r="P100" t="str">
        <f t="shared" si="29"/>
        <v>401-500</v>
      </c>
    </row>
    <row r="101" spans="1:16" ht="15.75" x14ac:dyDescent="0.25">
      <c r="A101" s="1" t="s">
        <v>90</v>
      </c>
      <c r="B101" s="1">
        <v>3304</v>
      </c>
      <c r="C101" s="2">
        <v>500</v>
      </c>
      <c r="D101" s="5">
        <v>0.12</v>
      </c>
      <c r="E101" s="2">
        <v>308.2</v>
      </c>
      <c r="F101" s="4">
        <f t="shared" si="31"/>
        <v>271.21600000000001</v>
      </c>
      <c r="G101" s="6">
        <f t="shared" si="32"/>
        <v>0.32200000000000001</v>
      </c>
      <c r="H101" s="9">
        <f t="shared" si="33"/>
        <v>339</v>
      </c>
      <c r="I101" s="6">
        <f t="shared" si="30"/>
        <v>0.09</v>
      </c>
      <c r="J101" s="6">
        <f t="shared" si="30"/>
        <v>0.09</v>
      </c>
      <c r="K101" s="8">
        <f t="shared" si="34"/>
        <v>0.18</v>
      </c>
      <c r="L101" s="9">
        <f t="shared" si="35"/>
        <v>320.03487999999999</v>
      </c>
      <c r="M101" s="9">
        <f t="shared" si="36"/>
        <v>400.02</v>
      </c>
      <c r="N101" s="9">
        <f t="shared" si="37"/>
        <v>79.985119999999995</v>
      </c>
      <c r="O101" s="9">
        <f t="shared" si="38"/>
        <v>99.980000000000018</v>
      </c>
      <c r="P101" t="str">
        <f t="shared" si="29"/>
        <v>401-500</v>
      </c>
    </row>
    <row r="102" spans="1:16" ht="15.75" x14ac:dyDescent="0.25">
      <c r="A102" s="1" t="s">
        <v>8</v>
      </c>
      <c r="B102" s="1">
        <v>3304</v>
      </c>
      <c r="C102" s="2">
        <v>500</v>
      </c>
      <c r="D102" s="5">
        <v>0.12</v>
      </c>
      <c r="E102" s="2">
        <v>308.2</v>
      </c>
      <c r="F102" s="4">
        <f t="shared" si="31"/>
        <v>271.21600000000001</v>
      </c>
      <c r="G102" s="6">
        <f t="shared" si="32"/>
        <v>0.32200000000000001</v>
      </c>
      <c r="H102" s="9">
        <f t="shared" si="33"/>
        <v>339</v>
      </c>
      <c r="I102" s="6">
        <f t="shared" ref="I102:J121" si="39">9/100</f>
        <v>0.09</v>
      </c>
      <c r="J102" s="6">
        <f t="shared" si="39"/>
        <v>0.09</v>
      </c>
      <c r="K102" s="8">
        <f t="shared" si="34"/>
        <v>0.18</v>
      </c>
      <c r="L102" s="9">
        <f t="shared" si="35"/>
        <v>320.03487999999999</v>
      </c>
      <c r="M102" s="9">
        <f t="shared" si="36"/>
        <v>400.02</v>
      </c>
      <c r="N102" s="9">
        <f t="shared" si="37"/>
        <v>79.985119999999995</v>
      </c>
      <c r="O102" s="9">
        <f t="shared" si="38"/>
        <v>99.980000000000018</v>
      </c>
      <c r="P102" t="str">
        <f t="shared" si="29"/>
        <v>401-500</v>
      </c>
    </row>
    <row r="103" spans="1:16" ht="15.75" x14ac:dyDescent="0.25">
      <c r="A103" s="1" t="s">
        <v>9</v>
      </c>
      <c r="B103" s="1">
        <v>3304</v>
      </c>
      <c r="C103" s="2">
        <v>500</v>
      </c>
      <c r="D103" s="5">
        <v>0.12</v>
      </c>
      <c r="E103" s="2">
        <v>308.2</v>
      </c>
      <c r="F103" s="4">
        <f t="shared" si="31"/>
        <v>271.21600000000001</v>
      </c>
      <c r="G103" s="6">
        <f t="shared" si="32"/>
        <v>0.32200000000000001</v>
      </c>
      <c r="H103" s="9">
        <f t="shared" si="33"/>
        <v>339</v>
      </c>
      <c r="I103" s="6">
        <f t="shared" si="39"/>
        <v>0.09</v>
      </c>
      <c r="J103" s="6">
        <f t="shared" si="39"/>
        <v>0.09</v>
      </c>
      <c r="K103" s="8">
        <f t="shared" si="34"/>
        <v>0.18</v>
      </c>
      <c r="L103" s="9">
        <f t="shared" si="35"/>
        <v>320.03487999999999</v>
      </c>
      <c r="M103" s="9">
        <f t="shared" si="36"/>
        <v>400.02</v>
      </c>
      <c r="N103" s="9">
        <f t="shared" si="37"/>
        <v>79.985119999999995</v>
      </c>
      <c r="O103" s="9">
        <f t="shared" si="38"/>
        <v>99.980000000000018</v>
      </c>
      <c r="P103" t="str">
        <f t="shared" si="29"/>
        <v>401-500</v>
      </c>
    </row>
    <row r="104" spans="1:16" ht="15.75" x14ac:dyDescent="0.25">
      <c r="A104" s="1" t="s">
        <v>10</v>
      </c>
      <c r="B104" s="1">
        <v>3304</v>
      </c>
      <c r="C104" s="2">
        <v>500</v>
      </c>
      <c r="D104" s="5">
        <v>0.12</v>
      </c>
      <c r="E104" s="2">
        <v>308.2</v>
      </c>
      <c r="F104" s="4">
        <f t="shared" si="31"/>
        <v>271.21600000000001</v>
      </c>
      <c r="G104" s="6">
        <f t="shared" si="32"/>
        <v>0.32200000000000001</v>
      </c>
      <c r="H104" s="9">
        <f t="shared" si="33"/>
        <v>339</v>
      </c>
      <c r="I104" s="6">
        <f t="shared" si="39"/>
        <v>0.09</v>
      </c>
      <c r="J104" s="6">
        <f t="shared" si="39"/>
        <v>0.09</v>
      </c>
      <c r="K104" s="8">
        <f t="shared" si="34"/>
        <v>0.18</v>
      </c>
      <c r="L104" s="9">
        <f t="shared" si="35"/>
        <v>320.03487999999999</v>
      </c>
      <c r="M104" s="9">
        <f t="shared" si="36"/>
        <v>400.02</v>
      </c>
      <c r="N104" s="9">
        <f t="shared" si="37"/>
        <v>79.985119999999995</v>
      </c>
      <c r="O104" s="9">
        <f t="shared" si="38"/>
        <v>99.980000000000018</v>
      </c>
      <c r="P104" t="str">
        <f t="shared" si="29"/>
        <v>401-500</v>
      </c>
    </row>
    <row r="105" spans="1:16" ht="15.75" x14ac:dyDescent="0.25">
      <c r="A105" s="1" t="s">
        <v>42</v>
      </c>
      <c r="B105" s="1">
        <v>3304</v>
      </c>
      <c r="C105" s="2">
        <v>549</v>
      </c>
      <c r="D105" s="5">
        <v>0.12</v>
      </c>
      <c r="E105" s="2">
        <v>338.4</v>
      </c>
      <c r="F105" s="4">
        <f t="shared" si="31"/>
        <v>297.79199999999997</v>
      </c>
      <c r="G105" s="6">
        <f t="shared" si="32"/>
        <v>0.32200000000000001</v>
      </c>
      <c r="H105" s="9">
        <f t="shared" si="33"/>
        <v>372.22199999999998</v>
      </c>
      <c r="I105" s="6">
        <f t="shared" si="39"/>
        <v>0.09</v>
      </c>
      <c r="J105" s="6">
        <f t="shared" si="39"/>
        <v>0.09</v>
      </c>
      <c r="K105" s="8">
        <f t="shared" si="34"/>
        <v>0.18</v>
      </c>
      <c r="L105" s="9">
        <f t="shared" si="35"/>
        <v>351.39455999999996</v>
      </c>
      <c r="M105" s="9">
        <f t="shared" si="36"/>
        <v>439.22195999999997</v>
      </c>
      <c r="N105" s="9">
        <f t="shared" si="37"/>
        <v>87.827400000000011</v>
      </c>
      <c r="O105" s="9">
        <f t="shared" si="38"/>
        <v>109.77804000000003</v>
      </c>
      <c r="P105" t="str">
        <f t="shared" si="29"/>
        <v>501-600</v>
      </c>
    </row>
    <row r="106" spans="1:16" ht="15.75" x14ac:dyDescent="0.25">
      <c r="A106" s="1" t="s">
        <v>130</v>
      </c>
      <c r="B106" s="1">
        <v>3304</v>
      </c>
      <c r="C106" s="2">
        <v>550</v>
      </c>
      <c r="D106" s="5">
        <v>0.12</v>
      </c>
      <c r="E106" s="2">
        <v>339.02</v>
      </c>
      <c r="F106" s="4">
        <f t="shared" si="31"/>
        <v>298.33760000000001</v>
      </c>
      <c r="G106" s="6">
        <f t="shared" si="32"/>
        <v>0.32200000000000001</v>
      </c>
      <c r="H106" s="9">
        <f t="shared" si="33"/>
        <v>372.9</v>
      </c>
      <c r="I106" s="6">
        <f t="shared" si="39"/>
        <v>0.09</v>
      </c>
      <c r="J106" s="6">
        <f t="shared" si="39"/>
        <v>0.09</v>
      </c>
      <c r="K106" s="8">
        <f t="shared" si="34"/>
        <v>0.18</v>
      </c>
      <c r="L106" s="9">
        <f t="shared" si="35"/>
        <v>352.03836799999999</v>
      </c>
      <c r="M106" s="9">
        <f t="shared" si="36"/>
        <v>440.02199999999999</v>
      </c>
      <c r="N106" s="9">
        <f t="shared" si="37"/>
        <v>87.983632</v>
      </c>
      <c r="O106" s="9">
        <f t="shared" si="38"/>
        <v>109.97800000000001</v>
      </c>
      <c r="P106" t="str">
        <f t="shared" si="29"/>
        <v>501-600</v>
      </c>
    </row>
    <row r="107" spans="1:16" ht="15.75" x14ac:dyDescent="0.25">
      <c r="A107" s="1" t="s">
        <v>131</v>
      </c>
      <c r="B107" s="1">
        <v>3304</v>
      </c>
      <c r="C107" s="2">
        <v>550</v>
      </c>
      <c r="D107" s="5">
        <v>0.12</v>
      </c>
      <c r="E107" s="2">
        <v>339.02</v>
      </c>
      <c r="F107" s="4">
        <f t="shared" si="31"/>
        <v>298.33760000000001</v>
      </c>
      <c r="G107" s="6">
        <f t="shared" si="32"/>
        <v>0.32200000000000001</v>
      </c>
      <c r="H107" s="9">
        <f t="shared" si="33"/>
        <v>372.9</v>
      </c>
      <c r="I107" s="6">
        <f t="shared" si="39"/>
        <v>0.09</v>
      </c>
      <c r="J107" s="6">
        <f t="shared" si="39"/>
        <v>0.09</v>
      </c>
      <c r="K107" s="8">
        <f t="shared" si="34"/>
        <v>0.18</v>
      </c>
      <c r="L107" s="9">
        <f t="shared" si="35"/>
        <v>352.03836799999999</v>
      </c>
      <c r="M107" s="9">
        <f t="shared" si="36"/>
        <v>440.02199999999999</v>
      </c>
      <c r="N107" s="9">
        <f t="shared" si="37"/>
        <v>87.983632</v>
      </c>
      <c r="O107" s="9">
        <f t="shared" si="38"/>
        <v>109.97800000000001</v>
      </c>
      <c r="P107" t="str">
        <f t="shared" si="29"/>
        <v>501-600</v>
      </c>
    </row>
    <row r="108" spans="1:16" ht="15.75" x14ac:dyDescent="0.25">
      <c r="A108" s="1" t="s">
        <v>132</v>
      </c>
      <c r="B108" s="1">
        <v>3304</v>
      </c>
      <c r="C108" s="2">
        <v>550</v>
      </c>
      <c r="D108" s="5">
        <v>0.12</v>
      </c>
      <c r="E108" s="2">
        <v>339.02</v>
      </c>
      <c r="F108" s="4">
        <f t="shared" si="31"/>
        <v>298.33760000000001</v>
      </c>
      <c r="G108" s="6">
        <f t="shared" si="32"/>
        <v>0.32200000000000001</v>
      </c>
      <c r="H108" s="9">
        <f t="shared" si="33"/>
        <v>372.9</v>
      </c>
      <c r="I108" s="6">
        <f t="shared" si="39"/>
        <v>0.09</v>
      </c>
      <c r="J108" s="6">
        <f t="shared" si="39"/>
        <v>0.09</v>
      </c>
      <c r="K108" s="8">
        <f t="shared" si="34"/>
        <v>0.18</v>
      </c>
      <c r="L108" s="9">
        <f t="shared" si="35"/>
        <v>352.03836799999999</v>
      </c>
      <c r="M108" s="9">
        <f t="shared" si="36"/>
        <v>440.02199999999999</v>
      </c>
      <c r="N108" s="9">
        <f t="shared" si="37"/>
        <v>87.983632</v>
      </c>
      <c r="O108" s="9">
        <f t="shared" si="38"/>
        <v>109.97800000000001</v>
      </c>
      <c r="P108" t="str">
        <f t="shared" si="29"/>
        <v>501-600</v>
      </c>
    </row>
    <row r="109" spans="1:16" ht="15.75" x14ac:dyDescent="0.25">
      <c r="A109" s="1" t="s">
        <v>21</v>
      </c>
      <c r="B109" s="1">
        <v>3304</v>
      </c>
      <c r="C109" s="2">
        <v>590</v>
      </c>
      <c r="D109" s="5">
        <v>0.12</v>
      </c>
      <c r="E109" s="2">
        <v>363.68</v>
      </c>
      <c r="F109" s="4">
        <f t="shared" si="31"/>
        <v>320.03840000000002</v>
      </c>
      <c r="G109" s="6">
        <f t="shared" si="32"/>
        <v>0.32200000000000001</v>
      </c>
      <c r="H109" s="9">
        <f t="shared" si="33"/>
        <v>400.02</v>
      </c>
      <c r="I109" s="6">
        <f t="shared" si="39"/>
        <v>0.09</v>
      </c>
      <c r="J109" s="6">
        <f t="shared" si="39"/>
        <v>0.09</v>
      </c>
      <c r="K109" s="8">
        <f t="shared" si="34"/>
        <v>0.18</v>
      </c>
      <c r="L109" s="9">
        <f t="shared" si="35"/>
        <v>377.64531200000005</v>
      </c>
      <c r="M109" s="9">
        <f t="shared" si="36"/>
        <v>472.02359999999999</v>
      </c>
      <c r="N109" s="9">
        <f t="shared" si="37"/>
        <v>94.378287999999941</v>
      </c>
      <c r="O109" s="9">
        <f t="shared" si="38"/>
        <v>117.97640000000001</v>
      </c>
      <c r="P109" t="str">
        <f t="shared" si="29"/>
        <v>501-600</v>
      </c>
    </row>
    <row r="110" spans="1:16" ht="15.75" x14ac:dyDescent="0.25">
      <c r="A110" s="1" t="s">
        <v>22</v>
      </c>
      <c r="B110" s="1">
        <v>3304</v>
      </c>
      <c r="C110" s="2">
        <v>590</v>
      </c>
      <c r="D110" s="5">
        <v>0.12</v>
      </c>
      <c r="E110" s="2">
        <v>363.68</v>
      </c>
      <c r="F110" s="4">
        <f t="shared" si="31"/>
        <v>320.03840000000002</v>
      </c>
      <c r="G110" s="6">
        <f t="shared" si="32"/>
        <v>0.32200000000000001</v>
      </c>
      <c r="H110" s="9">
        <f t="shared" si="33"/>
        <v>400.02</v>
      </c>
      <c r="I110" s="6">
        <f t="shared" si="39"/>
        <v>0.09</v>
      </c>
      <c r="J110" s="6">
        <f t="shared" si="39"/>
        <v>0.09</v>
      </c>
      <c r="K110" s="8">
        <f t="shared" si="34"/>
        <v>0.18</v>
      </c>
      <c r="L110" s="9">
        <f t="shared" si="35"/>
        <v>377.64531200000005</v>
      </c>
      <c r="M110" s="9">
        <f t="shared" si="36"/>
        <v>472.02359999999999</v>
      </c>
      <c r="N110" s="9">
        <f t="shared" si="37"/>
        <v>94.378287999999941</v>
      </c>
      <c r="O110" s="9">
        <f t="shared" si="38"/>
        <v>117.97640000000001</v>
      </c>
      <c r="P110" t="str">
        <f t="shared" si="29"/>
        <v>501-600</v>
      </c>
    </row>
    <row r="111" spans="1:16" ht="15.75" x14ac:dyDescent="0.25">
      <c r="A111" s="1" t="s">
        <v>65</v>
      </c>
      <c r="B111" s="1">
        <v>3304</v>
      </c>
      <c r="C111" s="2">
        <v>599</v>
      </c>
      <c r="D111" s="5">
        <v>0.12</v>
      </c>
      <c r="E111" s="2">
        <v>369.22</v>
      </c>
      <c r="F111" s="4">
        <f t="shared" si="31"/>
        <v>324.91360000000003</v>
      </c>
      <c r="G111" s="6">
        <f t="shared" si="32"/>
        <v>0.32200000000000001</v>
      </c>
      <c r="H111" s="9">
        <f t="shared" si="33"/>
        <v>406.12199999999996</v>
      </c>
      <c r="I111" s="6">
        <f t="shared" si="39"/>
        <v>0.09</v>
      </c>
      <c r="J111" s="6">
        <f t="shared" si="39"/>
        <v>0.09</v>
      </c>
      <c r="K111" s="8">
        <f t="shared" si="34"/>
        <v>0.18</v>
      </c>
      <c r="L111" s="9">
        <f t="shared" si="35"/>
        <v>383.39804800000002</v>
      </c>
      <c r="M111" s="9">
        <f t="shared" si="36"/>
        <v>479.22395999999992</v>
      </c>
      <c r="N111" s="9">
        <f t="shared" si="37"/>
        <v>95.825911999999903</v>
      </c>
      <c r="O111" s="9">
        <f t="shared" si="38"/>
        <v>119.77604000000008</v>
      </c>
      <c r="P111" t="str">
        <f t="shared" si="29"/>
        <v>501-600</v>
      </c>
    </row>
    <row r="112" spans="1:16" ht="15.75" x14ac:dyDescent="0.25">
      <c r="A112" s="1" t="s">
        <v>66</v>
      </c>
      <c r="B112" s="1">
        <v>3304</v>
      </c>
      <c r="C112" s="2">
        <v>625</v>
      </c>
      <c r="D112" s="5">
        <v>0.12</v>
      </c>
      <c r="E112" s="2">
        <v>385.25</v>
      </c>
      <c r="F112" s="4">
        <f t="shared" si="31"/>
        <v>339.02</v>
      </c>
      <c r="G112" s="6">
        <f t="shared" si="32"/>
        <v>0.32200000000000001</v>
      </c>
      <c r="H112" s="9">
        <f t="shared" si="33"/>
        <v>423.75</v>
      </c>
      <c r="I112" s="6">
        <f t="shared" si="39"/>
        <v>0.09</v>
      </c>
      <c r="J112" s="6">
        <f t="shared" si="39"/>
        <v>0.09</v>
      </c>
      <c r="K112" s="8">
        <f t="shared" si="34"/>
        <v>0.18</v>
      </c>
      <c r="L112" s="9">
        <f t="shared" si="35"/>
        <v>400.04359999999997</v>
      </c>
      <c r="M112" s="9">
        <f t="shared" si="36"/>
        <v>500.02499999999998</v>
      </c>
      <c r="N112" s="9">
        <f t="shared" si="37"/>
        <v>99.981400000000008</v>
      </c>
      <c r="O112" s="9">
        <f t="shared" si="38"/>
        <v>124.97500000000002</v>
      </c>
      <c r="P112" t="str">
        <f t="shared" si="29"/>
        <v>601-700</v>
      </c>
    </row>
    <row r="113" spans="1:16" ht="15.75" x14ac:dyDescent="0.25">
      <c r="A113" s="1" t="s">
        <v>15</v>
      </c>
      <c r="B113" s="1">
        <v>3304</v>
      </c>
      <c r="C113" s="2">
        <v>650</v>
      </c>
      <c r="D113" s="5">
        <v>0.12</v>
      </c>
      <c r="E113" s="2">
        <v>400.66</v>
      </c>
      <c r="F113" s="4">
        <f t="shared" si="31"/>
        <v>352.58080000000001</v>
      </c>
      <c r="G113" s="6">
        <f t="shared" si="32"/>
        <v>0.32200000000000001</v>
      </c>
      <c r="H113" s="9">
        <f t="shared" si="33"/>
        <v>440.7</v>
      </c>
      <c r="I113" s="6">
        <f t="shared" si="39"/>
        <v>0.09</v>
      </c>
      <c r="J113" s="6">
        <f t="shared" si="39"/>
        <v>0.09</v>
      </c>
      <c r="K113" s="8">
        <f t="shared" si="34"/>
        <v>0.18</v>
      </c>
      <c r="L113" s="9">
        <f t="shared" si="35"/>
        <v>416.045344</v>
      </c>
      <c r="M113" s="9">
        <f t="shared" si="36"/>
        <v>520.02599999999995</v>
      </c>
      <c r="N113" s="9">
        <f t="shared" si="37"/>
        <v>103.98065599999995</v>
      </c>
      <c r="O113" s="9">
        <f t="shared" si="38"/>
        <v>129.97400000000005</v>
      </c>
      <c r="P113" t="str">
        <f t="shared" si="29"/>
        <v>601-700</v>
      </c>
    </row>
    <row r="114" spans="1:16" ht="15.75" x14ac:dyDescent="0.25">
      <c r="A114" s="1" t="s">
        <v>16</v>
      </c>
      <c r="B114" s="1">
        <v>3304</v>
      </c>
      <c r="C114" s="2">
        <v>650</v>
      </c>
      <c r="D114" s="5">
        <v>0.12</v>
      </c>
      <c r="E114" s="2">
        <v>400.66</v>
      </c>
      <c r="F114" s="4">
        <f t="shared" si="31"/>
        <v>352.58080000000001</v>
      </c>
      <c r="G114" s="6">
        <f t="shared" si="32"/>
        <v>0.32200000000000001</v>
      </c>
      <c r="H114" s="9">
        <f t="shared" si="33"/>
        <v>440.7</v>
      </c>
      <c r="I114" s="6">
        <f t="shared" si="39"/>
        <v>0.09</v>
      </c>
      <c r="J114" s="6">
        <f t="shared" si="39"/>
        <v>0.09</v>
      </c>
      <c r="K114" s="8">
        <f t="shared" si="34"/>
        <v>0.18</v>
      </c>
      <c r="L114" s="9">
        <f t="shared" si="35"/>
        <v>416.045344</v>
      </c>
      <c r="M114" s="9">
        <f t="shared" si="36"/>
        <v>520.02599999999995</v>
      </c>
      <c r="N114" s="9">
        <f t="shared" si="37"/>
        <v>103.98065599999995</v>
      </c>
      <c r="O114" s="9">
        <f t="shared" si="38"/>
        <v>129.97400000000005</v>
      </c>
      <c r="P114" t="str">
        <f t="shared" si="29"/>
        <v>601-700</v>
      </c>
    </row>
    <row r="115" spans="1:16" ht="15.75" x14ac:dyDescent="0.25">
      <c r="A115" s="1" t="s">
        <v>24</v>
      </c>
      <c r="B115" s="1">
        <v>3304</v>
      </c>
      <c r="C115" s="2">
        <v>650</v>
      </c>
      <c r="D115" s="5">
        <v>0.12</v>
      </c>
      <c r="E115" s="2">
        <v>400.66</v>
      </c>
      <c r="F115" s="4">
        <f t="shared" si="31"/>
        <v>352.58080000000001</v>
      </c>
      <c r="G115" s="6">
        <f t="shared" si="32"/>
        <v>0.32200000000000001</v>
      </c>
      <c r="H115" s="9">
        <f t="shared" si="33"/>
        <v>440.7</v>
      </c>
      <c r="I115" s="6">
        <f t="shared" si="39"/>
        <v>0.09</v>
      </c>
      <c r="J115" s="6">
        <f t="shared" si="39"/>
        <v>0.09</v>
      </c>
      <c r="K115" s="8">
        <f t="shared" si="34"/>
        <v>0.18</v>
      </c>
      <c r="L115" s="9">
        <f t="shared" si="35"/>
        <v>416.045344</v>
      </c>
      <c r="M115" s="9">
        <f t="shared" si="36"/>
        <v>520.02599999999995</v>
      </c>
      <c r="N115" s="9">
        <f t="shared" si="37"/>
        <v>103.98065599999995</v>
      </c>
      <c r="O115" s="9">
        <f t="shared" si="38"/>
        <v>129.97400000000005</v>
      </c>
      <c r="P115" t="str">
        <f t="shared" si="29"/>
        <v>601-700</v>
      </c>
    </row>
    <row r="116" spans="1:16" ht="15.75" x14ac:dyDescent="0.25">
      <c r="A116" s="1" t="s">
        <v>26</v>
      </c>
      <c r="B116" s="1">
        <v>3304</v>
      </c>
      <c r="C116" s="2">
        <v>650</v>
      </c>
      <c r="D116" s="5">
        <v>0.12</v>
      </c>
      <c r="E116" s="2">
        <v>400.66</v>
      </c>
      <c r="F116" s="4">
        <f t="shared" si="31"/>
        <v>352.58080000000001</v>
      </c>
      <c r="G116" s="6">
        <f t="shared" si="32"/>
        <v>0.32200000000000001</v>
      </c>
      <c r="H116" s="9">
        <f t="shared" si="33"/>
        <v>440.7</v>
      </c>
      <c r="I116" s="6">
        <f t="shared" si="39"/>
        <v>0.09</v>
      </c>
      <c r="J116" s="6">
        <f t="shared" si="39"/>
        <v>0.09</v>
      </c>
      <c r="K116" s="8">
        <f t="shared" si="34"/>
        <v>0.18</v>
      </c>
      <c r="L116" s="9">
        <f t="shared" si="35"/>
        <v>416.045344</v>
      </c>
      <c r="M116" s="9">
        <f t="shared" si="36"/>
        <v>520.02599999999995</v>
      </c>
      <c r="N116" s="9">
        <f t="shared" si="37"/>
        <v>103.98065599999995</v>
      </c>
      <c r="O116" s="9">
        <f t="shared" si="38"/>
        <v>129.97400000000005</v>
      </c>
      <c r="P116" t="str">
        <f t="shared" si="29"/>
        <v>601-700</v>
      </c>
    </row>
    <row r="117" spans="1:16" ht="15.75" x14ac:dyDescent="0.25">
      <c r="A117" s="1" t="s">
        <v>78</v>
      </c>
      <c r="B117" s="1">
        <v>3304</v>
      </c>
      <c r="C117" s="2">
        <v>750</v>
      </c>
      <c r="D117" s="5">
        <v>0.12</v>
      </c>
      <c r="E117" s="2">
        <v>462.3</v>
      </c>
      <c r="F117" s="4">
        <f t="shared" si="31"/>
        <v>406.82400000000001</v>
      </c>
      <c r="G117" s="6">
        <f t="shared" si="32"/>
        <v>0.32200000000000001</v>
      </c>
      <c r="H117" s="9">
        <f t="shared" si="33"/>
        <v>508.5</v>
      </c>
      <c r="I117" s="6">
        <f t="shared" si="39"/>
        <v>0.09</v>
      </c>
      <c r="J117" s="6">
        <f t="shared" si="39"/>
        <v>0.09</v>
      </c>
      <c r="K117" s="8">
        <f t="shared" si="34"/>
        <v>0.18</v>
      </c>
      <c r="L117" s="9">
        <f t="shared" si="35"/>
        <v>480.05232000000001</v>
      </c>
      <c r="M117" s="9">
        <f t="shared" si="36"/>
        <v>600.03</v>
      </c>
      <c r="N117" s="9">
        <f t="shared" si="37"/>
        <v>119.97767999999996</v>
      </c>
      <c r="O117" s="9">
        <f t="shared" si="38"/>
        <v>149.97000000000003</v>
      </c>
      <c r="P117" t="str">
        <f t="shared" si="29"/>
        <v>701-800</v>
      </c>
    </row>
    <row r="118" spans="1:16" ht="15.75" x14ac:dyDescent="0.25">
      <c r="A118" s="1" t="s">
        <v>79</v>
      </c>
      <c r="B118" s="1">
        <v>3304</v>
      </c>
      <c r="C118" s="2">
        <v>750</v>
      </c>
      <c r="D118" s="5">
        <v>0.12</v>
      </c>
      <c r="E118" s="2">
        <v>462.3</v>
      </c>
      <c r="F118" s="4">
        <f t="shared" si="31"/>
        <v>406.82400000000001</v>
      </c>
      <c r="G118" s="6">
        <f t="shared" si="32"/>
        <v>0.32200000000000001</v>
      </c>
      <c r="H118" s="9">
        <f t="shared" si="33"/>
        <v>508.5</v>
      </c>
      <c r="I118" s="6">
        <f t="shared" si="39"/>
        <v>0.09</v>
      </c>
      <c r="J118" s="6">
        <f t="shared" si="39"/>
        <v>0.09</v>
      </c>
      <c r="K118" s="8">
        <f t="shared" si="34"/>
        <v>0.18</v>
      </c>
      <c r="L118" s="9">
        <f t="shared" si="35"/>
        <v>480.05232000000001</v>
      </c>
      <c r="M118" s="9">
        <f t="shared" si="36"/>
        <v>600.03</v>
      </c>
      <c r="N118" s="9">
        <f t="shared" si="37"/>
        <v>119.97767999999996</v>
      </c>
      <c r="O118" s="9">
        <f t="shared" si="38"/>
        <v>149.97000000000003</v>
      </c>
      <c r="P118" t="str">
        <f t="shared" si="29"/>
        <v>701-800</v>
      </c>
    </row>
    <row r="119" spans="1:16" ht="15.75" x14ac:dyDescent="0.25">
      <c r="A119" s="1" t="s">
        <v>122</v>
      </c>
      <c r="B119" s="1">
        <v>3304</v>
      </c>
      <c r="C119" s="2">
        <v>750</v>
      </c>
      <c r="D119" s="5">
        <v>0.12</v>
      </c>
      <c r="E119" s="2">
        <v>462.3</v>
      </c>
      <c r="F119" s="4">
        <f t="shared" si="31"/>
        <v>406.82400000000001</v>
      </c>
      <c r="G119" s="6">
        <f t="shared" si="32"/>
        <v>0.32200000000000001</v>
      </c>
      <c r="H119" s="9">
        <f t="shared" si="33"/>
        <v>508.5</v>
      </c>
      <c r="I119" s="6">
        <f t="shared" si="39"/>
        <v>0.09</v>
      </c>
      <c r="J119" s="6">
        <f t="shared" si="39"/>
        <v>0.09</v>
      </c>
      <c r="K119" s="8">
        <f t="shared" si="34"/>
        <v>0.18</v>
      </c>
      <c r="L119" s="9">
        <f t="shared" si="35"/>
        <v>480.05232000000001</v>
      </c>
      <c r="M119" s="9">
        <f t="shared" si="36"/>
        <v>600.03</v>
      </c>
      <c r="N119" s="9">
        <f t="shared" si="37"/>
        <v>119.97767999999996</v>
      </c>
      <c r="O119" s="9">
        <f t="shared" si="38"/>
        <v>149.97000000000003</v>
      </c>
      <c r="P119" t="str">
        <f t="shared" si="29"/>
        <v>701-800</v>
      </c>
    </row>
    <row r="120" spans="1:16" ht="15.75" x14ac:dyDescent="0.25">
      <c r="A120" s="1" t="s">
        <v>124</v>
      </c>
      <c r="B120" s="1">
        <v>3304</v>
      </c>
      <c r="C120" s="2">
        <v>750</v>
      </c>
      <c r="D120" s="5">
        <v>0.12</v>
      </c>
      <c r="E120" s="2">
        <v>462.3</v>
      </c>
      <c r="F120" s="4">
        <f t="shared" si="31"/>
        <v>406.82400000000001</v>
      </c>
      <c r="G120" s="6">
        <f t="shared" si="32"/>
        <v>0.32200000000000001</v>
      </c>
      <c r="H120" s="9">
        <f t="shared" si="33"/>
        <v>508.5</v>
      </c>
      <c r="I120" s="6">
        <f t="shared" si="39"/>
        <v>0.09</v>
      </c>
      <c r="J120" s="6">
        <f t="shared" si="39"/>
        <v>0.09</v>
      </c>
      <c r="K120" s="8">
        <f t="shared" si="34"/>
        <v>0.18</v>
      </c>
      <c r="L120" s="9">
        <f t="shared" si="35"/>
        <v>480.05232000000001</v>
      </c>
      <c r="M120" s="9">
        <f t="shared" si="36"/>
        <v>600.03</v>
      </c>
      <c r="N120" s="9">
        <f t="shared" si="37"/>
        <v>119.97767999999996</v>
      </c>
      <c r="O120" s="9">
        <f t="shared" si="38"/>
        <v>149.97000000000003</v>
      </c>
      <c r="P120" t="str">
        <f t="shared" si="29"/>
        <v>701-800</v>
      </c>
    </row>
    <row r="121" spans="1:16" ht="15.75" x14ac:dyDescent="0.25">
      <c r="A121" s="1" t="s">
        <v>125</v>
      </c>
      <c r="B121" s="1">
        <v>3304</v>
      </c>
      <c r="C121" s="2">
        <v>750</v>
      </c>
      <c r="D121" s="5">
        <v>0.12</v>
      </c>
      <c r="E121" s="2">
        <v>462.3</v>
      </c>
      <c r="F121" s="4">
        <f t="shared" si="31"/>
        <v>406.82400000000001</v>
      </c>
      <c r="G121" s="6">
        <f t="shared" si="32"/>
        <v>0.32200000000000001</v>
      </c>
      <c r="H121" s="9">
        <f t="shared" si="33"/>
        <v>508.5</v>
      </c>
      <c r="I121" s="6">
        <f t="shared" si="39"/>
        <v>0.09</v>
      </c>
      <c r="J121" s="6">
        <f t="shared" si="39"/>
        <v>0.09</v>
      </c>
      <c r="K121" s="8">
        <f t="shared" si="34"/>
        <v>0.18</v>
      </c>
      <c r="L121" s="9">
        <f t="shared" si="35"/>
        <v>480.05232000000001</v>
      </c>
      <c r="M121" s="9">
        <f t="shared" si="36"/>
        <v>600.03</v>
      </c>
      <c r="N121" s="9">
        <f t="shared" si="37"/>
        <v>119.97767999999996</v>
      </c>
      <c r="O121" s="9">
        <f t="shared" si="38"/>
        <v>149.97000000000003</v>
      </c>
      <c r="P121" t="str">
        <f t="shared" si="29"/>
        <v>701-800</v>
      </c>
    </row>
    <row r="122" spans="1:16" ht="15.75" x14ac:dyDescent="0.25">
      <c r="A122" s="1" t="s">
        <v>126</v>
      </c>
      <c r="B122" s="1">
        <v>3304</v>
      </c>
      <c r="C122" s="2">
        <v>750</v>
      </c>
      <c r="D122" s="5">
        <v>0.12</v>
      </c>
      <c r="E122" s="2">
        <v>462.3</v>
      </c>
      <c r="F122" s="4">
        <f t="shared" si="31"/>
        <v>406.82400000000001</v>
      </c>
      <c r="G122" s="6">
        <f t="shared" si="32"/>
        <v>0.32200000000000001</v>
      </c>
      <c r="H122" s="9">
        <f t="shared" si="33"/>
        <v>508.5</v>
      </c>
      <c r="I122" s="6">
        <f t="shared" ref="I122:J133" si="40">9/100</f>
        <v>0.09</v>
      </c>
      <c r="J122" s="6">
        <f t="shared" si="40"/>
        <v>0.09</v>
      </c>
      <c r="K122" s="8">
        <f t="shared" si="34"/>
        <v>0.18</v>
      </c>
      <c r="L122" s="9">
        <f t="shared" si="35"/>
        <v>480.05232000000001</v>
      </c>
      <c r="M122" s="9">
        <f t="shared" si="36"/>
        <v>600.03</v>
      </c>
      <c r="N122" s="9">
        <f t="shared" si="37"/>
        <v>119.97767999999996</v>
      </c>
      <c r="O122" s="9">
        <f t="shared" si="38"/>
        <v>149.97000000000003</v>
      </c>
      <c r="P122" t="str">
        <f t="shared" si="29"/>
        <v>701-800</v>
      </c>
    </row>
    <row r="123" spans="1:16" ht="15.75" x14ac:dyDescent="0.25">
      <c r="A123" s="1" t="s">
        <v>127</v>
      </c>
      <c r="B123" s="1">
        <v>3304</v>
      </c>
      <c r="C123" s="2">
        <v>750</v>
      </c>
      <c r="D123" s="5">
        <v>0.12</v>
      </c>
      <c r="E123" s="2">
        <v>462.3</v>
      </c>
      <c r="F123" s="4">
        <f t="shared" si="31"/>
        <v>406.82400000000001</v>
      </c>
      <c r="G123" s="6">
        <f t="shared" si="32"/>
        <v>0.32200000000000001</v>
      </c>
      <c r="H123" s="9">
        <f t="shared" si="33"/>
        <v>508.5</v>
      </c>
      <c r="I123" s="6">
        <f t="shared" si="40"/>
        <v>0.09</v>
      </c>
      <c r="J123" s="6">
        <f t="shared" si="40"/>
        <v>0.09</v>
      </c>
      <c r="K123" s="8">
        <f t="shared" si="34"/>
        <v>0.18</v>
      </c>
      <c r="L123" s="9">
        <f t="shared" si="35"/>
        <v>480.05232000000001</v>
      </c>
      <c r="M123" s="9">
        <f t="shared" si="36"/>
        <v>600.03</v>
      </c>
      <c r="N123" s="9">
        <f t="shared" si="37"/>
        <v>119.97767999999996</v>
      </c>
      <c r="O123" s="9">
        <f t="shared" si="38"/>
        <v>149.97000000000003</v>
      </c>
      <c r="P123" t="str">
        <f t="shared" si="29"/>
        <v>701-800</v>
      </c>
    </row>
    <row r="124" spans="1:16" ht="15.75" x14ac:dyDescent="0.25">
      <c r="A124" s="1" t="s">
        <v>128</v>
      </c>
      <c r="B124" s="1">
        <v>3304</v>
      </c>
      <c r="C124" s="2">
        <v>750</v>
      </c>
      <c r="D124" s="5">
        <v>0.12</v>
      </c>
      <c r="E124" s="2">
        <v>462.3</v>
      </c>
      <c r="F124" s="4">
        <f t="shared" si="31"/>
        <v>406.82400000000001</v>
      </c>
      <c r="G124" s="6">
        <f t="shared" si="32"/>
        <v>0.32200000000000001</v>
      </c>
      <c r="H124" s="9">
        <f t="shared" si="33"/>
        <v>508.5</v>
      </c>
      <c r="I124" s="6">
        <f t="shared" si="40"/>
        <v>0.09</v>
      </c>
      <c r="J124" s="6">
        <f t="shared" si="40"/>
        <v>0.09</v>
      </c>
      <c r="K124" s="8">
        <f t="shared" si="34"/>
        <v>0.18</v>
      </c>
      <c r="L124" s="9">
        <f t="shared" si="35"/>
        <v>480.05232000000001</v>
      </c>
      <c r="M124" s="9">
        <f t="shared" si="36"/>
        <v>600.03</v>
      </c>
      <c r="N124" s="9">
        <f t="shared" si="37"/>
        <v>119.97767999999996</v>
      </c>
      <c r="O124" s="9">
        <f t="shared" si="38"/>
        <v>149.97000000000003</v>
      </c>
      <c r="P124" t="str">
        <f t="shared" si="29"/>
        <v>701-800</v>
      </c>
    </row>
    <row r="125" spans="1:16" ht="15.75" x14ac:dyDescent="0.25">
      <c r="A125" s="1" t="s">
        <v>43</v>
      </c>
      <c r="B125" s="1">
        <v>3304</v>
      </c>
      <c r="C125" s="2">
        <v>750</v>
      </c>
      <c r="D125" s="5">
        <v>0.12</v>
      </c>
      <c r="E125" s="2">
        <v>462.3</v>
      </c>
      <c r="F125" s="4">
        <f t="shared" si="31"/>
        <v>406.82400000000001</v>
      </c>
      <c r="G125" s="6">
        <f t="shared" si="32"/>
        <v>0.32200000000000001</v>
      </c>
      <c r="H125" s="9">
        <f t="shared" si="33"/>
        <v>508.5</v>
      </c>
      <c r="I125" s="6">
        <f t="shared" si="40"/>
        <v>0.09</v>
      </c>
      <c r="J125" s="6">
        <f t="shared" si="40"/>
        <v>0.09</v>
      </c>
      <c r="K125" s="8">
        <f t="shared" si="34"/>
        <v>0.18</v>
      </c>
      <c r="L125" s="9">
        <f t="shared" si="35"/>
        <v>480.05232000000001</v>
      </c>
      <c r="M125" s="9">
        <f t="shared" si="36"/>
        <v>600.03</v>
      </c>
      <c r="N125" s="9">
        <f t="shared" si="37"/>
        <v>119.97767999999996</v>
      </c>
      <c r="O125" s="9">
        <f t="shared" si="38"/>
        <v>149.97000000000003</v>
      </c>
      <c r="P125" t="str">
        <f t="shared" si="29"/>
        <v>701-800</v>
      </c>
    </row>
    <row r="126" spans="1:16" ht="15.75" x14ac:dyDescent="0.25">
      <c r="A126" s="1" t="s">
        <v>129</v>
      </c>
      <c r="B126" s="1">
        <v>3304</v>
      </c>
      <c r="C126" s="2">
        <v>750</v>
      </c>
      <c r="D126" s="5">
        <v>0.12</v>
      </c>
      <c r="E126" s="2">
        <v>462.3</v>
      </c>
      <c r="F126" s="4">
        <f t="shared" si="31"/>
        <v>406.82400000000001</v>
      </c>
      <c r="G126" s="6">
        <f t="shared" si="32"/>
        <v>0.32200000000000001</v>
      </c>
      <c r="H126" s="9">
        <f t="shared" si="33"/>
        <v>508.5</v>
      </c>
      <c r="I126" s="6">
        <f t="shared" si="40"/>
        <v>0.09</v>
      </c>
      <c r="J126" s="6">
        <f t="shared" si="40"/>
        <v>0.09</v>
      </c>
      <c r="K126" s="8">
        <f t="shared" si="34"/>
        <v>0.18</v>
      </c>
      <c r="L126" s="9">
        <f t="shared" si="35"/>
        <v>480.05232000000001</v>
      </c>
      <c r="M126" s="9">
        <f t="shared" si="36"/>
        <v>600.03</v>
      </c>
      <c r="N126" s="9">
        <f t="shared" si="37"/>
        <v>119.97767999999996</v>
      </c>
      <c r="O126" s="9">
        <f t="shared" si="38"/>
        <v>149.97000000000003</v>
      </c>
      <c r="P126" t="str">
        <f t="shared" si="29"/>
        <v>701-800</v>
      </c>
    </row>
    <row r="127" spans="1:16" ht="15.75" x14ac:dyDescent="0.25">
      <c r="A127" s="1" t="s">
        <v>44</v>
      </c>
      <c r="B127" s="1">
        <v>3304</v>
      </c>
      <c r="C127" s="2">
        <v>750</v>
      </c>
      <c r="D127" s="5">
        <v>0.12</v>
      </c>
      <c r="E127" s="2">
        <v>462.3</v>
      </c>
      <c r="F127" s="4">
        <f t="shared" si="31"/>
        <v>406.82400000000001</v>
      </c>
      <c r="G127" s="6">
        <f t="shared" si="32"/>
        <v>0.32200000000000001</v>
      </c>
      <c r="H127" s="9">
        <f t="shared" si="33"/>
        <v>508.5</v>
      </c>
      <c r="I127" s="6">
        <f t="shared" si="40"/>
        <v>0.09</v>
      </c>
      <c r="J127" s="6">
        <f t="shared" si="40"/>
        <v>0.09</v>
      </c>
      <c r="K127" s="8">
        <f t="shared" si="34"/>
        <v>0.18</v>
      </c>
      <c r="L127" s="9">
        <f t="shared" si="35"/>
        <v>480.05232000000001</v>
      </c>
      <c r="M127" s="9">
        <f t="shared" si="36"/>
        <v>600.03</v>
      </c>
      <c r="N127" s="9">
        <f t="shared" si="37"/>
        <v>119.97767999999996</v>
      </c>
      <c r="O127" s="9">
        <f t="shared" si="38"/>
        <v>149.97000000000003</v>
      </c>
      <c r="P127" t="str">
        <f t="shared" si="29"/>
        <v>701-800</v>
      </c>
    </row>
    <row r="128" spans="1:16" ht="15.75" x14ac:dyDescent="0.25">
      <c r="A128" s="1" t="s">
        <v>45</v>
      </c>
      <c r="B128" s="1">
        <v>3304</v>
      </c>
      <c r="C128" s="2">
        <v>750</v>
      </c>
      <c r="D128" s="5">
        <v>0.12</v>
      </c>
      <c r="E128" s="2">
        <v>462.3</v>
      </c>
      <c r="F128" s="4">
        <f t="shared" si="31"/>
        <v>406.82400000000001</v>
      </c>
      <c r="G128" s="6">
        <f t="shared" si="32"/>
        <v>0.32200000000000001</v>
      </c>
      <c r="H128" s="9">
        <f t="shared" si="33"/>
        <v>508.5</v>
      </c>
      <c r="I128" s="6">
        <f t="shared" si="40"/>
        <v>0.09</v>
      </c>
      <c r="J128" s="6">
        <f t="shared" si="40"/>
        <v>0.09</v>
      </c>
      <c r="K128" s="8">
        <f t="shared" si="34"/>
        <v>0.18</v>
      </c>
      <c r="L128" s="9">
        <f t="shared" si="35"/>
        <v>480.05232000000001</v>
      </c>
      <c r="M128" s="9">
        <f t="shared" si="36"/>
        <v>600.03</v>
      </c>
      <c r="N128" s="9">
        <f t="shared" si="37"/>
        <v>119.97767999999996</v>
      </c>
      <c r="O128" s="9">
        <f t="shared" si="38"/>
        <v>149.97000000000003</v>
      </c>
      <c r="P128" t="str">
        <f t="shared" si="29"/>
        <v>701-800</v>
      </c>
    </row>
    <row r="129" spans="1:16" ht="15.75" x14ac:dyDescent="0.25">
      <c r="A129" s="1" t="s">
        <v>46</v>
      </c>
      <c r="B129" s="1">
        <v>3304</v>
      </c>
      <c r="C129" s="2">
        <v>750</v>
      </c>
      <c r="D129" s="5">
        <v>0.12</v>
      </c>
      <c r="E129" s="2">
        <v>462.3</v>
      </c>
      <c r="F129" s="4">
        <f t="shared" si="31"/>
        <v>406.82400000000001</v>
      </c>
      <c r="G129" s="6">
        <f t="shared" si="32"/>
        <v>0.32200000000000001</v>
      </c>
      <c r="H129" s="9">
        <f t="shared" si="33"/>
        <v>508.5</v>
      </c>
      <c r="I129" s="6">
        <f t="shared" si="40"/>
        <v>0.09</v>
      </c>
      <c r="J129" s="6">
        <f t="shared" si="40"/>
        <v>0.09</v>
      </c>
      <c r="K129" s="8">
        <f t="shared" si="34"/>
        <v>0.18</v>
      </c>
      <c r="L129" s="9">
        <f t="shared" si="35"/>
        <v>480.05232000000001</v>
      </c>
      <c r="M129" s="9">
        <f t="shared" si="36"/>
        <v>600.03</v>
      </c>
      <c r="N129" s="9">
        <f t="shared" si="37"/>
        <v>119.97767999999996</v>
      </c>
      <c r="O129" s="9">
        <f t="shared" si="38"/>
        <v>149.97000000000003</v>
      </c>
      <c r="P129" t="str">
        <f t="shared" si="29"/>
        <v>701-800</v>
      </c>
    </row>
    <row r="130" spans="1:16" ht="15.75" x14ac:dyDescent="0.25">
      <c r="A130" s="1" t="s">
        <v>136</v>
      </c>
      <c r="B130" s="1">
        <v>3304</v>
      </c>
      <c r="C130" s="2">
        <v>799</v>
      </c>
      <c r="D130" s="5">
        <v>0.12</v>
      </c>
      <c r="E130" s="2">
        <v>492.5</v>
      </c>
      <c r="F130" s="4">
        <f t="shared" ref="F130:F133" si="41">E130-(E130*D130)</f>
        <v>433.4</v>
      </c>
      <c r="G130" s="6">
        <f t="shared" si="32"/>
        <v>0.32200000000000001</v>
      </c>
      <c r="H130" s="9">
        <f t="shared" ref="H130:H133" si="42">C130-(C130*G130)</f>
        <v>541.72199999999998</v>
      </c>
      <c r="I130" s="6">
        <f t="shared" si="40"/>
        <v>0.09</v>
      </c>
      <c r="J130" s="6">
        <f t="shared" si="40"/>
        <v>0.09</v>
      </c>
      <c r="K130" s="8">
        <f t="shared" ref="K130:K133" si="43">I130+J130</f>
        <v>0.18</v>
      </c>
      <c r="L130" s="9">
        <f t="shared" ref="L130:L133" si="44">F130+(F130*K130)</f>
        <v>511.41199999999998</v>
      </c>
      <c r="M130" s="9">
        <f t="shared" si="36"/>
        <v>639.23195999999996</v>
      </c>
      <c r="N130" s="9">
        <f t="shared" ref="N130:N133" si="45">M130-L130</f>
        <v>127.81995999999998</v>
      </c>
      <c r="O130" s="9">
        <f t="shared" si="38"/>
        <v>159.76804000000004</v>
      </c>
      <c r="P130" t="str">
        <f t="shared" si="29"/>
        <v>701-800</v>
      </c>
    </row>
    <row r="131" spans="1:16" ht="15.75" x14ac:dyDescent="0.25">
      <c r="A131" s="1" t="s">
        <v>123</v>
      </c>
      <c r="B131" s="1">
        <v>3304</v>
      </c>
      <c r="C131" s="2">
        <v>850</v>
      </c>
      <c r="D131" s="5">
        <v>0.12</v>
      </c>
      <c r="E131" s="2">
        <v>523.94000000000005</v>
      </c>
      <c r="F131" s="4">
        <f t="shared" si="41"/>
        <v>461.06720000000007</v>
      </c>
      <c r="G131" s="6">
        <f t="shared" si="32"/>
        <v>0.32200000000000001</v>
      </c>
      <c r="H131" s="9">
        <f t="shared" si="42"/>
        <v>576.29999999999995</v>
      </c>
      <c r="I131" s="6">
        <f t="shared" si="40"/>
        <v>0.09</v>
      </c>
      <c r="J131" s="6">
        <f t="shared" si="40"/>
        <v>0.09</v>
      </c>
      <c r="K131" s="8">
        <f t="shared" si="43"/>
        <v>0.18</v>
      </c>
      <c r="L131" s="9">
        <f t="shared" si="44"/>
        <v>544.05929600000013</v>
      </c>
      <c r="M131" s="9">
        <f t="shared" si="36"/>
        <v>680.03399999999999</v>
      </c>
      <c r="N131" s="9">
        <f t="shared" si="45"/>
        <v>135.97470399999986</v>
      </c>
      <c r="O131" s="9">
        <f t="shared" si="38"/>
        <v>169.96600000000001</v>
      </c>
      <c r="P131" t="str">
        <f t="shared" ref="P131:P133" si="46">IF(C131&lt;=100,"1-100",IF(C131&lt;=200,"101-200",IF(C131&lt;=300,"201-300",IF(C131&lt;=400,"301-400",IF(C131&lt;=500,"401-500",IF(C131&lt;=600,"501-600",IF(C131&lt;=700,"601-700",IF(C131&lt;=800,"701-800",IF(C131&lt;=900,"801-900",IF(C131&lt;=1000,"901-1000","1000+"))))))))))</f>
        <v>801-900</v>
      </c>
    </row>
    <row r="132" spans="1:16" ht="15.75" x14ac:dyDescent="0.25">
      <c r="A132" s="1" t="s">
        <v>137</v>
      </c>
      <c r="B132" s="1">
        <v>3304</v>
      </c>
      <c r="C132" s="2">
        <v>1499</v>
      </c>
      <c r="D132" s="5">
        <v>0.12</v>
      </c>
      <c r="E132" s="2">
        <v>923.98</v>
      </c>
      <c r="F132" s="4">
        <f t="shared" si="41"/>
        <v>813.10239999999999</v>
      </c>
      <c r="G132" s="6">
        <f t="shared" si="32"/>
        <v>0.32200000000000001</v>
      </c>
      <c r="H132" s="9">
        <f t="shared" si="42"/>
        <v>1016.322</v>
      </c>
      <c r="I132" s="6">
        <f t="shared" si="40"/>
        <v>0.09</v>
      </c>
      <c r="J132" s="6">
        <f t="shared" si="40"/>
        <v>0.09</v>
      </c>
      <c r="K132" s="8">
        <f t="shared" si="43"/>
        <v>0.18</v>
      </c>
      <c r="L132" s="9">
        <f t="shared" si="44"/>
        <v>959.46083199999998</v>
      </c>
      <c r="M132" s="9">
        <f t="shared" si="36"/>
        <v>1199.2599600000001</v>
      </c>
      <c r="N132" s="9">
        <f t="shared" si="45"/>
        <v>239.79912800000011</v>
      </c>
      <c r="O132" s="9">
        <f t="shared" si="38"/>
        <v>299.74003999999991</v>
      </c>
      <c r="P132" t="str">
        <f t="shared" si="46"/>
        <v>1000+</v>
      </c>
    </row>
    <row r="133" spans="1:16" ht="15.75" x14ac:dyDescent="0.25">
      <c r="A133" s="1" t="s">
        <v>138</v>
      </c>
      <c r="B133" s="1">
        <v>3304</v>
      </c>
      <c r="C133" s="2">
        <v>2100</v>
      </c>
      <c r="D133" s="5">
        <v>0.12</v>
      </c>
      <c r="E133" s="2">
        <v>1294.44</v>
      </c>
      <c r="F133" s="4">
        <f t="shared" si="41"/>
        <v>1139.1072000000001</v>
      </c>
      <c r="G133" s="6">
        <f t="shared" si="32"/>
        <v>0.32200000000000001</v>
      </c>
      <c r="H133" s="9">
        <f t="shared" si="42"/>
        <v>1423.8</v>
      </c>
      <c r="I133" s="6">
        <f t="shared" si="40"/>
        <v>0.09</v>
      </c>
      <c r="J133" s="6">
        <f t="shared" si="40"/>
        <v>0.09</v>
      </c>
      <c r="K133" s="8">
        <f t="shared" si="43"/>
        <v>0.18</v>
      </c>
      <c r="L133" s="9">
        <f t="shared" si="44"/>
        <v>1344.1464960000001</v>
      </c>
      <c r="M133" s="9">
        <f t="shared" si="36"/>
        <v>1680.0839999999998</v>
      </c>
      <c r="N133" s="9">
        <f t="shared" si="45"/>
        <v>335.93750399999976</v>
      </c>
      <c r="O133" s="9">
        <f t="shared" si="38"/>
        <v>419.91600000000017</v>
      </c>
      <c r="P133" t="str">
        <f t="shared" si="46"/>
        <v>1000+</v>
      </c>
    </row>
  </sheetData>
  <sortState xmlns:xlrd2="http://schemas.microsoft.com/office/spreadsheetml/2017/richdata2" ref="A2:N133">
    <sortCondition ref="C1:C133"/>
  </sortState>
  <printOptions headings="1" gridLine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66C56-4124-4113-9166-1B0F68A1F5BF}">
  <dimension ref="A1:H16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1.7109375" bestFit="1" customWidth="1"/>
    <col min="2" max="2" width="25.5703125" style="18" bestFit="1" customWidth="1"/>
    <col min="3" max="3" width="15.85546875" bestFit="1" customWidth="1"/>
    <col min="4" max="5" width="10.7109375" bestFit="1" customWidth="1"/>
    <col min="6" max="6" width="13.7109375" bestFit="1" customWidth="1"/>
    <col min="8" max="8" width="12.28515625" bestFit="1" customWidth="1"/>
  </cols>
  <sheetData>
    <row r="1" spans="1:7" ht="19.5" thickBot="1" x14ac:dyDescent="0.3">
      <c r="A1" s="10" t="s">
        <v>5</v>
      </c>
      <c r="B1" s="17" t="s">
        <v>153</v>
      </c>
      <c r="C1" s="10" t="s">
        <v>151</v>
      </c>
      <c r="D1" s="10" t="s">
        <v>1</v>
      </c>
      <c r="E1" s="10" t="s">
        <v>2</v>
      </c>
      <c r="F1" s="10" t="s">
        <v>3</v>
      </c>
      <c r="G1" s="10" t="s">
        <v>157</v>
      </c>
    </row>
    <row r="2" spans="1:7" ht="15.75" x14ac:dyDescent="0.25">
      <c r="A2" s="3" t="s">
        <v>15</v>
      </c>
      <c r="B2" s="15">
        <v>44692</v>
      </c>
      <c r="C2" s="12">
        <v>24</v>
      </c>
      <c r="D2" s="11">
        <f>VLOOKUP(A2,Data!$A$1:$O$133,3,FALSE)</f>
        <v>650</v>
      </c>
      <c r="E2" s="4">
        <f>VLOOKUP(A2,Data!$A$1:$O$133,12,FALSE)</f>
        <v>416.045344</v>
      </c>
      <c r="F2" s="9">
        <f t="shared" ref="F2:F33" si="0">C2*E2</f>
        <v>9985.0882559999991</v>
      </c>
      <c r="G2" t="str">
        <f>VLOOKUP(A2,Data!$A$2:$P$133,16,FALSE)</f>
        <v>601-700</v>
      </c>
    </row>
    <row r="3" spans="1:7" ht="15.75" x14ac:dyDescent="0.25">
      <c r="A3" s="1" t="s">
        <v>16</v>
      </c>
      <c r="B3" s="15">
        <v>44692</v>
      </c>
      <c r="C3" s="13">
        <v>12</v>
      </c>
      <c r="D3" s="11">
        <f>VLOOKUP(A3,Data!$A$1:$O$133,3,FALSE)</f>
        <v>650</v>
      </c>
      <c r="E3" s="4">
        <f>VLOOKUP(A3,Data!$A$1:$O$133,12,FALSE)</f>
        <v>416.045344</v>
      </c>
      <c r="F3" s="9">
        <f t="shared" si="0"/>
        <v>4992.5441279999995</v>
      </c>
      <c r="G3" t="str">
        <f>VLOOKUP(A3,Data!$A$2:$P$133,16,FALSE)</f>
        <v>601-700</v>
      </c>
    </row>
    <row r="4" spans="1:7" ht="15.75" x14ac:dyDescent="0.25">
      <c r="A4" s="1" t="s">
        <v>4</v>
      </c>
      <c r="B4" s="15">
        <v>44692</v>
      </c>
      <c r="C4" s="13">
        <v>6</v>
      </c>
      <c r="D4" s="11">
        <f>VLOOKUP(A4,Data!$A$1:$O$133,3,FALSE)</f>
        <v>500</v>
      </c>
      <c r="E4" s="4">
        <f>VLOOKUP(A4,Data!$A$1:$O$133,12,FALSE)</f>
        <v>320.03487999999999</v>
      </c>
      <c r="F4" s="9">
        <f t="shared" si="0"/>
        <v>1920.20928</v>
      </c>
      <c r="G4" t="str">
        <f>VLOOKUP(A4,Data!$A$2:$P$133,16,FALSE)</f>
        <v>401-500</v>
      </c>
    </row>
    <row r="5" spans="1:7" ht="15.75" x14ac:dyDescent="0.25">
      <c r="A5" s="1" t="s">
        <v>64</v>
      </c>
      <c r="B5" s="15">
        <v>44692</v>
      </c>
      <c r="C5" s="13">
        <v>24</v>
      </c>
      <c r="D5" s="11">
        <f>VLOOKUP(A5,Data!$A$1:$O$133,3,FALSE)</f>
        <v>399</v>
      </c>
      <c r="E5" s="4">
        <f>VLOOKUP(A5,Data!$A$1:$O$133,12,FALSE)</f>
        <v>255.384096</v>
      </c>
      <c r="F5" s="9">
        <f t="shared" si="0"/>
        <v>6129.218304</v>
      </c>
      <c r="G5" t="str">
        <f>VLOOKUP(A5,Data!$A$2:$P$133,16,FALSE)</f>
        <v>301-400</v>
      </c>
    </row>
    <row r="6" spans="1:7" ht="15.75" x14ac:dyDescent="0.25">
      <c r="A6" s="1" t="s">
        <v>65</v>
      </c>
      <c r="B6" s="15">
        <v>44692</v>
      </c>
      <c r="C6" s="13">
        <v>16</v>
      </c>
      <c r="D6" s="11">
        <f>VLOOKUP(A6,Data!$A$1:$O$133,3,FALSE)</f>
        <v>599</v>
      </c>
      <c r="E6" s="4">
        <f>VLOOKUP(A6,Data!$A$1:$O$133,12,FALSE)</f>
        <v>383.39804800000002</v>
      </c>
      <c r="F6" s="9">
        <f t="shared" si="0"/>
        <v>6134.3687680000003</v>
      </c>
      <c r="G6" t="str">
        <f>VLOOKUP(A6,Data!$A$2:$P$133,16,FALSE)</f>
        <v>501-600</v>
      </c>
    </row>
    <row r="7" spans="1:7" ht="15.75" x14ac:dyDescent="0.25">
      <c r="A7" s="1" t="s">
        <v>66</v>
      </c>
      <c r="B7" s="15">
        <v>44692</v>
      </c>
      <c r="C7" s="13">
        <v>24</v>
      </c>
      <c r="D7" s="11">
        <f>VLOOKUP(A7,Data!$A$1:$O$133,3,FALSE)</f>
        <v>625</v>
      </c>
      <c r="E7" s="4">
        <f>VLOOKUP(A7,Data!$A$1:$O$133,12,FALSE)</f>
        <v>400.04359999999997</v>
      </c>
      <c r="F7" s="9">
        <f t="shared" si="0"/>
        <v>9601.0463999999993</v>
      </c>
      <c r="G7" t="str">
        <f>VLOOKUP(A7,Data!$A$2:$P$133,16,FALSE)</f>
        <v>601-700</v>
      </c>
    </row>
    <row r="8" spans="1:7" ht="15.75" x14ac:dyDescent="0.25">
      <c r="A8" s="1" t="s">
        <v>69</v>
      </c>
      <c r="B8" s="15">
        <v>44692</v>
      </c>
      <c r="C8" s="13">
        <v>6</v>
      </c>
      <c r="D8" s="11">
        <f>VLOOKUP(A8,Data!$A$1:$O$133,3,FALSE)</f>
        <v>299</v>
      </c>
      <c r="E8" s="4">
        <f>VLOOKUP(A8,Data!$A$1:$O$133,12,FALSE)</f>
        <v>191.37712000000002</v>
      </c>
      <c r="F8" s="9">
        <f t="shared" si="0"/>
        <v>1148.2627200000002</v>
      </c>
      <c r="G8" t="str">
        <f>VLOOKUP(A8,Data!$A$2:$P$133,16,FALSE)</f>
        <v>201-300</v>
      </c>
    </row>
    <row r="9" spans="1:7" ht="15.75" x14ac:dyDescent="0.25">
      <c r="A9" s="1" t="s">
        <v>67</v>
      </c>
      <c r="B9" s="15">
        <v>44692</v>
      </c>
      <c r="C9" s="13">
        <v>24</v>
      </c>
      <c r="D9" s="11">
        <f>VLOOKUP(A9,Data!$A$1:$O$133,3,FALSE)</f>
        <v>250</v>
      </c>
      <c r="E9" s="4">
        <f>VLOOKUP(A9,Data!$A$1:$O$133,12,FALSE)</f>
        <v>160.01743999999999</v>
      </c>
      <c r="F9" s="9">
        <f t="shared" si="0"/>
        <v>3840.4185600000001</v>
      </c>
      <c r="G9" t="str">
        <f>VLOOKUP(A9,Data!$A$2:$P$133,16,FALSE)</f>
        <v>201-300</v>
      </c>
    </row>
    <row r="10" spans="1:7" ht="15.75" x14ac:dyDescent="0.25">
      <c r="A10" s="1" t="s">
        <v>19</v>
      </c>
      <c r="B10" s="15">
        <v>44692</v>
      </c>
      <c r="C10" s="13">
        <v>12</v>
      </c>
      <c r="D10" s="11">
        <f>VLOOKUP(A10,Data!$A$1:$O$133,3,FALSE)</f>
        <v>400</v>
      </c>
      <c r="E10" s="4">
        <f>VLOOKUP(A10,Data!$A$1:$O$133,12,FALSE)</f>
        <v>256.02790400000004</v>
      </c>
      <c r="F10" s="9">
        <f t="shared" si="0"/>
        <v>3072.3348480000004</v>
      </c>
      <c r="G10" t="str">
        <f>VLOOKUP(A10,Data!$A$2:$P$133,16,FALSE)</f>
        <v>301-400</v>
      </c>
    </row>
    <row r="11" spans="1:7" ht="15.75" x14ac:dyDescent="0.25">
      <c r="A11" s="1" t="s">
        <v>72</v>
      </c>
      <c r="B11" s="15">
        <v>44692</v>
      </c>
      <c r="C11" s="13">
        <v>3</v>
      </c>
      <c r="D11" s="11">
        <f>VLOOKUP(A11,Data!$A$1:$O$133,3,FALSE)</f>
        <v>225</v>
      </c>
      <c r="E11" s="4">
        <f>VLOOKUP(A11,Data!$A$1:$O$133,12,FALSE)</f>
        <v>143.236896</v>
      </c>
      <c r="F11" s="9">
        <f t="shared" si="0"/>
        <v>429.710688</v>
      </c>
      <c r="G11" t="str">
        <f>VLOOKUP(A11,Data!$A$2:$P$133,16,FALSE)</f>
        <v>201-300</v>
      </c>
    </row>
    <row r="12" spans="1:7" ht="15.75" x14ac:dyDescent="0.25">
      <c r="A12" s="1" t="s">
        <v>74</v>
      </c>
      <c r="B12" s="15">
        <v>44692</v>
      </c>
      <c r="C12" s="13">
        <v>18</v>
      </c>
      <c r="D12" s="11">
        <f>VLOOKUP(A12,Data!$A$1:$O$133,3,FALSE)</f>
        <v>450</v>
      </c>
      <c r="E12" s="4">
        <f>VLOOKUP(A12,Data!$A$1:$O$133,12,FALSE)</f>
        <v>288.03139199999998</v>
      </c>
      <c r="F12" s="9">
        <f t="shared" si="0"/>
        <v>5184.5650559999995</v>
      </c>
      <c r="G12" t="str">
        <f>VLOOKUP(A12,Data!$A$2:$P$133,16,FALSE)</f>
        <v>401-500</v>
      </c>
    </row>
    <row r="13" spans="1:7" ht="15.75" x14ac:dyDescent="0.25">
      <c r="A13" s="1" t="s">
        <v>75</v>
      </c>
      <c r="B13" s="15">
        <v>44692</v>
      </c>
      <c r="C13" s="13">
        <v>12</v>
      </c>
      <c r="D13" s="11">
        <f>VLOOKUP(A13,Data!$A$1:$O$133,3,FALSE)</f>
        <v>450</v>
      </c>
      <c r="E13" s="4">
        <f>VLOOKUP(A13,Data!$A$1:$O$133,12,FALSE)</f>
        <v>288.03139199999998</v>
      </c>
      <c r="F13" s="9">
        <f t="shared" si="0"/>
        <v>3456.3767039999998</v>
      </c>
      <c r="G13" t="str">
        <f>VLOOKUP(A13,Data!$A$2:$P$133,16,FALSE)</f>
        <v>401-500</v>
      </c>
    </row>
    <row r="14" spans="1:7" ht="15.75" x14ac:dyDescent="0.25">
      <c r="A14" s="1" t="s">
        <v>78</v>
      </c>
      <c r="B14" s="15">
        <v>44692</v>
      </c>
      <c r="C14" s="13">
        <v>12</v>
      </c>
      <c r="D14" s="11">
        <f>VLOOKUP(A14,Data!$A$1:$O$133,3,FALSE)</f>
        <v>750</v>
      </c>
      <c r="E14" s="4">
        <f>VLOOKUP(A14,Data!$A$1:$O$133,12,FALSE)</f>
        <v>480.05232000000001</v>
      </c>
      <c r="F14" s="9">
        <f t="shared" si="0"/>
        <v>5760.6278400000001</v>
      </c>
      <c r="G14" t="str">
        <f>VLOOKUP(A14,Data!$A$2:$P$133,16,FALSE)</f>
        <v>701-800</v>
      </c>
    </row>
    <row r="15" spans="1:7" ht="15.75" x14ac:dyDescent="0.25">
      <c r="A15" s="1" t="s">
        <v>79</v>
      </c>
      <c r="B15" s="15">
        <v>44692</v>
      </c>
      <c r="C15" s="13">
        <v>12</v>
      </c>
      <c r="D15" s="11">
        <f>VLOOKUP(A15,Data!$A$1:$O$133,3,FALSE)</f>
        <v>750</v>
      </c>
      <c r="E15" s="4">
        <f>VLOOKUP(A15,Data!$A$1:$O$133,12,FALSE)</f>
        <v>480.05232000000001</v>
      </c>
      <c r="F15" s="9">
        <f t="shared" si="0"/>
        <v>5760.6278400000001</v>
      </c>
      <c r="G15" t="str">
        <f>VLOOKUP(A15,Data!$A$2:$P$133,16,FALSE)</f>
        <v>701-800</v>
      </c>
    </row>
    <row r="16" spans="1:7" ht="15.75" x14ac:dyDescent="0.25">
      <c r="A16" s="1" t="s">
        <v>83</v>
      </c>
      <c r="B16" s="15">
        <v>44692</v>
      </c>
      <c r="C16" s="13">
        <v>3</v>
      </c>
      <c r="D16" s="11">
        <f>VLOOKUP(A16,Data!$A$1:$O$133,3,FALSE)</f>
        <v>299</v>
      </c>
      <c r="E16" s="4">
        <f>VLOOKUP(A16,Data!$A$1:$O$133,12,FALSE)</f>
        <v>191.37712000000002</v>
      </c>
      <c r="F16" s="9">
        <f t="shared" si="0"/>
        <v>574.13136000000009</v>
      </c>
      <c r="G16" t="str">
        <f>VLOOKUP(A16,Data!$A$2:$P$133,16,FALSE)</f>
        <v>201-300</v>
      </c>
    </row>
    <row r="17" spans="1:7" ht="15.75" x14ac:dyDescent="0.25">
      <c r="A17" s="1" t="s">
        <v>85</v>
      </c>
      <c r="B17" s="15">
        <v>44692</v>
      </c>
      <c r="C17" s="13">
        <v>3</v>
      </c>
      <c r="D17" s="11">
        <f>VLOOKUP(A17,Data!$A$1:$O$133,3,FALSE)</f>
        <v>299</v>
      </c>
      <c r="E17" s="4">
        <f>VLOOKUP(A17,Data!$A$1:$O$133,12,FALSE)</f>
        <v>191.37712000000002</v>
      </c>
      <c r="F17" s="9">
        <f t="shared" si="0"/>
        <v>574.13136000000009</v>
      </c>
      <c r="G17" t="str">
        <f>VLOOKUP(A17,Data!$A$2:$P$133,16,FALSE)</f>
        <v>201-300</v>
      </c>
    </row>
    <row r="18" spans="1:7" ht="15.75" x14ac:dyDescent="0.25">
      <c r="A18" s="1" t="s">
        <v>77</v>
      </c>
      <c r="B18" s="15">
        <v>44692</v>
      </c>
      <c r="C18" s="13">
        <v>12</v>
      </c>
      <c r="D18" s="11">
        <f>VLOOKUP(A18,Data!$A$1:$O$133,3,FALSE)</f>
        <v>475</v>
      </c>
      <c r="E18" s="4">
        <f>VLOOKUP(A18,Data!$A$1:$O$133,12,FALSE)</f>
        <v>304.03313600000001</v>
      </c>
      <c r="F18" s="9">
        <f t="shared" si="0"/>
        <v>3648.3976320000002</v>
      </c>
      <c r="G18" t="str">
        <f>VLOOKUP(A18,Data!$A$2:$P$133,16,FALSE)</f>
        <v>401-500</v>
      </c>
    </row>
    <row r="19" spans="1:7" ht="15.75" x14ac:dyDescent="0.25">
      <c r="A19" s="1" t="s">
        <v>80</v>
      </c>
      <c r="B19" s="15">
        <v>44692</v>
      </c>
      <c r="C19" s="13">
        <v>24</v>
      </c>
      <c r="D19" s="11">
        <f>VLOOKUP(A19,Data!$A$1:$O$133,3,FALSE)</f>
        <v>475</v>
      </c>
      <c r="E19" s="4">
        <f>VLOOKUP(A19,Data!$A$1:$O$133,12,FALSE)</f>
        <v>304.03313600000001</v>
      </c>
      <c r="F19" s="9">
        <f t="shared" si="0"/>
        <v>7296.7952640000003</v>
      </c>
      <c r="G19" t="str">
        <f>VLOOKUP(A19,Data!$A$2:$P$133,16,FALSE)</f>
        <v>401-500</v>
      </c>
    </row>
    <row r="20" spans="1:7" ht="15.75" x14ac:dyDescent="0.25">
      <c r="A20" s="1" t="s">
        <v>81</v>
      </c>
      <c r="B20" s="15">
        <v>44692</v>
      </c>
      <c r="C20" s="13">
        <v>12</v>
      </c>
      <c r="D20" s="11">
        <f>VLOOKUP(A20,Data!$A$1:$O$133,3,FALSE)</f>
        <v>475</v>
      </c>
      <c r="E20" s="4">
        <f>VLOOKUP(A20,Data!$A$1:$O$133,12,FALSE)</f>
        <v>304.03313600000001</v>
      </c>
      <c r="F20" s="9">
        <f t="shared" si="0"/>
        <v>3648.3976320000002</v>
      </c>
      <c r="G20" t="str">
        <f>VLOOKUP(A20,Data!$A$2:$P$133,16,FALSE)</f>
        <v>401-500</v>
      </c>
    </row>
    <row r="21" spans="1:7" ht="15.75" x14ac:dyDescent="0.25">
      <c r="A21" s="1" t="s">
        <v>82</v>
      </c>
      <c r="B21" s="15">
        <v>44692</v>
      </c>
      <c r="C21" s="13">
        <v>12</v>
      </c>
      <c r="D21" s="11">
        <f>VLOOKUP(A21,Data!$A$1:$O$133,3,FALSE)</f>
        <v>475</v>
      </c>
      <c r="E21" s="4">
        <f>VLOOKUP(A21,Data!$A$1:$O$133,12,FALSE)</f>
        <v>304.03313600000001</v>
      </c>
      <c r="F21" s="9">
        <f t="shared" si="0"/>
        <v>3648.3976320000002</v>
      </c>
      <c r="G21" t="str">
        <f>VLOOKUP(A21,Data!$A$2:$P$133,16,FALSE)</f>
        <v>401-500</v>
      </c>
    </row>
    <row r="22" spans="1:7" ht="15.75" x14ac:dyDescent="0.25">
      <c r="A22" s="1" t="s">
        <v>86</v>
      </c>
      <c r="B22" s="15">
        <v>44692</v>
      </c>
      <c r="C22" s="13">
        <v>6</v>
      </c>
      <c r="D22" s="11">
        <f>VLOOKUP(A22,Data!$A$1:$O$133,3,FALSE)</f>
        <v>475</v>
      </c>
      <c r="E22" s="4">
        <f>VLOOKUP(A22,Data!$A$1:$O$133,12,FALSE)</f>
        <v>304.03313600000001</v>
      </c>
      <c r="F22" s="9">
        <f t="shared" si="0"/>
        <v>1824.1988160000001</v>
      </c>
      <c r="G22" t="str">
        <f>VLOOKUP(A22,Data!$A$2:$P$133,16,FALSE)</f>
        <v>401-500</v>
      </c>
    </row>
    <row r="23" spans="1:7" ht="15.75" x14ac:dyDescent="0.25">
      <c r="A23" s="1" t="s">
        <v>87</v>
      </c>
      <c r="B23" s="15">
        <v>44692</v>
      </c>
      <c r="C23" s="13">
        <v>24</v>
      </c>
      <c r="D23" s="11">
        <f>VLOOKUP(A23,Data!$A$1:$O$133,3,FALSE)</f>
        <v>350</v>
      </c>
      <c r="E23" s="4">
        <f>VLOOKUP(A23,Data!$A$1:$O$133,12,FALSE)</f>
        <v>224.024416</v>
      </c>
      <c r="F23" s="9">
        <f t="shared" si="0"/>
        <v>5376.5859840000003</v>
      </c>
      <c r="G23" t="str">
        <f>VLOOKUP(A23,Data!$A$2:$P$133,16,FALSE)</f>
        <v>301-400</v>
      </c>
    </row>
    <row r="24" spans="1:7" ht="15.75" x14ac:dyDescent="0.25">
      <c r="A24" s="1" t="s">
        <v>91</v>
      </c>
      <c r="B24" s="15">
        <v>44692</v>
      </c>
      <c r="C24" s="13">
        <v>24</v>
      </c>
      <c r="D24" s="11">
        <f>VLOOKUP(A24,Data!$A$1:$O$133,3,FALSE)</f>
        <v>299</v>
      </c>
      <c r="E24" s="4">
        <f>VLOOKUP(A24,Data!$A$1:$O$133,12,FALSE)</f>
        <v>191.37712000000002</v>
      </c>
      <c r="F24" s="9">
        <f t="shared" si="0"/>
        <v>4593.0508800000007</v>
      </c>
      <c r="G24" t="str">
        <f>VLOOKUP(A24,Data!$A$2:$P$133,16,FALSE)</f>
        <v>201-300</v>
      </c>
    </row>
    <row r="25" spans="1:7" ht="15.75" x14ac:dyDescent="0.25">
      <c r="A25" s="1" t="s">
        <v>92</v>
      </c>
      <c r="B25" s="15">
        <v>44692</v>
      </c>
      <c r="C25" s="13">
        <v>12</v>
      </c>
      <c r="D25" s="11">
        <f>VLOOKUP(A25,Data!$A$1:$O$133,3,FALSE)</f>
        <v>299</v>
      </c>
      <c r="E25" s="4">
        <f>VLOOKUP(A25,Data!$A$1:$O$133,12,FALSE)</f>
        <v>191.37712000000002</v>
      </c>
      <c r="F25" s="9">
        <f t="shared" si="0"/>
        <v>2296.5254400000003</v>
      </c>
      <c r="G25" t="str">
        <f>VLOOKUP(A25,Data!$A$2:$P$133,16,FALSE)</f>
        <v>201-300</v>
      </c>
    </row>
    <row r="26" spans="1:7" ht="15.75" x14ac:dyDescent="0.25">
      <c r="A26" s="1" t="s">
        <v>99</v>
      </c>
      <c r="B26" s="15">
        <v>44692</v>
      </c>
      <c r="C26" s="13">
        <v>36</v>
      </c>
      <c r="D26" s="11">
        <f>VLOOKUP(A26,Data!$A$1:$O$133,3,FALSE)</f>
        <v>145</v>
      </c>
      <c r="E26" s="4">
        <f>VLOOKUP(A26,Data!$A$1:$O$133,12,FALSE)</f>
        <v>92.812191999999996</v>
      </c>
      <c r="F26" s="9">
        <f t="shared" si="0"/>
        <v>3341.2389119999998</v>
      </c>
      <c r="G26" t="str">
        <f>VLOOKUP(A26,Data!$A$2:$P$133,16,FALSE)</f>
        <v>101-200</v>
      </c>
    </row>
    <row r="27" spans="1:7" ht="15.75" x14ac:dyDescent="0.25">
      <c r="A27" s="1" t="s">
        <v>25</v>
      </c>
      <c r="B27" s="15">
        <v>44692</v>
      </c>
      <c r="C27" s="13">
        <v>18</v>
      </c>
      <c r="D27" s="11">
        <f>VLOOKUP(A27,Data!$A$1:$O$133,3,FALSE)</f>
        <v>299</v>
      </c>
      <c r="E27" s="4">
        <f>VLOOKUP(A27,Data!$A$1:$O$133,12,FALSE)</f>
        <v>191.37712000000002</v>
      </c>
      <c r="F27" s="9">
        <f t="shared" si="0"/>
        <v>3444.7881600000005</v>
      </c>
      <c r="G27" t="str">
        <f>VLOOKUP(A27,Data!$A$2:$P$133,16,FALSE)</f>
        <v>201-300</v>
      </c>
    </row>
    <row r="28" spans="1:7" ht="15.75" x14ac:dyDescent="0.25">
      <c r="A28" s="1" t="s">
        <v>101</v>
      </c>
      <c r="B28" s="15">
        <v>44692</v>
      </c>
      <c r="C28" s="13">
        <v>12</v>
      </c>
      <c r="D28" s="11">
        <f>VLOOKUP(A28,Data!$A$1:$O$133,3,FALSE)</f>
        <v>199</v>
      </c>
      <c r="E28" s="4">
        <f>VLOOKUP(A28,Data!$A$1:$O$133,12,FALSE)</f>
        <v>127.370144</v>
      </c>
      <c r="F28" s="9">
        <f t="shared" si="0"/>
        <v>1528.441728</v>
      </c>
      <c r="G28" t="str">
        <f>VLOOKUP(A28,Data!$A$2:$P$133,16,FALSE)</f>
        <v>101-200</v>
      </c>
    </row>
    <row r="29" spans="1:7" ht="15.75" x14ac:dyDescent="0.25">
      <c r="A29" s="1" t="s">
        <v>102</v>
      </c>
      <c r="B29" s="15">
        <v>44692</v>
      </c>
      <c r="C29" s="13">
        <v>12</v>
      </c>
      <c r="D29" s="11">
        <f>VLOOKUP(A29,Data!$A$1:$O$133,3,FALSE)</f>
        <v>199</v>
      </c>
      <c r="E29" s="4">
        <f>VLOOKUP(A29,Data!$A$1:$O$133,12,FALSE)</f>
        <v>127.370144</v>
      </c>
      <c r="F29" s="9">
        <f t="shared" si="0"/>
        <v>1528.441728</v>
      </c>
      <c r="G29" t="str">
        <f>VLOOKUP(A29,Data!$A$2:$P$133,16,FALSE)</f>
        <v>101-200</v>
      </c>
    </row>
    <row r="30" spans="1:7" ht="15.75" x14ac:dyDescent="0.25">
      <c r="A30" s="1" t="s">
        <v>29</v>
      </c>
      <c r="B30" s="15">
        <v>44692</v>
      </c>
      <c r="C30" s="13">
        <v>24</v>
      </c>
      <c r="D30" s="11">
        <f>VLOOKUP(A30,Data!$A$1:$O$133,3,FALSE)</f>
        <v>450</v>
      </c>
      <c r="E30" s="4">
        <f>VLOOKUP(A30,Data!$A$1:$O$133,12,FALSE)</f>
        <v>288.03139199999998</v>
      </c>
      <c r="F30" s="9">
        <f t="shared" si="0"/>
        <v>6912.7534079999996</v>
      </c>
      <c r="G30" t="str">
        <f>VLOOKUP(A30,Data!$A$2:$P$133,16,FALSE)</f>
        <v>401-500</v>
      </c>
    </row>
    <row r="31" spans="1:7" ht="15.75" x14ac:dyDescent="0.25">
      <c r="A31" s="1" t="s">
        <v>103</v>
      </c>
      <c r="B31" s="15">
        <v>44692</v>
      </c>
      <c r="C31" s="13">
        <v>48</v>
      </c>
      <c r="D31" s="11">
        <f>VLOOKUP(A31,Data!$A$1:$O$133,3,FALSE)</f>
        <v>399</v>
      </c>
      <c r="E31" s="4">
        <f>VLOOKUP(A31,Data!$A$1:$O$133,12,FALSE)</f>
        <v>255.384096</v>
      </c>
      <c r="F31" s="9">
        <f t="shared" si="0"/>
        <v>12258.436608</v>
      </c>
      <c r="G31" t="str">
        <f>VLOOKUP(A31,Data!$A$2:$P$133,16,FALSE)</f>
        <v>301-400</v>
      </c>
    </row>
    <row r="32" spans="1:7" ht="15.75" x14ac:dyDescent="0.25">
      <c r="A32" s="1" t="s">
        <v>107</v>
      </c>
      <c r="B32" s="15">
        <v>44692</v>
      </c>
      <c r="C32" s="13">
        <v>24</v>
      </c>
      <c r="D32" s="11">
        <f>VLOOKUP(A32,Data!$A$1:$O$133,3,FALSE)</f>
        <v>350</v>
      </c>
      <c r="E32" s="4">
        <f>VLOOKUP(A32,Data!$A$1:$O$133,12,FALSE)</f>
        <v>224.024416</v>
      </c>
      <c r="F32" s="9">
        <f t="shared" si="0"/>
        <v>5376.5859840000003</v>
      </c>
      <c r="G32" t="str">
        <f>VLOOKUP(A32,Data!$A$2:$P$133,16,FALSE)</f>
        <v>301-400</v>
      </c>
    </row>
    <row r="33" spans="1:7" ht="15.75" x14ac:dyDescent="0.25">
      <c r="A33" s="1" t="s">
        <v>36</v>
      </c>
      <c r="B33" s="15">
        <v>44692</v>
      </c>
      <c r="C33" s="13">
        <v>24</v>
      </c>
      <c r="D33" s="11">
        <f>VLOOKUP(A33,Data!$A$1:$O$133,3,FALSE)</f>
        <v>150</v>
      </c>
      <c r="E33" s="4">
        <f>VLOOKUP(A33,Data!$A$1:$O$133,12,FALSE)</f>
        <v>96.010463999999999</v>
      </c>
      <c r="F33" s="9">
        <f t="shared" si="0"/>
        <v>2304.2511359999999</v>
      </c>
      <c r="G33" t="str">
        <f>VLOOKUP(A33,Data!$A$2:$P$133,16,FALSE)</f>
        <v>101-200</v>
      </c>
    </row>
    <row r="34" spans="1:7" ht="15.75" x14ac:dyDescent="0.25">
      <c r="A34" s="1" t="s">
        <v>37</v>
      </c>
      <c r="B34" s="15">
        <v>44692</v>
      </c>
      <c r="C34" s="13">
        <v>24</v>
      </c>
      <c r="D34" s="11">
        <f>VLOOKUP(A34,Data!$A$1:$O$133,3,FALSE)</f>
        <v>150</v>
      </c>
      <c r="E34" s="4">
        <f>VLOOKUP(A34,Data!$A$1:$O$133,12,FALSE)</f>
        <v>96.010463999999999</v>
      </c>
      <c r="F34" s="9">
        <f t="shared" ref="F34:F65" si="1">C34*E34</f>
        <v>2304.2511359999999</v>
      </c>
      <c r="G34" t="str">
        <f>VLOOKUP(A34,Data!$A$2:$P$133,16,FALSE)</f>
        <v>101-200</v>
      </c>
    </row>
    <row r="35" spans="1:7" ht="15.75" x14ac:dyDescent="0.25">
      <c r="A35" s="1" t="s">
        <v>38</v>
      </c>
      <c r="B35" s="15">
        <v>44692</v>
      </c>
      <c r="C35" s="13">
        <v>24</v>
      </c>
      <c r="D35" s="11">
        <f>VLOOKUP(A35,Data!$A$1:$O$133,3,FALSE)</f>
        <v>150</v>
      </c>
      <c r="E35" s="4">
        <f>VLOOKUP(A35,Data!$A$1:$O$133,12,FALSE)</f>
        <v>96.010463999999999</v>
      </c>
      <c r="F35" s="9">
        <f t="shared" si="1"/>
        <v>2304.2511359999999</v>
      </c>
      <c r="G35" t="str">
        <f>VLOOKUP(A35,Data!$A$2:$P$133,16,FALSE)</f>
        <v>101-200</v>
      </c>
    </row>
    <row r="36" spans="1:7" ht="15.75" x14ac:dyDescent="0.25">
      <c r="A36" s="1" t="s">
        <v>39</v>
      </c>
      <c r="B36" s="15">
        <v>44692</v>
      </c>
      <c r="C36" s="13">
        <v>24</v>
      </c>
      <c r="D36" s="11">
        <f>VLOOKUP(A36,Data!$A$1:$O$133,3,FALSE)</f>
        <v>150</v>
      </c>
      <c r="E36" s="4">
        <f>VLOOKUP(A36,Data!$A$1:$O$133,12,FALSE)</f>
        <v>96.010463999999999</v>
      </c>
      <c r="F36" s="9">
        <f t="shared" si="1"/>
        <v>2304.2511359999999</v>
      </c>
      <c r="G36" t="str">
        <f>VLOOKUP(A36,Data!$A$2:$P$133,16,FALSE)</f>
        <v>101-200</v>
      </c>
    </row>
    <row r="37" spans="1:7" ht="15.75" x14ac:dyDescent="0.25">
      <c r="A37" s="1" t="s">
        <v>40</v>
      </c>
      <c r="B37" s="15">
        <v>44692</v>
      </c>
      <c r="C37" s="13">
        <v>24</v>
      </c>
      <c r="D37" s="11">
        <f>VLOOKUP(A37,Data!$A$1:$O$133,3,FALSE)</f>
        <v>150</v>
      </c>
      <c r="E37" s="4">
        <f>VLOOKUP(A37,Data!$A$1:$O$133,12,FALSE)</f>
        <v>96.010463999999999</v>
      </c>
      <c r="F37" s="9">
        <f t="shared" si="1"/>
        <v>2304.2511359999999</v>
      </c>
      <c r="G37" t="str">
        <f>VLOOKUP(A37,Data!$A$2:$P$133,16,FALSE)</f>
        <v>101-200</v>
      </c>
    </row>
    <row r="38" spans="1:7" ht="15.75" x14ac:dyDescent="0.25">
      <c r="A38" s="1" t="s">
        <v>41</v>
      </c>
      <c r="B38" s="15">
        <v>44692</v>
      </c>
      <c r="C38" s="13">
        <v>24</v>
      </c>
      <c r="D38" s="11">
        <f>VLOOKUP(A38,Data!$A$1:$O$133,3,FALSE)</f>
        <v>150</v>
      </c>
      <c r="E38" s="4">
        <f>VLOOKUP(A38,Data!$A$1:$O$133,12,FALSE)</f>
        <v>96.010463999999999</v>
      </c>
      <c r="F38" s="9">
        <f t="shared" si="1"/>
        <v>2304.2511359999999</v>
      </c>
      <c r="G38" t="str">
        <f>VLOOKUP(A38,Data!$A$2:$P$133,16,FALSE)</f>
        <v>101-200</v>
      </c>
    </row>
    <row r="39" spans="1:7" ht="15.75" x14ac:dyDescent="0.25">
      <c r="A39" s="1" t="s">
        <v>119</v>
      </c>
      <c r="B39" s="15">
        <v>44692</v>
      </c>
      <c r="C39" s="13">
        <v>36</v>
      </c>
      <c r="D39" s="11">
        <f>VLOOKUP(A39,Data!$A$1:$O$133,3,FALSE)</f>
        <v>55</v>
      </c>
      <c r="E39" s="4">
        <f>VLOOKUP(A39,Data!$A$1:$O$133,12,FALSE)</f>
        <v>35.20176</v>
      </c>
      <c r="F39" s="9">
        <f t="shared" si="1"/>
        <v>1267.2633599999999</v>
      </c>
      <c r="G39" t="str">
        <f>VLOOKUP(A39,Data!$A$2:$P$133,16,FALSE)</f>
        <v>1-100</v>
      </c>
    </row>
    <row r="40" spans="1:7" ht="15.75" x14ac:dyDescent="0.25">
      <c r="A40" s="1" t="s">
        <v>121</v>
      </c>
      <c r="B40" s="15">
        <v>44692</v>
      </c>
      <c r="C40" s="13">
        <v>3</v>
      </c>
      <c r="D40" s="11">
        <f>VLOOKUP(A40,Data!$A$1:$O$133,3,FALSE)</f>
        <v>299</v>
      </c>
      <c r="E40" s="4">
        <f>VLOOKUP(A40,Data!$A$1:$O$133,12,FALSE)</f>
        <v>191.37712000000002</v>
      </c>
      <c r="F40" s="9">
        <f t="shared" si="1"/>
        <v>574.13136000000009</v>
      </c>
      <c r="G40" t="str">
        <f>VLOOKUP(A40,Data!$A$2:$P$133,16,FALSE)</f>
        <v>201-300</v>
      </c>
    </row>
    <row r="41" spans="1:7" ht="15.75" x14ac:dyDescent="0.25">
      <c r="A41" s="1" t="s">
        <v>42</v>
      </c>
      <c r="B41" s="15">
        <v>44692</v>
      </c>
      <c r="C41" s="13">
        <v>12</v>
      </c>
      <c r="D41" s="11">
        <f>VLOOKUP(A41,Data!$A$1:$O$133,3,FALSE)</f>
        <v>549</v>
      </c>
      <c r="E41" s="4">
        <f>VLOOKUP(A41,Data!$A$1:$O$133,12,FALSE)</f>
        <v>351.39455999999996</v>
      </c>
      <c r="F41" s="9">
        <f t="shared" si="1"/>
        <v>4216.7347199999995</v>
      </c>
      <c r="G41" t="str">
        <f>VLOOKUP(A41,Data!$A$2:$P$133,16,FALSE)</f>
        <v>501-600</v>
      </c>
    </row>
    <row r="42" spans="1:7" ht="15.75" x14ac:dyDescent="0.25">
      <c r="A42" s="1" t="s">
        <v>122</v>
      </c>
      <c r="B42" s="15">
        <v>44692</v>
      </c>
      <c r="C42" s="13">
        <v>24</v>
      </c>
      <c r="D42" s="11">
        <f>VLOOKUP(A42,Data!$A$1:$O$133,3,FALSE)</f>
        <v>750</v>
      </c>
      <c r="E42" s="4">
        <f>VLOOKUP(A42,Data!$A$1:$O$133,12,FALSE)</f>
        <v>480.05232000000001</v>
      </c>
      <c r="F42" s="9">
        <f t="shared" si="1"/>
        <v>11521.25568</v>
      </c>
      <c r="G42" t="str">
        <f>VLOOKUP(A42,Data!$A$2:$P$133,16,FALSE)</f>
        <v>701-800</v>
      </c>
    </row>
    <row r="43" spans="1:7" ht="15.75" x14ac:dyDescent="0.25">
      <c r="A43" s="1" t="s">
        <v>123</v>
      </c>
      <c r="B43" s="15">
        <v>44692</v>
      </c>
      <c r="C43" s="13">
        <v>18</v>
      </c>
      <c r="D43" s="11">
        <f>VLOOKUP(A43,Data!$A$1:$O$133,3,FALSE)</f>
        <v>850</v>
      </c>
      <c r="E43" s="4">
        <f>VLOOKUP(A43,Data!$A$1:$O$133,12,FALSE)</f>
        <v>544.05929600000013</v>
      </c>
      <c r="F43" s="9">
        <f t="shared" si="1"/>
        <v>9793.0673280000028</v>
      </c>
      <c r="G43" t="str">
        <f>VLOOKUP(A43,Data!$A$2:$P$133,16,FALSE)</f>
        <v>801-900</v>
      </c>
    </row>
    <row r="44" spans="1:7" ht="15.75" x14ac:dyDescent="0.25">
      <c r="A44" s="1" t="s">
        <v>43</v>
      </c>
      <c r="B44" s="15">
        <v>44692</v>
      </c>
      <c r="C44" s="13">
        <v>3</v>
      </c>
      <c r="D44" s="11">
        <f>VLOOKUP(A44,Data!$A$1:$O$133,3,FALSE)</f>
        <v>750</v>
      </c>
      <c r="E44" s="4">
        <f>VLOOKUP(A44,Data!$A$1:$O$133,12,FALSE)</f>
        <v>480.05232000000001</v>
      </c>
      <c r="F44" s="9">
        <f t="shared" si="1"/>
        <v>1440.15696</v>
      </c>
      <c r="G44" t="str">
        <f>VLOOKUP(A44,Data!$A$2:$P$133,16,FALSE)</f>
        <v>701-800</v>
      </c>
    </row>
    <row r="45" spans="1:7" ht="15.75" x14ac:dyDescent="0.25">
      <c r="A45" s="1" t="s">
        <v>44</v>
      </c>
      <c r="B45" s="15">
        <v>44692</v>
      </c>
      <c r="C45" s="13">
        <v>3</v>
      </c>
      <c r="D45" s="11">
        <f>VLOOKUP(A45,Data!$A$1:$O$133,3,FALSE)</f>
        <v>750</v>
      </c>
      <c r="E45" s="4">
        <f>VLOOKUP(A45,Data!$A$1:$O$133,12,FALSE)</f>
        <v>480.05232000000001</v>
      </c>
      <c r="F45" s="9">
        <f t="shared" si="1"/>
        <v>1440.15696</v>
      </c>
      <c r="G45" t="str">
        <f>VLOOKUP(A45,Data!$A$2:$P$133,16,FALSE)</f>
        <v>701-800</v>
      </c>
    </row>
    <row r="46" spans="1:7" ht="15.75" x14ac:dyDescent="0.25">
      <c r="A46" s="1" t="s">
        <v>45</v>
      </c>
      <c r="B46" s="15">
        <v>44692</v>
      </c>
      <c r="C46" s="13">
        <v>6</v>
      </c>
      <c r="D46" s="11">
        <f>VLOOKUP(A46,Data!$A$1:$O$133,3,FALSE)</f>
        <v>750</v>
      </c>
      <c r="E46" s="4">
        <f>VLOOKUP(A46,Data!$A$1:$O$133,12,FALSE)</f>
        <v>480.05232000000001</v>
      </c>
      <c r="F46" s="9">
        <f t="shared" si="1"/>
        <v>2880.3139200000001</v>
      </c>
      <c r="G46" t="str">
        <f>VLOOKUP(A46,Data!$A$2:$P$133,16,FALSE)</f>
        <v>701-800</v>
      </c>
    </row>
    <row r="47" spans="1:7" ht="15.75" x14ac:dyDescent="0.25">
      <c r="A47" s="1" t="s">
        <v>46</v>
      </c>
      <c r="B47" s="15">
        <v>44692</v>
      </c>
      <c r="C47" s="13">
        <v>8</v>
      </c>
      <c r="D47" s="11">
        <f>VLOOKUP(A47,Data!$A$1:$O$133,3,FALSE)</f>
        <v>750</v>
      </c>
      <c r="E47" s="4">
        <f>VLOOKUP(A47,Data!$A$1:$O$133,12,FALSE)</f>
        <v>480.05232000000001</v>
      </c>
      <c r="F47" s="9">
        <f t="shared" si="1"/>
        <v>3840.4185600000001</v>
      </c>
      <c r="G47" t="str">
        <f>VLOOKUP(A47,Data!$A$2:$P$133,16,FALSE)</f>
        <v>701-800</v>
      </c>
    </row>
    <row r="48" spans="1:7" ht="15.75" x14ac:dyDescent="0.25">
      <c r="A48" s="1" t="s">
        <v>134</v>
      </c>
      <c r="B48" s="15">
        <v>44692</v>
      </c>
      <c r="C48" s="13">
        <v>3</v>
      </c>
      <c r="D48" s="11">
        <f>VLOOKUP(A48,Data!$A$1:$O$133,3,FALSE)</f>
        <v>450</v>
      </c>
      <c r="E48" s="4">
        <f>VLOOKUP(A48,Data!$A$1:$O$133,12,FALSE)</f>
        <v>288.03139199999998</v>
      </c>
      <c r="F48" s="9">
        <f t="shared" si="1"/>
        <v>864.09417599999995</v>
      </c>
      <c r="G48" t="str">
        <f>VLOOKUP(A48,Data!$A$2:$P$133,16,FALSE)</f>
        <v>401-500</v>
      </c>
    </row>
    <row r="49" spans="1:8" ht="15.75" x14ac:dyDescent="0.25">
      <c r="A49" s="1" t="s">
        <v>135</v>
      </c>
      <c r="B49" s="15">
        <v>44692</v>
      </c>
      <c r="C49" s="13">
        <v>3</v>
      </c>
      <c r="D49" s="11">
        <f>VLOOKUP(A49,Data!$A$1:$O$133,3,FALSE)</f>
        <v>450</v>
      </c>
      <c r="E49" s="4">
        <f>VLOOKUP(A49,Data!$A$1:$O$133,12,FALSE)</f>
        <v>288.03139199999998</v>
      </c>
      <c r="F49" s="9">
        <f t="shared" si="1"/>
        <v>864.09417599999995</v>
      </c>
      <c r="G49" t="str">
        <f>VLOOKUP(A49,Data!$A$2:$P$133,16,FALSE)</f>
        <v>401-500</v>
      </c>
    </row>
    <row r="50" spans="1:8" ht="15.75" x14ac:dyDescent="0.25">
      <c r="A50" s="1" t="s">
        <v>61</v>
      </c>
      <c r="B50" s="15">
        <v>44692</v>
      </c>
      <c r="C50" s="13">
        <v>36</v>
      </c>
      <c r="D50" s="11">
        <f>VLOOKUP(A50,Data!$A$1:$O$133,3,FALSE)</f>
        <v>150</v>
      </c>
      <c r="E50" s="4">
        <f>VLOOKUP(A50,Data!$A$1:$O$133,12,FALSE)</f>
        <v>96.010463999999999</v>
      </c>
      <c r="F50" s="9">
        <f t="shared" si="1"/>
        <v>3456.3767039999998</v>
      </c>
      <c r="G50" t="str">
        <f>VLOOKUP(A50,Data!$A$2:$P$133,16,FALSE)</f>
        <v>101-200</v>
      </c>
    </row>
    <row r="51" spans="1:8" ht="15.75" x14ac:dyDescent="0.25">
      <c r="A51" s="1" t="s">
        <v>136</v>
      </c>
      <c r="B51" s="15">
        <v>44692</v>
      </c>
      <c r="C51" s="13">
        <v>6</v>
      </c>
      <c r="D51" s="11">
        <f>VLOOKUP(A51,Data!$A$1:$O$133,3,FALSE)</f>
        <v>799</v>
      </c>
      <c r="E51" s="4">
        <f>VLOOKUP(A51,Data!$A$1:$O$133,12,FALSE)</f>
        <v>511.41199999999998</v>
      </c>
      <c r="F51" s="9">
        <f t="shared" si="1"/>
        <v>3068.4719999999998</v>
      </c>
      <c r="G51" t="str">
        <f>VLOOKUP(A51,Data!$A$2:$P$133,16,FALSE)</f>
        <v>701-800</v>
      </c>
    </row>
    <row r="52" spans="1:8" ht="15.75" x14ac:dyDescent="0.25">
      <c r="A52" s="1" t="s">
        <v>137</v>
      </c>
      <c r="B52" s="15">
        <v>44692</v>
      </c>
      <c r="C52" s="13">
        <v>10</v>
      </c>
      <c r="D52" s="11">
        <f>VLOOKUP(A52,Data!$A$1:$O$133,3,FALSE)</f>
        <v>1499</v>
      </c>
      <c r="E52" s="4">
        <f>VLOOKUP(A52,Data!$A$1:$O$133,12,FALSE)</f>
        <v>959.46083199999998</v>
      </c>
      <c r="F52" s="9">
        <f t="shared" si="1"/>
        <v>9594.6083199999994</v>
      </c>
      <c r="G52" t="str">
        <f>VLOOKUP(A52,Data!$A$2:$P$133,16,FALSE)</f>
        <v>1000+</v>
      </c>
    </row>
    <row r="53" spans="1:8" ht="15.75" x14ac:dyDescent="0.25">
      <c r="A53" s="1" t="s">
        <v>11</v>
      </c>
      <c r="B53" s="15">
        <v>44692</v>
      </c>
      <c r="C53" s="13">
        <v>6</v>
      </c>
      <c r="D53" s="11">
        <f>VLOOKUP(A53,Data!$A$1:$O$133,3,FALSE)</f>
        <v>399</v>
      </c>
      <c r="E53" s="4">
        <f>VLOOKUP(A53,Data!$A$1:$O$133,12,FALSE)</f>
        <v>255.384096</v>
      </c>
      <c r="F53" s="9">
        <f t="shared" si="1"/>
        <v>1532.304576</v>
      </c>
      <c r="G53" t="str">
        <f>VLOOKUP(A53,Data!$A$2:$P$133,16,FALSE)</f>
        <v>301-400</v>
      </c>
    </row>
    <row r="54" spans="1:8" ht="15.75" x14ac:dyDescent="0.25">
      <c r="A54" s="1" t="s">
        <v>48</v>
      </c>
      <c r="B54" s="15">
        <v>44692</v>
      </c>
      <c r="C54" s="13">
        <v>12</v>
      </c>
      <c r="D54" s="11">
        <f>VLOOKUP(A54,Data!$A$1:$O$133,3,FALSE)</f>
        <v>399</v>
      </c>
      <c r="E54" s="4">
        <f>VLOOKUP(A54,Data!$A$1:$O$133,12,FALSE)</f>
        <v>255.384096</v>
      </c>
      <c r="F54" s="9">
        <f t="shared" si="1"/>
        <v>3064.609152</v>
      </c>
      <c r="G54" t="str">
        <f>VLOOKUP(A54,Data!$A$2:$P$133,16,FALSE)</f>
        <v>301-400</v>
      </c>
    </row>
    <row r="55" spans="1:8" ht="15.75" x14ac:dyDescent="0.25">
      <c r="A55" s="1" t="s">
        <v>140</v>
      </c>
      <c r="B55" s="15">
        <v>44692</v>
      </c>
      <c r="C55" s="13">
        <v>12</v>
      </c>
      <c r="D55" s="11">
        <f>VLOOKUP(A55,Data!$A$1:$O$133,3,FALSE)</f>
        <v>399</v>
      </c>
      <c r="E55" s="4">
        <f>VLOOKUP(A55,Data!$A$1:$O$133,12,FALSE)</f>
        <v>255.384096</v>
      </c>
      <c r="F55" s="9">
        <f t="shared" si="1"/>
        <v>3064.609152</v>
      </c>
      <c r="G55" t="str">
        <f>VLOOKUP(A55,Data!$A$2:$P$133,16,FALSE)</f>
        <v>301-400</v>
      </c>
      <c r="H55" s="14"/>
    </row>
    <row r="56" spans="1:8" ht="15.75" x14ac:dyDescent="0.25">
      <c r="A56" s="1" t="s">
        <v>141</v>
      </c>
      <c r="B56" s="15">
        <v>44692</v>
      </c>
      <c r="C56" s="13">
        <v>12</v>
      </c>
      <c r="D56" s="11">
        <f>VLOOKUP(A56,Data!$A$1:$O$133,3,FALSE)</f>
        <v>399</v>
      </c>
      <c r="E56" s="4">
        <f>VLOOKUP(A56,Data!$A$1:$O$133,12,FALSE)</f>
        <v>255.384096</v>
      </c>
      <c r="F56" s="9">
        <f t="shared" si="1"/>
        <v>3064.609152</v>
      </c>
      <c r="G56" t="str">
        <f>VLOOKUP(A56,Data!$A$2:$P$133,16,FALSE)</f>
        <v>301-400</v>
      </c>
      <c r="H56" s="14"/>
    </row>
    <row r="57" spans="1:8" ht="15.75" x14ac:dyDescent="0.25">
      <c r="A57" s="1" t="s">
        <v>55</v>
      </c>
      <c r="B57" s="15">
        <v>44692</v>
      </c>
      <c r="C57" s="13">
        <v>25</v>
      </c>
      <c r="D57" s="11">
        <f>VLOOKUP(A57,Data!$A$1:$O$133,3,FALSE)</f>
        <v>399</v>
      </c>
      <c r="E57" s="4">
        <f>VLOOKUP(A57,Data!$A$1:$O$133,12,FALSE)</f>
        <v>255.384096</v>
      </c>
      <c r="F57" s="9">
        <f t="shared" si="1"/>
        <v>6384.6023999999998</v>
      </c>
      <c r="G57" t="str">
        <f>VLOOKUP(A57,Data!$A$2:$P$133,16,FALSE)</f>
        <v>301-400</v>
      </c>
      <c r="H57" s="14"/>
    </row>
    <row r="58" spans="1:8" ht="15.75" x14ac:dyDescent="0.25">
      <c r="A58" s="1" t="s">
        <v>56</v>
      </c>
      <c r="B58" s="15">
        <v>44692</v>
      </c>
      <c r="C58" s="13">
        <v>25</v>
      </c>
      <c r="D58" s="11">
        <f>VLOOKUP(A58,Data!$A$1:$O$133,3,FALSE)</f>
        <v>399</v>
      </c>
      <c r="E58" s="4">
        <f>VLOOKUP(A58,Data!$A$1:$O$133,12,FALSE)</f>
        <v>255.384096</v>
      </c>
      <c r="F58" s="9">
        <f t="shared" si="1"/>
        <v>6384.6023999999998</v>
      </c>
      <c r="G58" t="str">
        <f>VLOOKUP(A58,Data!$A$2:$P$133,16,FALSE)</f>
        <v>301-400</v>
      </c>
      <c r="H58" s="14"/>
    </row>
    <row r="59" spans="1:8" ht="15.75" x14ac:dyDescent="0.25">
      <c r="A59" s="1" t="s">
        <v>57</v>
      </c>
      <c r="B59" s="15">
        <v>44692</v>
      </c>
      <c r="C59" s="13">
        <v>25</v>
      </c>
      <c r="D59" s="11">
        <f>VLOOKUP(A59,Data!$A$1:$O$133,3,FALSE)</f>
        <v>399</v>
      </c>
      <c r="E59" s="4">
        <f>VLOOKUP(A59,Data!$A$1:$O$133,12,FALSE)</f>
        <v>255.384096</v>
      </c>
      <c r="F59" s="9">
        <f t="shared" si="1"/>
        <v>6384.6023999999998</v>
      </c>
      <c r="G59" t="str">
        <f>VLOOKUP(A59,Data!$A$2:$P$133,16,FALSE)</f>
        <v>301-400</v>
      </c>
      <c r="H59" s="14"/>
    </row>
    <row r="60" spans="1:8" ht="15.75" x14ac:dyDescent="0.25">
      <c r="A60" s="1" t="s">
        <v>58</v>
      </c>
      <c r="B60" s="15">
        <v>44692</v>
      </c>
      <c r="C60" s="13">
        <v>25</v>
      </c>
      <c r="D60" s="11">
        <f>VLOOKUP(A60,Data!$A$1:$O$133,3,FALSE)</f>
        <v>399</v>
      </c>
      <c r="E60" s="4">
        <f>VLOOKUP(A60,Data!$A$1:$O$133,12,FALSE)</f>
        <v>255.384096</v>
      </c>
      <c r="F60" s="9">
        <f t="shared" si="1"/>
        <v>6384.6023999999998</v>
      </c>
      <c r="G60" t="str">
        <f>VLOOKUP(A60,Data!$A$2:$P$133,16,FALSE)</f>
        <v>301-400</v>
      </c>
      <c r="H60" s="14"/>
    </row>
    <row r="61" spans="1:8" ht="15.75" x14ac:dyDescent="0.25">
      <c r="A61" s="1" t="s">
        <v>59</v>
      </c>
      <c r="B61" s="15">
        <v>44692</v>
      </c>
      <c r="C61" s="13">
        <v>25</v>
      </c>
      <c r="D61" s="11">
        <f>VLOOKUP(A61,Data!$A$1:$O$133,3,FALSE)</f>
        <v>399</v>
      </c>
      <c r="E61" s="4">
        <f>VLOOKUP(A61,Data!$A$1:$O$133,12,FALSE)</f>
        <v>255.384096</v>
      </c>
      <c r="F61" s="9">
        <f t="shared" si="1"/>
        <v>6384.6023999999998</v>
      </c>
      <c r="G61" t="str">
        <f>VLOOKUP(A61,Data!$A$2:$P$133,16,FALSE)</f>
        <v>301-400</v>
      </c>
      <c r="H61" s="14"/>
    </row>
    <row r="62" spans="1:8" ht="15.75" x14ac:dyDescent="0.25">
      <c r="A62" s="1" t="s">
        <v>60</v>
      </c>
      <c r="B62" s="15">
        <v>44692</v>
      </c>
      <c r="C62" s="13">
        <v>25</v>
      </c>
      <c r="D62" s="11">
        <f>VLOOKUP(A62,Data!$A$1:$O$133,3,FALSE)</f>
        <v>399</v>
      </c>
      <c r="E62" s="4">
        <f>VLOOKUP(A62,Data!$A$1:$O$133,12,FALSE)</f>
        <v>255.384096</v>
      </c>
      <c r="F62" s="9">
        <f t="shared" si="1"/>
        <v>6384.6023999999998</v>
      </c>
      <c r="G62" t="str">
        <f>VLOOKUP(A62,Data!$A$2:$P$133,16,FALSE)</f>
        <v>301-400</v>
      </c>
      <c r="H62" s="14"/>
    </row>
    <row r="63" spans="1:8" ht="15.75" x14ac:dyDescent="0.25">
      <c r="A63" s="1" t="s">
        <v>15</v>
      </c>
      <c r="B63" s="16">
        <v>44706</v>
      </c>
      <c r="C63" s="13">
        <v>12</v>
      </c>
      <c r="D63" s="11">
        <f>VLOOKUP(A63,Data!$A$1:$O$133,3,FALSE)</f>
        <v>650</v>
      </c>
      <c r="E63" s="4">
        <f>VLOOKUP(A63,Data!$A$1:$O$133,12,FALSE)</f>
        <v>416.045344</v>
      </c>
      <c r="F63" s="9">
        <f t="shared" si="1"/>
        <v>4992.5441279999995</v>
      </c>
      <c r="G63" t="str">
        <f>VLOOKUP(A63,Data!$A$2:$P$133,16,FALSE)</f>
        <v>601-700</v>
      </c>
      <c r="H63" s="14"/>
    </row>
    <row r="64" spans="1:8" ht="15.75" x14ac:dyDescent="0.25">
      <c r="A64" s="1" t="s">
        <v>62</v>
      </c>
      <c r="B64" s="16">
        <v>44706</v>
      </c>
      <c r="C64" s="13">
        <v>6</v>
      </c>
      <c r="D64" s="11">
        <f>VLOOKUP(A64,Data!$A$1:$O$133,3,FALSE)</f>
        <v>325</v>
      </c>
      <c r="E64" s="4">
        <f>VLOOKUP(A64,Data!$A$1:$O$133,12,FALSE)</f>
        <v>208.022672</v>
      </c>
      <c r="F64" s="9">
        <f t="shared" si="1"/>
        <v>1248.1360319999999</v>
      </c>
      <c r="G64" t="str">
        <f>VLOOKUP(A64,Data!$A$2:$P$133,16,FALSE)</f>
        <v>301-400</v>
      </c>
      <c r="H64" s="14"/>
    </row>
    <row r="65" spans="1:8" ht="15.75" x14ac:dyDescent="0.25">
      <c r="A65" s="1" t="s">
        <v>63</v>
      </c>
      <c r="B65" s="16">
        <v>44706</v>
      </c>
      <c r="C65" s="13">
        <v>5</v>
      </c>
      <c r="D65" s="11">
        <f>VLOOKUP(A65,Data!$A$1:$O$133,3,FALSE)</f>
        <v>399</v>
      </c>
      <c r="E65" s="4">
        <f>VLOOKUP(A65,Data!$A$1:$O$133,12,FALSE)</f>
        <v>255.384096</v>
      </c>
      <c r="F65" s="9">
        <f t="shared" si="1"/>
        <v>1276.92048</v>
      </c>
      <c r="G65" t="str">
        <f>VLOOKUP(A65,Data!$A$2:$P$133,16,FALSE)</f>
        <v>301-400</v>
      </c>
      <c r="H65" s="14"/>
    </row>
    <row r="66" spans="1:8" ht="15.75" x14ac:dyDescent="0.25">
      <c r="A66" s="1" t="s">
        <v>65</v>
      </c>
      <c r="B66" s="16">
        <v>44706</v>
      </c>
      <c r="C66" s="13">
        <v>16</v>
      </c>
      <c r="D66" s="11">
        <f>VLOOKUP(A66,Data!$A$1:$O$133,3,FALSE)</f>
        <v>599</v>
      </c>
      <c r="E66" s="4">
        <f>VLOOKUP(A66,Data!$A$1:$O$133,12,FALSE)</f>
        <v>383.39804800000002</v>
      </c>
      <c r="F66" s="9">
        <f t="shared" ref="F66:F97" si="2">C66*E66</f>
        <v>6134.3687680000003</v>
      </c>
      <c r="G66" t="str">
        <f>VLOOKUP(A66,Data!$A$2:$P$133,16,FALSE)</f>
        <v>501-600</v>
      </c>
    </row>
    <row r="67" spans="1:8" ht="15.75" x14ac:dyDescent="0.25">
      <c r="A67" s="1" t="s">
        <v>66</v>
      </c>
      <c r="B67" s="16">
        <v>44706</v>
      </c>
      <c r="C67" s="13">
        <v>12</v>
      </c>
      <c r="D67" s="11">
        <f>VLOOKUP(A67,Data!$A$1:$O$133,3,FALSE)</f>
        <v>625</v>
      </c>
      <c r="E67" s="4">
        <f>VLOOKUP(A67,Data!$A$1:$O$133,12,FALSE)</f>
        <v>400.04359999999997</v>
      </c>
      <c r="F67" s="9">
        <f t="shared" si="2"/>
        <v>4800.5231999999996</v>
      </c>
      <c r="G67" t="str">
        <f>VLOOKUP(A67,Data!$A$2:$P$133,16,FALSE)</f>
        <v>601-700</v>
      </c>
    </row>
    <row r="68" spans="1:8" ht="15.75" x14ac:dyDescent="0.25">
      <c r="A68" s="1" t="s">
        <v>70</v>
      </c>
      <c r="B68" s="16">
        <v>44706</v>
      </c>
      <c r="C68" s="13">
        <v>12</v>
      </c>
      <c r="D68" s="11">
        <f>VLOOKUP(A68,Data!$A$1:$O$133,3,FALSE)</f>
        <v>250</v>
      </c>
      <c r="E68" s="4">
        <f>VLOOKUP(A68,Data!$A$1:$O$133,12,FALSE)</f>
        <v>160.01743999999999</v>
      </c>
      <c r="F68" s="9">
        <f t="shared" si="2"/>
        <v>1920.20928</v>
      </c>
      <c r="G68" t="str">
        <f>VLOOKUP(A68,Data!$A$2:$P$133,16,FALSE)</f>
        <v>201-300</v>
      </c>
    </row>
    <row r="69" spans="1:8" ht="15.75" x14ac:dyDescent="0.25">
      <c r="A69" s="1" t="s">
        <v>71</v>
      </c>
      <c r="B69" s="16">
        <v>44706</v>
      </c>
      <c r="C69" s="13">
        <v>12</v>
      </c>
      <c r="D69" s="11">
        <f>VLOOKUP(A69,Data!$A$1:$O$133,3,FALSE)</f>
        <v>250</v>
      </c>
      <c r="E69" s="4">
        <f>VLOOKUP(A69,Data!$A$1:$O$133,12,FALSE)</f>
        <v>160.01743999999999</v>
      </c>
      <c r="F69" s="9">
        <f t="shared" si="2"/>
        <v>1920.20928</v>
      </c>
      <c r="G69" t="str">
        <f>VLOOKUP(A69,Data!$A$2:$P$133,16,FALSE)</f>
        <v>201-300</v>
      </c>
    </row>
    <row r="70" spans="1:8" ht="15.75" x14ac:dyDescent="0.25">
      <c r="A70" s="1" t="s">
        <v>73</v>
      </c>
      <c r="B70" s="16">
        <v>44706</v>
      </c>
      <c r="C70" s="13">
        <v>6</v>
      </c>
      <c r="D70" s="11">
        <f>VLOOKUP(A70,Data!$A$1:$O$133,3,FALSE)</f>
        <v>399</v>
      </c>
      <c r="E70" s="4">
        <f>VLOOKUP(A70,Data!$A$1:$O$133,12,FALSE)</f>
        <v>255.384096</v>
      </c>
      <c r="F70" s="9">
        <f t="shared" si="2"/>
        <v>1532.304576</v>
      </c>
      <c r="G70" t="str">
        <f>VLOOKUP(A70,Data!$A$2:$P$133,16,FALSE)</f>
        <v>301-400</v>
      </c>
    </row>
    <row r="71" spans="1:8" ht="15.75" x14ac:dyDescent="0.25">
      <c r="A71" s="1" t="s">
        <v>75</v>
      </c>
      <c r="B71" s="16">
        <v>44706</v>
      </c>
      <c r="C71" s="13">
        <v>12</v>
      </c>
      <c r="D71" s="11">
        <f>VLOOKUP(A71,Data!$A$1:$O$133,3,FALSE)</f>
        <v>450</v>
      </c>
      <c r="E71" s="4">
        <f>VLOOKUP(A71,Data!$A$1:$O$133,12,FALSE)</f>
        <v>288.03139199999998</v>
      </c>
      <c r="F71" s="9">
        <f t="shared" si="2"/>
        <v>3456.3767039999998</v>
      </c>
      <c r="G71" t="str">
        <f>VLOOKUP(A71,Data!$A$2:$P$133,16,FALSE)</f>
        <v>401-500</v>
      </c>
    </row>
    <row r="72" spans="1:8" ht="15.75" x14ac:dyDescent="0.25">
      <c r="A72" s="1" t="s">
        <v>78</v>
      </c>
      <c r="B72" s="16">
        <v>44706</v>
      </c>
      <c r="C72" s="13">
        <v>12</v>
      </c>
      <c r="D72" s="11">
        <f>VLOOKUP(A72,Data!$A$1:$O$133,3,FALSE)</f>
        <v>750</v>
      </c>
      <c r="E72" s="4">
        <f>VLOOKUP(A72,Data!$A$1:$O$133,12,FALSE)</f>
        <v>480.05232000000001</v>
      </c>
      <c r="F72" s="9">
        <f t="shared" si="2"/>
        <v>5760.6278400000001</v>
      </c>
      <c r="G72" t="str">
        <f>VLOOKUP(A72,Data!$A$2:$P$133,16,FALSE)</f>
        <v>701-800</v>
      </c>
    </row>
    <row r="73" spans="1:8" ht="15.75" x14ac:dyDescent="0.25">
      <c r="A73" s="1" t="s">
        <v>77</v>
      </c>
      <c r="B73" s="16">
        <v>44706</v>
      </c>
      <c r="C73" s="13">
        <v>12</v>
      </c>
      <c r="D73" s="11">
        <f>VLOOKUP(A73,Data!$A$1:$O$133,3,FALSE)</f>
        <v>475</v>
      </c>
      <c r="E73" s="4">
        <f>VLOOKUP(A73,Data!$A$1:$O$133,12,FALSE)</f>
        <v>304.03313600000001</v>
      </c>
      <c r="F73" s="9">
        <f t="shared" si="2"/>
        <v>3648.3976320000002</v>
      </c>
      <c r="G73" t="str">
        <f>VLOOKUP(A73,Data!$A$2:$P$133,16,FALSE)</f>
        <v>401-500</v>
      </c>
    </row>
    <row r="74" spans="1:8" ht="15.75" x14ac:dyDescent="0.25">
      <c r="A74" s="1" t="s">
        <v>89</v>
      </c>
      <c r="B74" s="16">
        <v>44706</v>
      </c>
      <c r="C74" s="13">
        <v>3</v>
      </c>
      <c r="D74" s="11">
        <f>VLOOKUP(A74,Data!$A$1:$O$133,3,FALSE)</f>
        <v>500</v>
      </c>
      <c r="E74" s="4">
        <f>VLOOKUP(A74,Data!$A$1:$O$133,12,FALSE)</f>
        <v>320.03487999999999</v>
      </c>
      <c r="F74" s="9">
        <f t="shared" si="2"/>
        <v>960.10464000000002</v>
      </c>
      <c r="G74" t="str">
        <f>VLOOKUP(A74,Data!$A$2:$P$133,16,FALSE)</f>
        <v>401-500</v>
      </c>
    </row>
    <row r="75" spans="1:8" ht="15.75" x14ac:dyDescent="0.25">
      <c r="A75" s="1" t="s">
        <v>90</v>
      </c>
      <c r="B75" s="16">
        <v>44706</v>
      </c>
      <c r="C75" s="13">
        <v>3</v>
      </c>
      <c r="D75" s="11">
        <f>VLOOKUP(A75,Data!$A$1:$O$133,3,FALSE)</f>
        <v>500</v>
      </c>
      <c r="E75" s="4">
        <f>VLOOKUP(A75,Data!$A$1:$O$133,12,FALSE)</f>
        <v>320.03487999999999</v>
      </c>
      <c r="F75" s="9">
        <f t="shared" si="2"/>
        <v>960.10464000000002</v>
      </c>
      <c r="G75" t="str">
        <f>VLOOKUP(A75,Data!$A$2:$P$133,16,FALSE)</f>
        <v>401-500</v>
      </c>
    </row>
    <row r="76" spans="1:8" ht="15.75" x14ac:dyDescent="0.25">
      <c r="A76" s="1" t="s">
        <v>21</v>
      </c>
      <c r="B76" s="16">
        <v>44706</v>
      </c>
      <c r="C76" s="13">
        <v>3</v>
      </c>
      <c r="D76" s="11">
        <f>VLOOKUP(A76,Data!$A$1:$O$133,3,FALSE)</f>
        <v>590</v>
      </c>
      <c r="E76" s="4">
        <f>VLOOKUP(A76,Data!$A$1:$O$133,12,FALSE)</f>
        <v>377.64531200000005</v>
      </c>
      <c r="F76" s="9">
        <f t="shared" si="2"/>
        <v>1132.9359360000001</v>
      </c>
      <c r="G76" t="str">
        <f>VLOOKUP(A76,Data!$A$2:$P$133,16,FALSE)</f>
        <v>501-600</v>
      </c>
    </row>
    <row r="77" spans="1:8" ht="15.75" x14ac:dyDescent="0.25">
      <c r="A77" s="1" t="s">
        <v>22</v>
      </c>
      <c r="B77" s="16">
        <v>44706</v>
      </c>
      <c r="C77" s="13">
        <v>3</v>
      </c>
      <c r="D77" s="11">
        <f>VLOOKUP(A77,Data!$A$1:$O$133,3,FALSE)</f>
        <v>590</v>
      </c>
      <c r="E77" s="4">
        <f>VLOOKUP(A77,Data!$A$1:$O$133,12,FALSE)</f>
        <v>377.64531200000005</v>
      </c>
      <c r="F77" s="9">
        <f t="shared" si="2"/>
        <v>1132.9359360000001</v>
      </c>
      <c r="G77" t="str">
        <f>VLOOKUP(A77,Data!$A$2:$P$133,16,FALSE)</f>
        <v>501-600</v>
      </c>
    </row>
    <row r="78" spans="1:8" ht="15.75" x14ac:dyDescent="0.25">
      <c r="A78" s="1" t="s">
        <v>23</v>
      </c>
      <c r="B78" s="16">
        <v>44706</v>
      </c>
      <c r="C78" s="13">
        <v>3</v>
      </c>
      <c r="D78" s="11">
        <f>VLOOKUP(A78,Data!$A$1:$O$133,3,FALSE)</f>
        <v>450</v>
      </c>
      <c r="E78" s="4">
        <f>VLOOKUP(A78,Data!$A$1:$O$133,12,FALSE)</f>
        <v>288.03139199999998</v>
      </c>
      <c r="F78" s="9">
        <f t="shared" si="2"/>
        <v>864.09417599999995</v>
      </c>
      <c r="G78" t="str">
        <f>VLOOKUP(A78,Data!$A$2:$P$133,16,FALSE)</f>
        <v>401-500</v>
      </c>
    </row>
    <row r="79" spans="1:8" ht="15.75" x14ac:dyDescent="0.25">
      <c r="A79" s="1" t="s">
        <v>88</v>
      </c>
      <c r="B79" s="16">
        <v>44706</v>
      </c>
      <c r="C79" s="13">
        <v>12</v>
      </c>
      <c r="D79" s="11">
        <f>VLOOKUP(A79,Data!$A$1:$O$133,3,FALSE)</f>
        <v>399</v>
      </c>
      <c r="E79" s="4">
        <f>VLOOKUP(A79,Data!$A$1:$O$133,12,FALSE)</f>
        <v>255.384096</v>
      </c>
      <c r="F79" s="9">
        <f t="shared" si="2"/>
        <v>3064.609152</v>
      </c>
      <c r="G79" t="str">
        <f>VLOOKUP(A79,Data!$A$2:$P$133,16,FALSE)</f>
        <v>301-400</v>
      </c>
    </row>
    <row r="80" spans="1:8" ht="15.75" x14ac:dyDescent="0.25">
      <c r="A80" s="1" t="s">
        <v>91</v>
      </c>
      <c r="B80" s="16">
        <v>44706</v>
      </c>
      <c r="C80" s="13">
        <v>12</v>
      </c>
      <c r="D80" s="11">
        <f>VLOOKUP(A80,Data!$A$1:$O$133,3,FALSE)</f>
        <v>299</v>
      </c>
      <c r="E80" s="4">
        <f>VLOOKUP(A80,Data!$A$1:$O$133,12,FALSE)</f>
        <v>191.37712000000002</v>
      </c>
      <c r="F80" s="9">
        <f t="shared" si="2"/>
        <v>2296.5254400000003</v>
      </c>
      <c r="G80" t="str">
        <f>VLOOKUP(A80,Data!$A$2:$P$133,16,FALSE)</f>
        <v>201-300</v>
      </c>
    </row>
    <row r="81" spans="1:7" ht="15.75" x14ac:dyDescent="0.25">
      <c r="A81" s="1" t="s">
        <v>92</v>
      </c>
      <c r="B81" s="16">
        <v>44706</v>
      </c>
      <c r="C81" s="13">
        <v>24</v>
      </c>
      <c r="D81" s="11">
        <f>VLOOKUP(A81,Data!$A$1:$O$133,3,FALSE)</f>
        <v>299</v>
      </c>
      <c r="E81" s="4">
        <f>VLOOKUP(A81,Data!$A$1:$O$133,12,FALSE)</f>
        <v>191.37712000000002</v>
      </c>
      <c r="F81" s="9">
        <f t="shared" si="2"/>
        <v>4593.0508800000007</v>
      </c>
      <c r="G81" t="str">
        <f>VLOOKUP(A81,Data!$A$2:$P$133,16,FALSE)</f>
        <v>201-300</v>
      </c>
    </row>
    <row r="82" spans="1:7" ht="15.75" x14ac:dyDescent="0.25">
      <c r="A82" s="1" t="s">
        <v>93</v>
      </c>
      <c r="B82" s="16">
        <v>44706</v>
      </c>
      <c r="C82" s="13">
        <v>12</v>
      </c>
      <c r="D82" s="11">
        <f>VLOOKUP(A82,Data!$A$1:$O$133,3,FALSE)</f>
        <v>475</v>
      </c>
      <c r="E82" s="4">
        <f>VLOOKUP(A82,Data!$A$1:$O$133,12,FALSE)</f>
        <v>304.03313600000001</v>
      </c>
      <c r="F82" s="9">
        <f t="shared" si="2"/>
        <v>3648.3976320000002</v>
      </c>
      <c r="G82" t="str">
        <f>VLOOKUP(A82,Data!$A$2:$P$133,16,FALSE)</f>
        <v>401-500</v>
      </c>
    </row>
    <row r="83" spans="1:7" ht="15.75" x14ac:dyDescent="0.25">
      <c r="A83" s="1" t="s">
        <v>94</v>
      </c>
      <c r="B83" s="16">
        <v>44706</v>
      </c>
      <c r="C83" s="13">
        <v>6</v>
      </c>
      <c r="D83" s="11">
        <f>VLOOKUP(A83,Data!$A$1:$O$133,3,FALSE)</f>
        <v>475</v>
      </c>
      <c r="E83" s="4">
        <f>VLOOKUP(A83,Data!$A$1:$O$133,12,FALSE)</f>
        <v>304.03313600000001</v>
      </c>
      <c r="F83" s="9">
        <f t="shared" si="2"/>
        <v>1824.1988160000001</v>
      </c>
      <c r="G83" t="str">
        <f>VLOOKUP(A83,Data!$A$2:$P$133,16,FALSE)</f>
        <v>401-500</v>
      </c>
    </row>
    <row r="84" spans="1:7" ht="15.75" x14ac:dyDescent="0.25">
      <c r="A84" s="1" t="s">
        <v>95</v>
      </c>
      <c r="B84" s="16">
        <v>44706</v>
      </c>
      <c r="C84" s="13">
        <v>12</v>
      </c>
      <c r="D84" s="11">
        <f>VLOOKUP(A84,Data!$A$1:$O$133,3,FALSE)</f>
        <v>475</v>
      </c>
      <c r="E84" s="4">
        <f>VLOOKUP(A84,Data!$A$1:$O$133,12,FALSE)</f>
        <v>304.03313600000001</v>
      </c>
      <c r="F84" s="9">
        <f t="shared" si="2"/>
        <v>3648.3976320000002</v>
      </c>
      <c r="G84" t="str">
        <f>VLOOKUP(A84,Data!$A$2:$P$133,16,FALSE)</f>
        <v>401-500</v>
      </c>
    </row>
    <row r="85" spans="1:7" ht="15.75" x14ac:dyDescent="0.25">
      <c r="A85" s="1" t="s">
        <v>96</v>
      </c>
      <c r="B85" s="16">
        <v>44706</v>
      </c>
      <c r="C85" s="13">
        <v>12</v>
      </c>
      <c r="D85" s="11">
        <f>VLOOKUP(A85,Data!$A$1:$O$133,3,FALSE)</f>
        <v>475</v>
      </c>
      <c r="E85" s="4">
        <f>VLOOKUP(A85,Data!$A$1:$O$133,12,FALSE)</f>
        <v>304.03313600000001</v>
      </c>
      <c r="F85" s="9">
        <f t="shared" si="2"/>
        <v>3648.3976320000002</v>
      </c>
      <c r="G85" t="str">
        <f>VLOOKUP(A85,Data!$A$2:$P$133,16,FALSE)</f>
        <v>401-500</v>
      </c>
    </row>
    <row r="86" spans="1:7" ht="15.75" x14ac:dyDescent="0.25">
      <c r="A86" s="1" t="s">
        <v>100</v>
      </c>
      <c r="B86" s="16">
        <v>44706</v>
      </c>
      <c r="C86" s="13">
        <v>12</v>
      </c>
      <c r="D86" s="11">
        <f>VLOOKUP(A86,Data!$A$1:$O$133,3,FALSE)</f>
        <v>299</v>
      </c>
      <c r="E86" s="4">
        <f>VLOOKUP(A86,Data!$A$1:$O$133,12,FALSE)</f>
        <v>191.37712000000002</v>
      </c>
      <c r="F86" s="9">
        <f t="shared" si="2"/>
        <v>2296.5254400000003</v>
      </c>
      <c r="G86" t="str">
        <f>VLOOKUP(A86,Data!$A$2:$P$133,16,FALSE)</f>
        <v>201-300</v>
      </c>
    </row>
    <row r="87" spans="1:7" ht="15.75" x14ac:dyDescent="0.25">
      <c r="A87" s="1" t="s">
        <v>25</v>
      </c>
      <c r="B87" s="16">
        <v>44706</v>
      </c>
      <c r="C87" s="13">
        <v>12</v>
      </c>
      <c r="D87" s="11">
        <f>VLOOKUP(A87,Data!$A$1:$O$133,3,FALSE)</f>
        <v>299</v>
      </c>
      <c r="E87" s="4">
        <f>VLOOKUP(A87,Data!$A$1:$O$133,12,FALSE)</f>
        <v>191.37712000000002</v>
      </c>
      <c r="F87" s="9">
        <f t="shared" si="2"/>
        <v>2296.5254400000003</v>
      </c>
      <c r="G87" t="str">
        <f>VLOOKUP(A87,Data!$A$2:$P$133,16,FALSE)</f>
        <v>201-300</v>
      </c>
    </row>
    <row r="88" spans="1:7" ht="15.75" x14ac:dyDescent="0.25">
      <c r="A88" s="1" t="s">
        <v>26</v>
      </c>
      <c r="B88" s="16">
        <v>44706</v>
      </c>
      <c r="C88" s="13">
        <v>3</v>
      </c>
      <c r="D88" s="11">
        <f>VLOOKUP(A88,Data!$A$1:$O$133,3,FALSE)</f>
        <v>650</v>
      </c>
      <c r="E88" s="4">
        <f>VLOOKUP(A88,Data!$A$1:$O$133,12,FALSE)</f>
        <v>416.045344</v>
      </c>
      <c r="F88" s="9">
        <f t="shared" si="2"/>
        <v>1248.1360319999999</v>
      </c>
      <c r="G88" t="str">
        <f>VLOOKUP(A88,Data!$A$2:$P$133,16,FALSE)</f>
        <v>601-700</v>
      </c>
    </row>
    <row r="89" spans="1:7" ht="15.75" x14ac:dyDescent="0.25">
      <c r="A89" s="1" t="s">
        <v>29</v>
      </c>
      <c r="B89" s="16">
        <v>44706</v>
      </c>
      <c r="C89" s="13">
        <v>12</v>
      </c>
      <c r="D89" s="11">
        <f>VLOOKUP(A89,Data!$A$1:$O$133,3,FALSE)</f>
        <v>450</v>
      </c>
      <c r="E89" s="4">
        <f>VLOOKUP(A89,Data!$A$1:$O$133,12,FALSE)</f>
        <v>288.03139199999998</v>
      </c>
      <c r="F89" s="9">
        <f t="shared" si="2"/>
        <v>3456.3767039999998</v>
      </c>
      <c r="G89" t="str">
        <f>VLOOKUP(A89,Data!$A$2:$P$133,16,FALSE)</f>
        <v>401-500</v>
      </c>
    </row>
    <row r="90" spans="1:7" ht="15.75" x14ac:dyDescent="0.25">
      <c r="A90" s="1" t="s">
        <v>31</v>
      </c>
      <c r="B90" s="16">
        <v>44706</v>
      </c>
      <c r="C90" s="13">
        <v>3</v>
      </c>
      <c r="D90" s="11">
        <f>VLOOKUP(A90,Data!$A$1:$O$133,3,FALSE)</f>
        <v>450</v>
      </c>
      <c r="E90" s="4">
        <f>VLOOKUP(A90,Data!$A$1:$O$133,12,FALSE)</f>
        <v>288.03139199999998</v>
      </c>
      <c r="F90" s="9">
        <f t="shared" si="2"/>
        <v>864.09417599999995</v>
      </c>
      <c r="G90" t="str">
        <f>VLOOKUP(A90,Data!$A$2:$P$133,16,FALSE)</f>
        <v>401-500</v>
      </c>
    </row>
    <row r="91" spans="1:7" ht="15.75" x14ac:dyDescent="0.25">
      <c r="A91" s="1" t="s">
        <v>32</v>
      </c>
      <c r="B91" s="16">
        <v>44706</v>
      </c>
      <c r="C91" s="13">
        <v>12</v>
      </c>
      <c r="D91" s="11">
        <f>VLOOKUP(A91,Data!$A$1:$O$133,3,FALSE)</f>
        <v>450</v>
      </c>
      <c r="E91" s="4">
        <f>VLOOKUP(A91,Data!$A$1:$O$133,12,FALSE)</f>
        <v>288.03139199999998</v>
      </c>
      <c r="F91" s="9">
        <f t="shared" si="2"/>
        <v>3456.3767039999998</v>
      </c>
      <c r="G91" t="str">
        <f>VLOOKUP(A91,Data!$A$2:$P$133,16,FALSE)</f>
        <v>401-500</v>
      </c>
    </row>
    <row r="92" spans="1:7" ht="15.75" x14ac:dyDescent="0.25">
      <c r="A92" s="1" t="s">
        <v>33</v>
      </c>
      <c r="B92" s="16">
        <v>44706</v>
      </c>
      <c r="C92" s="13">
        <v>3</v>
      </c>
      <c r="D92" s="11">
        <f>VLOOKUP(A92,Data!$A$1:$O$133,3,FALSE)</f>
        <v>450</v>
      </c>
      <c r="E92" s="4">
        <f>VLOOKUP(A92,Data!$A$1:$O$133,12,FALSE)</f>
        <v>288.03139199999998</v>
      </c>
      <c r="F92" s="9">
        <f t="shared" si="2"/>
        <v>864.09417599999995</v>
      </c>
      <c r="G92" t="str">
        <f>VLOOKUP(A92,Data!$A$2:$P$133,16,FALSE)</f>
        <v>401-500</v>
      </c>
    </row>
    <row r="93" spans="1:7" ht="15.75" x14ac:dyDescent="0.25">
      <c r="A93" s="1" t="s">
        <v>104</v>
      </c>
      <c r="B93" s="16">
        <v>44706</v>
      </c>
      <c r="C93" s="13">
        <v>12</v>
      </c>
      <c r="D93" s="11">
        <f>VLOOKUP(A93,Data!$A$1:$O$133,3,FALSE)</f>
        <v>250</v>
      </c>
      <c r="E93" s="4">
        <f>VLOOKUP(A93,Data!$A$1:$O$133,12,FALSE)</f>
        <v>160.01743999999999</v>
      </c>
      <c r="F93" s="9">
        <f t="shared" si="2"/>
        <v>1920.20928</v>
      </c>
      <c r="G93" t="str">
        <f>VLOOKUP(A93,Data!$A$2:$P$133,16,FALSE)</f>
        <v>201-300</v>
      </c>
    </row>
    <row r="94" spans="1:7" ht="15.75" x14ac:dyDescent="0.25">
      <c r="A94" s="1" t="s">
        <v>108</v>
      </c>
      <c r="B94" s="16">
        <v>44706</v>
      </c>
      <c r="C94" s="13">
        <v>24</v>
      </c>
      <c r="D94" s="11">
        <f>VLOOKUP(A94,Data!$A$1:$O$133,3,FALSE)</f>
        <v>299</v>
      </c>
      <c r="E94" s="4">
        <f>VLOOKUP(A94,Data!$A$1:$O$133,12,FALSE)</f>
        <v>191.37712000000002</v>
      </c>
      <c r="F94" s="9">
        <f t="shared" si="2"/>
        <v>4593.0508800000007</v>
      </c>
      <c r="G94" t="str">
        <f>VLOOKUP(A94,Data!$A$2:$P$133,16,FALSE)</f>
        <v>201-300</v>
      </c>
    </row>
    <row r="95" spans="1:7" ht="15.75" x14ac:dyDescent="0.25">
      <c r="A95" s="1" t="s">
        <v>109</v>
      </c>
      <c r="B95" s="16">
        <v>44706</v>
      </c>
      <c r="C95" s="13">
        <v>24</v>
      </c>
      <c r="D95" s="11">
        <f>VLOOKUP(A95,Data!$A$1:$O$133,3,FALSE)</f>
        <v>299</v>
      </c>
      <c r="E95" s="4">
        <f>VLOOKUP(A95,Data!$A$1:$O$133,12,FALSE)</f>
        <v>191.37712000000002</v>
      </c>
      <c r="F95" s="9">
        <f t="shared" si="2"/>
        <v>4593.0508800000007</v>
      </c>
      <c r="G95" t="str">
        <f>VLOOKUP(A95,Data!$A$2:$P$133,16,FALSE)</f>
        <v>201-300</v>
      </c>
    </row>
    <row r="96" spans="1:7" ht="15.75" x14ac:dyDescent="0.25">
      <c r="A96" s="1" t="s">
        <v>105</v>
      </c>
      <c r="B96" s="16">
        <v>44706</v>
      </c>
      <c r="C96" s="13">
        <v>3</v>
      </c>
      <c r="D96" s="11">
        <f>VLOOKUP(A96,Data!$A$1:$O$133,3,FALSE)</f>
        <v>299</v>
      </c>
      <c r="E96" s="4">
        <f>VLOOKUP(A96,Data!$A$1:$O$133,12,FALSE)</f>
        <v>191.37712000000002</v>
      </c>
      <c r="F96" s="9">
        <f t="shared" si="2"/>
        <v>574.13136000000009</v>
      </c>
      <c r="G96" t="str">
        <f>VLOOKUP(A96,Data!$A$2:$P$133,16,FALSE)</f>
        <v>201-300</v>
      </c>
    </row>
    <row r="97" spans="1:7" ht="15.75" x14ac:dyDescent="0.25">
      <c r="A97" s="1" t="s">
        <v>110</v>
      </c>
      <c r="B97" s="16">
        <v>44706</v>
      </c>
      <c r="C97" s="13">
        <v>12</v>
      </c>
      <c r="D97" s="11">
        <f>VLOOKUP(A97,Data!$A$1:$O$133,3,FALSE)</f>
        <v>299</v>
      </c>
      <c r="E97" s="4">
        <f>VLOOKUP(A97,Data!$A$1:$O$133,12,FALSE)</f>
        <v>191.37712000000002</v>
      </c>
      <c r="F97" s="9">
        <f t="shared" si="2"/>
        <v>2296.5254400000003</v>
      </c>
      <c r="G97" t="str">
        <f>VLOOKUP(A97,Data!$A$2:$P$133,16,FALSE)</f>
        <v>201-300</v>
      </c>
    </row>
    <row r="98" spans="1:7" ht="15.75" x14ac:dyDescent="0.25">
      <c r="A98" s="1" t="s">
        <v>111</v>
      </c>
      <c r="B98" s="16">
        <v>44706</v>
      </c>
      <c r="C98" s="13">
        <v>24</v>
      </c>
      <c r="D98" s="11">
        <f>VLOOKUP(A98,Data!$A$1:$O$133,3,FALSE)</f>
        <v>150</v>
      </c>
      <c r="E98" s="4">
        <f>VLOOKUP(A98,Data!$A$1:$O$133,12,FALSE)</f>
        <v>96.010463999999999</v>
      </c>
      <c r="F98" s="9">
        <f t="shared" ref="F98:F129" si="3">C98*E98</f>
        <v>2304.2511359999999</v>
      </c>
      <c r="G98" t="str">
        <f>VLOOKUP(A98,Data!$A$2:$P$133,16,FALSE)</f>
        <v>101-200</v>
      </c>
    </row>
    <row r="99" spans="1:7" ht="15.75" x14ac:dyDescent="0.25">
      <c r="A99" s="1" t="s">
        <v>112</v>
      </c>
      <c r="B99" s="16">
        <v>44706</v>
      </c>
      <c r="C99" s="13">
        <v>36</v>
      </c>
      <c r="D99" s="11">
        <f>VLOOKUP(A99,Data!$A$1:$O$133,3,FALSE)</f>
        <v>150</v>
      </c>
      <c r="E99" s="4">
        <f>VLOOKUP(A99,Data!$A$1:$O$133,12,FALSE)</f>
        <v>96.010463999999999</v>
      </c>
      <c r="F99" s="9">
        <f t="shared" si="3"/>
        <v>3456.3767039999998</v>
      </c>
      <c r="G99" t="str">
        <f>VLOOKUP(A99,Data!$A$2:$P$133,16,FALSE)</f>
        <v>101-200</v>
      </c>
    </row>
    <row r="100" spans="1:7" ht="15.75" x14ac:dyDescent="0.25">
      <c r="A100" s="1" t="s">
        <v>113</v>
      </c>
      <c r="B100" s="16">
        <v>44706</v>
      </c>
      <c r="C100" s="13">
        <v>12</v>
      </c>
      <c r="D100" s="11">
        <f>VLOOKUP(A100,Data!$A$1:$O$133,3,FALSE)</f>
        <v>150</v>
      </c>
      <c r="E100" s="4">
        <f>VLOOKUP(A100,Data!$A$1:$O$133,12,FALSE)</f>
        <v>96.010463999999999</v>
      </c>
      <c r="F100" s="9">
        <f t="shared" si="3"/>
        <v>1152.1255679999999</v>
      </c>
      <c r="G100" t="str">
        <f>VLOOKUP(A100,Data!$A$2:$P$133,16,FALSE)</f>
        <v>101-200</v>
      </c>
    </row>
    <row r="101" spans="1:7" ht="15.75" x14ac:dyDescent="0.25">
      <c r="A101" s="1" t="s">
        <v>114</v>
      </c>
      <c r="B101" s="16">
        <v>44706</v>
      </c>
      <c r="C101" s="13">
        <v>12</v>
      </c>
      <c r="D101" s="11">
        <f>VLOOKUP(A101,Data!$A$1:$O$133,3,FALSE)</f>
        <v>150</v>
      </c>
      <c r="E101" s="4">
        <f>VLOOKUP(A101,Data!$A$1:$O$133,12,FALSE)</f>
        <v>96.010463999999999</v>
      </c>
      <c r="F101" s="9">
        <f t="shared" si="3"/>
        <v>1152.1255679999999</v>
      </c>
      <c r="G101" t="str">
        <f>VLOOKUP(A101,Data!$A$2:$P$133,16,FALSE)</f>
        <v>101-200</v>
      </c>
    </row>
    <row r="102" spans="1:7" ht="15.75" x14ac:dyDescent="0.25">
      <c r="A102" s="1" t="s">
        <v>115</v>
      </c>
      <c r="B102" s="16">
        <v>44706</v>
      </c>
      <c r="C102" s="13">
        <v>12</v>
      </c>
      <c r="D102" s="11">
        <f>VLOOKUP(A102,Data!$A$1:$O$133,3,FALSE)</f>
        <v>150</v>
      </c>
      <c r="E102" s="4">
        <f>VLOOKUP(A102,Data!$A$1:$O$133,12,FALSE)</f>
        <v>96.010463999999999</v>
      </c>
      <c r="F102" s="9">
        <f t="shared" si="3"/>
        <v>1152.1255679999999</v>
      </c>
      <c r="G102" t="str">
        <f>VLOOKUP(A102,Data!$A$2:$P$133,16,FALSE)</f>
        <v>101-200</v>
      </c>
    </row>
    <row r="103" spans="1:7" ht="15.75" x14ac:dyDescent="0.25">
      <c r="A103" s="1" t="s">
        <v>116</v>
      </c>
      <c r="B103" s="16">
        <v>44706</v>
      </c>
      <c r="C103" s="13">
        <v>12</v>
      </c>
      <c r="D103" s="11">
        <f>VLOOKUP(A103,Data!$A$1:$O$133,3,FALSE)</f>
        <v>150</v>
      </c>
      <c r="E103" s="4">
        <f>VLOOKUP(A103,Data!$A$1:$O$133,12,FALSE)</f>
        <v>96.010463999999999</v>
      </c>
      <c r="F103" s="9">
        <f t="shared" si="3"/>
        <v>1152.1255679999999</v>
      </c>
      <c r="G103" t="str">
        <f>VLOOKUP(A103,Data!$A$2:$P$133,16,FALSE)</f>
        <v>101-200</v>
      </c>
    </row>
    <row r="104" spans="1:7" ht="15.75" x14ac:dyDescent="0.25">
      <c r="A104" s="1" t="s">
        <v>117</v>
      </c>
      <c r="B104" s="16">
        <v>44706</v>
      </c>
      <c r="C104" s="13">
        <v>12</v>
      </c>
      <c r="D104" s="11">
        <f>VLOOKUP(A104,Data!$A$1:$O$133,3,FALSE)</f>
        <v>150</v>
      </c>
      <c r="E104" s="4">
        <f>VLOOKUP(A104,Data!$A$1:$O$133,12,FALSE)</f>
        <v>96.010463999999999</v>
      </c>
      <c r="F104" s="9">
        <f t="shared" si="3"/>
        <v>1152.1255679999999</v>
      </c>
      <c r="G104" t="str">
        <f>VLOOKUP(A104,Data!$A$2:$P$133,16,FALSE)</f>
        <v>101-200</v>
      </c>
    </row>
    <row r="105" spans="1:7" ht="15.75" x14ac:dyDescent="0.25">
      <c r="A105" s="1" t="s">
        <v>118</v>
      </c>
      <c r="B105" s="16">
        <v>44706</v>
      </c>
      <c r="C105" s="13">
        <v>12</v>
      </c>
      <c r="D105" s="11">
        <f>VLOOKUP(A105,Data!$A$1:$O$133,3,FALSE)</f>
        <v>150</v>
      </c>
      <c r="E105" s="4">
        <f>VLOOKUP(A105,Data!$A$1:$O$133,12,FALSE)</f>
        <v>96.010463999999999</v>
      </c>
      <c r="F105" s="9">
        <f t="shared" si="3"/>
        <v>1152.1255679999999</v>
      </c>
      <c r="G105" t="str">
        <f>VLOOKUP(A105,Data!$A$2:$P$133,16,FALSE)</f>
        <v>101-200</v>
      </c>
    </row>
    <row r="106" spans="1:7" ht="15.75" x14ac:dyDescent="0.25">
      <c r="A106" s="1" t="s">
        <v>119</v>
      </c>
      <c r="B106" s="16">
        <v>44706</v>
      </c>
      <c r="C106" s="13">
        <v>36</v>
      </c>
      <c r="D106" s="11">
        <f>VLOOKUP(A106,Data!$A$1:$O$133,3,FALSE)</f>
        <v>55</v>
      </c>
      <c r="E106" s="4">
        <f>VLOOKUP(A106,Data!$A$1:$O$133,12,FALSE)</f>
        <v>35.20176</v>
      </c>
      <c r="F106" s="9">
        <f t="shared" si="3"/>
        <v>1267.2633599999999</v>
      </c>
      <c r="G106" t="str">
        <f>VLOOKUP(A106,Data!$A$2:$P$133,16,FALSE)</f>
        <v>1-100</v>
      </c>
    </row>
    <row r="107" spans="1:7" ht="15.75" x14ac:dyDescent="0.25">
      <c r="A107" s="1" t="s">
        <v>120</v>
      </c>
      <c r="B107" s="16">
        <v>44706</v>
      </c>
      <c r="C107" s="13">
        <v>24</v>
      </c>
      <c r="D107" s="11">
        <f>VLOOKUP(A107,Data!$A$1:$O$133,3,FALSE)</f>
        <v>125</v>
      </c>
      <c r="E107" s="4">
        <f>VLOOKUP(A107,Data!$A$1:$O$133,12,FALSE)</f>
        <v>80.008719999999997</v>
      </c>
      <c r="F107" s="9">
        <f t="shared" si="3"/>
        <v>1920.20928</v>
      </c>
      <c r="G107" t="str">
        <f>VLOOKUP(A107,Data!$A$2:$P$133,16,FALSE)</f>
        <v>101-200</v>
      </c>
    </row>
    <row r="108" spans="1:7" ht="15.75" x14ac:dyDescent="0.25">
      <c r="A108" s="1" t="s">
        <v>122</v>
      </c>
      <c r="B108" s="16">
        <v>44706</v>
      </c>
      <c r="C108" s="13">
        <v>12</v>
      </c>
      <c r="D108" s="11">
        <f>VLOOKUP(A108,Data!$A$1:$O$133,3,FALSE)</f>
        <v>750</v>
      </c>
      <c r="E108" s="4">
        <f>VLOOKUP(A108,Data!$A$1:$O$133,12,FALSE)</f>
        <v>480.05232000000001</v>
      </c>
      <c r="F108" s="9">
        <f t="shared" si="3"/>
        <v>5760.6278400000001</v>
      </c>
      <c r="G108" t="str">
        <f>VLOOKUP(A108,Data!$A$2:$P$133,16,FALSE)</f>
        <v>701-800</v>
      </c>
    </row>
    <row r="109" spans="1:7" ht="15.75" x14ac:dyDescent="0.25">
      <c r="A109" s="1" t="s">
        <v>123</v>
      </c>
      <c r="B109" s="16">
        <v>44706</v>
      </c>
      <c r="C109" s="13">
        <v>6</v>
      </c>
      <c r="D109" s="11">
        <f>VLOOKUP(A109,Data!$A$1:$O$133,3,FALSE)</f>
        <v>850</v>
      </c>
      <c r="E109" s="4">
        <f>VLOOKUP(A109,Data!$A$1:$O$133,12,FALSE)</f>
        <v>544.05929600000013</v>
      </c>
      <c r="F109" s="9">
        <f t="shared" si="3"/>
        <v>3264.3557760000008</v>
      </c>
      <c r="G109" t="str">
        <f>VLOOKUP(A109,Data!$A$2:$P$133,16,FALSE)</f>
        <v>801-900</v>
      </c>
    </row>
    <row r="110" spans="1:7" ht="15.75" x14ac:dyDescent="0.25">
      <c r="A110" s="1" t="s">
        <v>124</v>
      </c>
      <c r="B110" s="16">
        <v>44706</v>
      </c>
      <c r="C110" s="13">
        <v>6</v>
      </c>
      <c r="D110" s="11">
        <f>VLOOKUP(A110,Data!$A$1:$O$133,3,FALSE)</f>
        <v>750</v>
      </c>
      <c r="E110" s="4">
        <f>VLOOKUP(A110,Data!$A$1:$O$133,12,FALSE)</f>
        <v>480.05232000000001</v>
      </c>
      <c r="F110" s="9">
        <f t="shared" si="3"/>
        <v>2880.3139200000001</v>
      </c>
      <c r="G110" t="str">
        <f>VLOOKUP(A110,Data!$A$2:$P$133,16,FALSE)</f>
        <v>701-800</v>
      </c>
    </row>
    <row r="111" spans="1:7" ht="15.75" x14ac:dyDescent="0.25">
      <c r="A111" s="1" t="s">
        <v>125</v>
      </c>
      <c r="B111" s="16">
        <v>44706</v>
      </c>
      <c r="C111" s="13">
        <v>6</v>
      </c>
      <c r="D111" s="11">
        <f>VLOOKUP(A111,Data!$A$1:$O$133,3,FALSE)</f>
        <v>750</v>
      </c>
      <c r="E111" s="4">
        <f>VLOOKUP(A111,Data!$A$1:$O$133,12,FALSE)</f>
        <v>480.05232000000001</v>
      </c>
      <c r="F111" s="9">
        <f t="shared" si="3"/>
        <v>2880.3139200000001</v>
      </c>
      <c r="G111" t="str">
        <f>VLOOKUP(A111,Data!$A$2:$P$133,16,FALSE)</f>
        <v>701-800</v>
      </c>
    </row>
    <row r="112" spans="1:7" ht="15.75" x14ac:dyDescent="0.25">
      <c r="A112" s="1" t="s">
        <v>126</v>
      </c>
      <c r="B112" s="16">
        <v>44706</v>
      </c>
      <c r="C112" s="13">
        <v>6</v>
      </c>
      <c r="D112" s="11">
        <f>VLOOKUP(A112,Data!$A$1:$O$133,3,FALSE)</f>
        <v>750</v>
      </c>
      <c r="E112" s="4">
        <f>VLOOKUP(A112,Data!$A$1:$O$133,12,FALSE)</f>
        <v>480.05232000000001</v>
      </c>
      <c r="F112" s="9">
        <f t="shared" si="3"/>
        <v>2880.3139200000001</v>
      </c>
      <c r="G112" t="str">
        <f>VLOOKUP(A112,Data!$A$2:$P$133,16,FALSE)</f>
        <v>701-800</v>
      </c>
    </row>
    <row r="113" spans="1:7" ht="15.75" x14ac:dyDescent="0.25">
      <c r="A113" s="1" t="s">
        <v>127</v>
      </c>
      <c r="B113" s="16">
        <v>44706</v>
      </c>
      <c r="C113" s="13">
        <v>6</v>
      </c>
      <c r="D113" s="11">
        <f>VLOOKUP(A113,Data!$A$1:$O$133,3,FALSE)</f>
        <v>750</v>
      </c>
      <c r="E113" s="4">
        <f>VLOOKUP(A113,Data!$A$1:$O$133,12,FALSE)</f>
        <v>480.05232000000001</v>
      </c>
      <c r="F113" s="9">
        <f t="shared" si="3"/>
        <v>2880.3139200000001</v>
      </c>
      <c r="G113" t="str">
        <f>VLOOKUP(A113,Data!$A$2:$P$133,16,FALSE)</f>
        <v>701-800</v>
      </c>
    </row>
    <row r="114" spans="1:7" ht="15.75" x14ac:dyDescent="0.25">
      <c r="A114" s="1" t="s">
        <v>128</v>
      </c>
      <c r="B114" s="16">
        <v>44706</v>
      </c>
      <c r="C114" s="13">
        <v>6</v>
      </c>
      <c r="D114" s="11">
        <f>VLOOKUP(A114,Data!$A$1:$O$133,3,FALSE)</f>
        <v>750</v>
      </c>
      <c r="E114" s="4">
        <f>VLOOKUP(A114,Data!$A$1:$O$133,12,FALSE)</f>
        <v>480.05232000000001</v>
      </c>
      <c r="F114" s="9">
        <f t="shared" si="3"/>
        <v>2880.3139200000001</v>
      </c>
      <c r="G114" t="str">
        <f>VLOOKUP(A114,Data!$A$2:$P$133,16,FALSE)</f>
        <v>701-800</v>
      </c>
    </row>
    <row r="115" spans="1:7" ht="15.75" x14ac:dyDescent="0.25">
      <c r="A115" s="1" t="s">
        <v>129</v>
      </c>
      <c r="B115" s="16">
        <v>44706</v>
      </c>
      <c r="C115" s="13">
        <v>6</v>
      </c>
      <c r="D115" s="11">
        <f>VLOOKUP(A115,Data!$A$1:$O$133,3,FALSE)</f>
        <v>750</v>
      </c>
      <c r="E115" s="4">
        <f>VLOOKUP(A115,Data!$A$1:$O$133,12,FALSE)</f>
        <v>480.05232000000001</v>
      </c>
      <c r="F115" s="9">
        <f t="shared" si="3"/>
        <v>2880.3139200000001</v>
      </c>
      <c r="G115" t="str">
        <f>VLOOKUP(A115,Data!$A$2:$P$133,16,FALSE)</f>
        <v>701-800</v>
      </c>
    </row>
    <row r="116" spans="1:7" ht="15.75" x14ac:dyDescent="0.25">
      <c r="A116" s="1" t="s">
        <v>44</v>
      </c>
      <c r="B116" s="16">
        <v>44706</v>
      </c>
      <c r="C116" s="13">
        <v>2</v>
      </c>
      <c r="D116" s="11">
        <f>VLOOKUP(A116,Data!$A$1:$O$133,3,FALSE)</f>
        <v>750</v>
      </c>
      <c r="E116" s="4">
        <f>VLOOKUP(A116,Data!$A$1:$O$133,12,FALSE)</f>
        <v>480.05232000000001</v>
      </c>
      <c r="F116" s="9">
        <f t="shared" si="3"/>
        <v>960.10464000000002</v>
      </c>
      <c r="G116" t="str">
        <f>VLOOKUP(A116,Data!$A$2:$P$133,16,FALSE)</f>
        <v>701-800</v>
      </c>
    </row>
    <row r="117" spans="1:7" ht="15.75" x14ac:dyDescent="0.25">
      <c r="A117" s="1" t="s">
        <v>130</v>
      </c>
      <c r="B117" s="16">
        <v>44706</v>
      </c>
      <c r="C117" s="13">
        <v>12</v>
      </c>
      <c r="D117" s="11">
        <f>VLOOKUP(A117,Data!$A$1:$O$133,3,FALSE)</f>
        <v>550</v>
      </c>
      <c r="E117" s="4">
        <f>VLOOKUP(A117,Data!$A$1:$O$133,12,FALSE)</f>
        <v>352.03836799999999</v>
      </c>
      <c r="F117" s="9">
        <f t="shared" si="3"/>
        <v>4224.4604159999999</v>
      </c>
      <c r="G117" t="str">
        <f>VLOOKUP(A117,Data!$A$2:$P$133,16,FALSE)</f>
        <v>501-600</v>
      </c>
    </row>
    <row r="118" spans="1:7" ht="15.75" x14ac:dyDescent="0.25">
      <c r="A118" s="1" t="s">
        <v>131</v>
      </c>
      <c r="B118" s="16">
        <v>44706</v>
      </c>
      <c r="C118" s="13">
        <v>3</v>
      </c>
      <c r="D118" s="11">
        <f>VLOOKUP(A118,Data!$A$1:$O$133,3,FALSE)</f>
        <v>550</v>
      </c>
      <c r="E118" s="4">
        <f>VLOOKUP(A118,Data!$A$1:$O$133,12,FALSE)</f>
        <v>352.03836799999999</v>
      </c>
      <c r="F118" s="9">
        <f t="shared" si="3"/>
        <v>1056.115104</v>
      </c>
      <c r="G118" t="str">
        <f>VLOOKUP(A118,Data!$A$2:$P$133,16,FALSE)</f>
        <v>501-600</v>
      </c>
    </row>
    <row r="119" spans="1:7" ht="15.75" x14ac:dyDescent="0.25">
      <c r="A119" s="1" t="s">
        <v>132</v>
      </c>
      <c r="B119" s="16">
        <v>44706</v>
      </c>
      <c r="C119" s="13">
        <v>3</v>
      </c>
      <c r="D119" s="11">
        <f>VLOOKUP(A119,Data!$A$1:$O$133,3,FALSE)</f>
        <v>550</v>
      </c>
      <c r="E119" s="4">
        <f>VLOOKUP(A119,Data!$A$1:$O$133,12,FALSE)</f>
        <v>352.03836799999999</v>
      </c>
      <c r="F119" s="9">
        <f t="shared" si="3"/>
        <v>1056.115104</v>
      </c>
      <c r="G119" t="str">
        <f>VLOOKUP(A119,Data!$A$2:$P$133,16,FALSE)</f>
        <v>501-600</v>
      </c>
    </row>
    <row r="120" spans="1:7" ht="15.75" x14ac:dyDescent="0.25">
      <c r="A120" s="1" t="s">
        <v>133</v>
      </c>
      <c r="B120" s="16">
        <v>44706</v>
      </c>
      <c r="C120" s="13">
        <v>6</v>
      </c>
      <c r="D120" s="11">
        <f>VLOOKUP(A120,Data!$A$1:$O$133,3,FALSE)</f>
        <v>499</v>
      </c>
      <c r="E120" s="4">
        <f>VLOOKUP(A120,Data!$A$1:$O$133,12,FALSE)</f>
        <v>319.39107199999995</v>
      </c>
      <c r="F120" s="9">
        <f t="shared" si="3"/>
        <v>1916.3464319999998</v>
      </c>
      <c r="G120" t="str">
        <f>VLOOKUP(A120,Data!$A$2:$P$133,16,FALSE)</f>
        <v>401-500</v>
      </c>
    </row>
    <row r="121" spans="1:7" ht="15.75" x14ac:dyDescent="0.25">
      <c r="A121" s="1" t="s">
        <v>61</v>
      </c>
      <c r="B121" s="16">
        <v>44706</v>
      </c>
      <c r="C121" s="13">
        <v>24</v>
      </c>
      <c r="D121" s="11">
        <f>VLOOKUP(A121,Data!$A$1:$O$133,3,FALSE)</f>
        <v>150</v>
      </c>
      <c r="E121" s="4">
        <f>VLOOKUP(A121,Data!$A$1:$O$133,12,FALSE)</f>
        <v>96.010463999999999</v>
      </c>
      <c r="F121" s="9">
        <f t="shared" si="3"/>
        <v>2304.2511359999999</v>
      </c>
      <c r="G121" t="str">
        <f>VLOOKUP(A121,Data!$A$2:$P$133,16,FALSE)</f>
        <v>101-200</v>
      </c>
    </row>
    <row r="122" spans="1:7" ht="15.75" x14ac:dyDescent="0.25">
      <c r="A122" s="1" t="s">
        <v>138</v>
      </c>
      <c r="B122" s="16">
        <v>44706</v>
      </c>
      <c r="C122" s="13">
        <v>3</v>
      </c>
      <c r="D122" s="11">
        <f>VLOOKUP(A122,Data!$A$1:$O$133,3,FALSE)</f>
        <v>2100</v>
      </c>
      <c r="E122" s="4">
        <f>VLOOKUP(A122,Data!$A$1:$O$133,12,FALSE)</f>
        <v>1344.1464960000001</v>
      </c>
      <c r="F122" s="9">
        <f t="shared" si="3"/>
        <v>4032.439488</v>
      </c>
      <c r="G122" t="str">
        <f>VLOOKUP(A122,Data!$A$2:$P$133,16,FALSE)</f>
        <v>1000+</v>
      </c>
    </row>
    <row r="123" spans="1:7" ht="15.75" x14ac:dyDescent="0.25">
      <c r="A123" s="1" t="s">
        <v>139</v>
      </c>
      <c r="B123" s="16">
        <v>44706</v>
      </c>
      <c r="C123" s="13">
        <v>12</v>
      </c>
      <c r="D123" s="11">
        <f>VLOOKUP(A123,Data!$A$1:$O$133,3,FALSE)</f>
        <v>449</v>
      </c>
      <c r="E123" s="4">
        <f>VLOOKUP(A123,Data!$A$1:$O$133,12,FALSE)</f>
        <v>287.387584</v>
      </c>
      <c r="F123" s="9">
        <f t="shared" si="3"/>
        <v>3448.6510079999998</v>
      </c>
      <c r="G123" t="str">
        <f>VLOOKUP(A123,Data!$A$2:$P$133,16,FALSE)</f>
        <v>401-500</v>
      </c>
    </row>
    <row r="124" spans="1:7" ht="15.75" x14ac:dyDescent="0.25">
      <c r="A124" s="1" t="s">
        <v>48</v>
      </c>
      <c r="B124" s="16">
        <v>44706</v>
      </c>
      <c r="C124" s="13">
        <v>12</v>
      </c>
      <c r="D124" s="11">
        <f>VLOOKUP(A124,Data!$A$1:$O$133,3,FALSE)</f>
        <v>399</v>
      </c>
      <c r="E124" s="4">
        <f>VLOOKUP(A124,Data!$A$1:$O$133,12,FALSE)</f>
        <v>255.384096</v>
      </c>
      <c r="F124" s="9">
        <f t="shared" si="3"/>
        <v>3064.609152</v>
      </c>
      <c r="G124" t="str">
        <f>VLOOKUP(A124,Data!$A$2:$P$133,16,FALSE)</f>
        <v>301-400</v>
      </c>
    </row>
    <row r="125" spans="1:7" ht="15.75" x14ac:dyDescent="0.25">
      <c r="A125" s="1" t="s">
        <v>49</v>
      </c>
      <c r="B125" s="16">
        <v>44706</v>
      </c>
      <c r="C125" s="13">
        <v>3</v>
      </c>
      <c r="D125" s="11">
        <f>VLOOKUP(A125,Data!$A$1:$O$133,3,FALSE)</f>
        <v>399</v>
      </c>
      <c r="E125" s="4">
        <f>VLOOKUP(A125,Data!$A$1:$O$133,12,FALSE)</f>
        <v>255.384096</v>
      </c>
      <c r="F125" s="9">
        <f t="shared" si="3"/>
        <v>766.152288</v>
      </c>
      <c r="G125" t="str">
        <f>VLOOKUP(A125,Data!$A$2:$P$133,16,FALSE)</f>
        <v>301-400</v>
      </c>
    </row>
    <row r="126" spans="1:7" ht="15.75" x14ac:dyDescent="0.25">
      <c r="A126" s="1" t="s">
        <v>50</v>
      </c>
      <c r="B126" s="16">
        <v>44706</v>
      </c>
      <c r="C126" s="13">
        <v>36</v>
      </c>
      <c r="D126" s="11">
        <f>VLOOKUP(A126,Data!$A$1:$O$133,3,FALSE)</f>
        <v>399</v>
      </c>
      <c r="E126" s="4">
        <f>VLOOKUP(A126,Data!$A$1:$O$133,12,FALSE)</f>
        <v>255.384096</v>
      </c>
      <c r="F126" s="9">
        <f t="shared" si="3"/>
        <v>9193.8274559999991</v>
      </c>
      <c r="G126" t="str">
        <f>VLOOKUP(A126,Data!$A$2:$P$133,16,FALSE)</f>
        <v>301-400</v>
      </c>
    </row>
    <row r="127" spans="1:7" ht="15.75" x14ac:dyDescent="0.25">
      <c r="A127" s="1" t="s">
        <v>52</v>
      </c>
      <c r="B127" s="16">
        <v>44706</v>
      </c>
      <c r="C127" s="13">
        <v>12</v>
      </c>
      <c r="D127" s="11">
        <f>VLOOKUP(A127,Data!$A$1:$O$133,3,FALSE)</f>
        <v>399</v>
      </c>
      <c r="E127" s="4">
        <f>VLOOKUP(A127,Data!$A$1:$O$133,12,FALSE)</f>
        <v>255.384096</v>
      </c>
      <c r="F127" s="9">
        <f t="shared" si="3"/>
        <v>3064.609152</v>
      </c>
      <c r="G127" t="str">
        <f>VLOOKUP(A127,Data!$A$2:$P$133,16,FALSE)</f>
        <v>301-400</v>
      </c>
    </row>
    <row r="128" spans="1:7" ht="15.75" x14ac:dyDescent="0.25">
      <c r="A128" s="1" t="s">
        <v>141</v>
      </c>
      <c r="B128" s="16">
        <v>44706</v>
      </c>
      <c r="C128" s="13">
        <v>12</v>
      </c>
      <c r="D128" s="11">
        <f>VLOOKUP(A128,Data!$A$1:$O$133,3,FALSE)</f>
        <v>399</v>
      </c>
      <c r="E128" s="4">
        <f>VLOOKUP(A128,Data!$A$1:$O$133,12,FALSE)</f>
        <v>255.384096</v>
      </c>
      <c r="F128" s="9">
        <f t="shared" si="3"/>
        <v>3064.609152</v>
      </c>
      <c r="G128" t="str">
        <f>VLOOKUP(A128,Data!$A$2:$P$133,16,FALSE)</f>
        <v>301-400</v>
      </c>
    </row>
    <row r="129" spans="1:7" ht="15.75" x14ac:dyDescent="0.25">
      <c r="A129" s="1" t="s">
        <v>17</v>
      </c>
      <c r="B129" s="16">
        <v>44722</v>
      </c>
      <c r="C129" s="13">
        <v>12</v>
      </c>
      <c r="D129" s="11">
        <f>VLOOKUP(A129,Data!$A$1:$O$133,3,FALSE)</f>
        <v>250</v>
      </c>
      <c r="E129" s="4">
        <f>VLOOKUP(A129,Data!$A$1:$O$133,12,FALSE)</f>
        <v>160.01743999999999</v>
      </c>
      <c r="F129" s="9">
        <f t="shared" si="3"/>
        <v>1920.20928</v>
      </c>
      <c r="G129" t="str">
        <f>VLOOKUP(A129,Data!$A$2:$P$133,16,FALSE)</f>
        <v>201-300</v>
      </c>
    </row>
    <row r="130" spans="1:7" ht="15.75" x14ac:dyDescent="0.25">
      <c r="A130" s="1" t="s">
        <v>18</v>
      </c>
      <c r="B130" s="16">
        <v>44722</v>
      </c>
      <c r="C130" s="13">
        <v>8</v>
      </c>
      <c r="D130" s="11">
        <f>VLOOKUP(A130,Data!$A$1:$O$133,3,FALSE)</f>
        <v>325</v>
      </c>
      <c r="E130" s="4">
        <f>VLOOKUP(A130,Data!$A$1:$O$133,12,FALSE)</f>
        <v>208.022672</v>
      </c>
      <c r="F130" s="9">
        <f t="shared" ref="F130:F161" si="4">C130*E130</f>
        <v>1664.181376</v>
      </c>
      <c r="G130" t="str">
        <f>VLOOKUP(A130,Data!$A$2:$P$133,16,FALSE)</f>
        <v>301-400</v>
      </c>
    </row>
    <row r="131" spans="1:7" ht="15.75" x14ac:dyDescent="0.25">
      <c r="A131" s="1" t="s">
        <v>69</v>
      </c>
      <c r="B131" s="16">
        <v>44722</v>
      </c>
      <c r="C131" s="13">
        <v>24</v>
      </c>
      <c r="D131" s="11">
        <f>VLOOKUP(A131,Data!$A$1:$O$133,3,FALSE)</f>
        <v>299</v>
      </c>
      <c r="E131" s="4">
        <f>VLOOKUP(A131,Data!$A$1:$O$133,12,FALSE)</f>
        <v>191.37712000000002</v>
      </c>
      <c r="F131" s="9">
        <f t="shared" si="4"/>
        <v>4593.0508800000007</v>
      </c>
      <c r="G131" t="str">
        <f>VLOOKUP(A131,Data!$A$2:$P$133,16,FALSE)</f>
        <v>201-300</v>
      </c>
    </row>
    <row r="132" spans="1:7" ht="15.75" x14ac:dyDescent="0.25">
      <c r="A132" s="1" t="s">
        <v>68</v>
      </c>
      <c r="B132" s="16">
        <v>44722</v>
      </c>
      <c r="C132" s="13">
        <v>24</v>
      </c>
      <c r="D132" s="11">
        <f>VLOOKUP(A132,Data!$A$1:$O$133,3,FALSE)</f>
        <v>250</v>
      </c>
      <c r="E132" s="4">
        <f>VLOOKUP(A132,Data!$A$1:$O$133,12,FALSE)</f>
        <v>160.01743999999999</v>
      </c>
      <c r="F132" s="9">
        <f t="shared" si="4"/>
        <v>3840.4185600000001</v>
      </c>
      <c r="G132" t="str">
        <f>VLOOKUP(A132,Data!$A$2:$P$133,16,FALSE)</f>
        <v>201-300</v>
      </c>
    </row>
    <row r="133" spans="1:7" ht="15.75" x14ac:dyDescent="0.25">
      <c r="A133" s="1" t="s">
        <v>72</v>
      </c>
      <c r="B133" s="16">
        <v>44722</v>
      </c>
      <c r="C133" s="13">
        <v>12</v>
      </c>
      <c r="D133" s="11">
        <f>VLOOKUP(A133,Data!$A$1:$O$133,3,FALSE)</f>
        <v>225</v>
      </c>
      <c r="E133" s="4">
        <f>VLOOKUP(A133,Data!$A$1:$O$133,12,FALSE)</f>
        <v>143.236896</v>
      </c>
      <c r="F133" s="9">
        <f t="shared" si="4"/>
        <v>1718.842752</v>
      </c>
      <c r="G133" t="str">
        <f>VLOOKUP(A133,Data!$A$2:$P$133,16,FALSE)</f>
        <v>201-300</v>
      </c>
    </row>
    <row r="134" spans="1:7" ht="15.75" x14ac:dyDescent="0.25">
      <c r="A134" s="1" t="s">
        <v>76</v>
      </c>
      <c r="B134" s="16">
        <v>44722</v>
      </c>
      <c r="C134" s="13">
        <v>18</v>
      </c>
      <c r="D134" s="11">
        <f>VLOOKUP(A134,Data!$A$1:$O$133,3,FALSE)</f>
        <v>450</v>
      </c>
      <c r="E134" s="4">
        <f>VLOOKUP(A134,Data!$A$1:$O$133,12,FALSE)</f>
        <v>288.03139199999998</v>
      </c>
      <c r="F134" s="9">
        <f t="shared" si="4"/>
        <v>5184.5650559999995</v>
      </c>
      <c r="G134" t="str">
        <f>VLOOKUP(A134,Data!$A$2:$P$133,16,FALSE)</f>
        <v>401-500</v>
      </c>
    </row>
    <row r="135" spans="1:7" ht="15.75" x14ac:dyDescent="0.25">
      <c r="A135" s="1" t="s">
        <v>83</v>
      </c>
      <c r="B135" s="16">
        <v>44722</v>
      </c>
      <c r="C135" s="13">
        <v>12</v>
      </c>
      <c r="D135" s="11">
        <f>VLOOKUP(A135,Data!$A$1:$O$133,3,FALSE)</f>
        <v>299</v>
      </c>
      <c r="E135" s="4">
        <f>VLOOKUP(A135,Data!$A$1:$O$133,12,FALSE)</f>
        <v>191.37712000000002</v>
      </c>
      <c r="F135" s="9">
        <f t="shared" si="4"/>
        <v>2296.5254400000003</v>
      </c>
      <c r="G135" t="str">
        <f>VLOOKUP(A135,Data!$A$2:$P$133,16,FALSE)</f>
        <v>201-300</v>
      </c>
    </row>
    <row r="136" spans="1:7" ht="15.75" x14ac:dyDescent="0.25">
      <c r="A136" s="1" t="s">
        <v>84</v>
      </c>
      <c r="B136" s="16">
        <v>44722</v>
      </c>
      <c r="C136" s="13">
        <v>12</v>
      </c>
      <c r="D136" s="11">
        <f>VLOOKUP(A136,Data!$A$1:$O$133,3,FALSE)</f>
        <v>299</v>
      </c>
      <c r="E136" s="4">
        <f>VLOOKUP(A136,Data!$A$1:$O$133,12,FALSE)</f>
        <v>191.37712000000002</v>
      </c>
      <c r="F136" s="9">
        <f t="shared" si="4"/>
        <v>2296.5254400000003</v>
      </c>
      <c r="G136" t="str">
        <f>VLOOKUP(A136,Data!$A$2:$P$133,16,FALSE)</f>
        <v>201-300</v>
      </c>
    </row>
    <row r="137" spans="1:7" ht="15.75" x14ac:dyDescent="0.25">
      <c r="A137" s="1" t="s">
        <v>85</v>
      </c>
      <c r="B137" s="16">
        <v>44722</v>
      </c>
      <c r="C137" s="13">
        <v>12</v>
      </c>
      <c r="D137" s="11">
        <f>VLOOKUP(A137,Data!$A$1:$O$133,3,FALSE)</f>
        <v>299</v>
      </c>
      <c r="E137" s="4">
        <f>VLOOKUP(A137,Data!$A$1:$O$133,12,FALSE)</f>
        <v>191.37712000000002</v>
      </c>
      <c r="F137" s="9">
        <f t="shared" si="4"/>
        <v>2296.5254400000003</v>
      </c>
      <c r="G137" t="str">
        <f>VLOOKUP(A137,Data!$A$2:$P$133,16,FALSE)</f>
        <v>201-300</v>
      </c>
    </row>
    <row r="138" spans="1:7" ht="15.75" x14ac:dyDescent="0.25">
      <c r="A138" s="1" t="s">
        <v>86</v>
      </c>
      <c r="B138" s="16">
        <v>44722</v>
      </c>
      <c r="C138" s="13">
        <v>12</v>
      </c>
      <c r="D138" s="11">
        <f>VLOOKUP(A138,Data!$A$1:$O$133,3,FALSE)</f>
        <v>475</v>
      </c>
      <c r="E138" s="4">
        <f>VLOOKUP(A138,Data!$A$1:$O$133,12,FALSE)</f>
        <v>304.03313600000001</v>
      </c>
      <c r="F138" s="9">
        <f t="shared" si="4"/>
        <v>3648.3976320000002</v>
      </c>
      <c r="G138" t="str">
        <f>VLOOKUP(A138,Data!$A$2:$P$133,16,FALSE)</f>
        <v>401-500</v>
      </c>
    </row>
    <row r="139" spans="1:7" ht="15.75" x14ac:dyDescent="0.25">
      <c r="A139" s="1" t="s">
        <v>20</v>
      </c>
      <c r="B139" s="16">
        <v>44722</v>
      </c>
      <c r="C139" s="13">
        <v>10</v>
      </c>
      <c r="D139" s="11">
        <f>VLOOKUP(A139,Data!$A$1:$O$133,3,FALSE)</f>
        <v>250</v>
      </c>
      <c r="E139" s="4">
        <f>VLOOKUP(A139,Data!$A$1:$O$133,12,FALSE)</f>
        <v>160.01743999999999</v>
      </c>
      <c r="F139" s="9">
        <f t="shared" si="4"/>
        <v>1600.1743999999999</v>
      </c>
      <c r="G139" t="str">
        <f>VLOOKUP(A139,Data!$A$2:$P$133,16,FALSE)</f>
        <v>201-300</v>
      </c>
    </row>
    <row r="140" spans="1:7" ht="15.75" x14ac:dyDescent="0.25">
      <c r="A140" s="1" t="s">
        <v>21</v>
      </c>
      <c r="B140" s="16">
        <v>44722</v>
      </c>
      <c r="C140" s="13">
        <v>10</v>
      </c>
      <c r="D140" s="11">
        <f>VLOOKUP(A140,Data!$A$1:$O$133,3,FALSE)</f>
        <v>590</v>
      </c>
      <c r="E140" s="4">
        <f>VLOOKUP(A140,Data!$A$1:$O$133,12,FALSE)</f>
        <v>377.64531200000005</v>
      </c>
      <c r="F140" s="9">
        <f t="shared" si="4"/>
        <v>3776.4531200000006</v>
      </c>
      <c r="G140" t="str">
        <f>VLOOKUP(A140,Data!$A$2:$P$133,16,FALSE)</f>
        <v>501-600</v>
      </c>
    </row>
    <row r="141" spans="1:7" ht="15.75" x14ac:dyDescent="0.25">
      <c r="A141" s="1" t="s">
        <v>22</v>
      </c>
      <c r="B141" s="16">
        <v>44722</v>
      </c>
      <c r="C141" s="13">
        <v>10</v>
      </c>
      <c r="D141" s="11">
        <f>VLOOKUP(A141,Data!$A$1:$O$133,3,FALSE)</f>
        <v>590</v>
      </c>
      <c r="E141" s="4">
        <f>VLOOKUP(A141,Data!$A$1:$O$133,12,FALSE)</f>
        <v>377.64531200000005</v>
      </c>
      <c r="F141" s="9">
        <f t="shared" si="4"/>
        <v>3776.4531200000006</v>
      </c>
      <c r="G141" t="str">
        <f>VLOOKUP(A141,Data!$A$2:$P$133,16,FALSE)</f>
        <v>501-600</v>
      </c>
    </row>
    <row r="142" spans="1:7" ht="15.75" x14ac:dyDescent="0.25">
      <c r="A142" s="1" t="s">
        <v>23</v>
      </c>
      <c r="B142" s="16">
        <v>44722</v>
      </c>
      <c r="C142" s="13">
        <v>10</v>
      </c>
      <c r="D142" s="11">
        <f>VLOOKUP(A142,Data!$A$1:$O$133,3,FALSE)</f>
        <v>450</v>
      </c>
      <c r="E142" s="4">
        <f>VLOOKUP(A142,Data!$A$1:$O$133,12,FALSE)</f>
        <v>288.03139199999998</v>
      </c>
      <c r="F142" s="9">
        <f t="shared" si="4"/>
        <v>2880.3139199999996</v>
      </c>
      <c r="G142" t="str">
        <f>VLOOKUP(A142,Data!$A$2:$P$133,16,FALSE)</f>
        <v>401-500</v>
      </c>
    </row>
    <row r="143" spans="1:7" ht="15.75" x14ac:dyDescent="0.25">
      <c r="A143" s="1" t="s">
        <v>97</v>
      </c>
      <c r="B143" s="16">
        <v>44722</v>
      </c>
      <c r="C143" s="13">
        <v>12</v>
      </c>
      <c r="D143" s="11">
        <f>VLOOKUP(A143,Data!$A$1:$O$133,3,FALSE)</f>
        <v>475</v>
      </c>
      <c r="E143" s="4">
        <f>VLOOKUP(A143,Data!$A$1:$O$133,12,FALSE)</f>
        <v>304.03313600000001</v>
      </c>
      <c r="F143" s="9">
        <f t="shared" si="4"/>
        <v>3648.3976320000002</v>
      </c>
      <c r="G143" t="str">
        <f>VLOOKUP(A143,Data!$A$2:$P$133,16,FALSE)</f>
        <v>401-500</v>
      </c>
    </row>
    <row r="144" spans="1:7" ht="15.75" x14ac:dyDescent="0.25">
      <c r="A144" s="1" t="s">
        <v>98</v>
      </c>
      <c r="B144" s="16">
        <v>44722</v>
      </c>
      <c r="C144" s="13">
        <v>12</v>
      </c>
      <c r="D144" s="11">
        <f>VLOOKUP(A144,Data!$A$1:$O$133,3,FALSE)</f>
        <v>475</v>
      </c>
      <c r="E144" s="4">
        <f>VLOOKUP(A144,Data!$A$1:$O$133,12,FALSE)</f>
        <v>304.03313600000001</v>
      </c>
      <c r="F144" s="9">
        <f t="shared" si="4"/>
        <v>3648.3976320000002</v>
      </c>
      <c r="G144" t="str">
        <f>VLOOKUP(A144,Data!$A$2:$P$133,16,FALSE)</f>
        <v>401-500</v>
      </c>
    </row>
    <row r="145" spans="1:7" ht="15.75" x14ac:dyDescent="0.25">
      <c r="A145" s="1" t="s">
        <v>24</v>
      </c>
      <c r="B145" s="16">
        <v>44722</v>
      </c>
      <c r="C145" s="13">
        <v>10</v>
      </c>
      <c r="D145" s="11">
        <f>VLOOKUP(A145,Data!$A$1:$O$133,3,FALSE)</f>
        <v>650</v>
      </c>
      <c r="E145" s="4">
        <f>VLOOKUP(A145,Data!$A$1:$O$133,12,FALSE)</f>
        <v>416.045344</v>
      </c>
      <c r="F145" s="9">
        <f t="shared" si="4"/>
        <v>4160.4534400000002</v>
      </c>
      <c r="G145" t="str">
        <f>VLOOKUP(A145,Data!$A$2:$P$133,16,FALSE)</f>
        <v>601-700</v>
      </c>
    </row>
    <row r="146" spans="1:7" ht="15.75" x14ac:dyDescent="0.25">
      <c r="A146" s="1" t="s">
        <v>26</v>
      </c>
      <c r="B146" s="16">
        <v>44722</v>
      </c>
      <c r="C146" s="13">
        <v>10</v>
      </c>
      <c r="D146" s="11">
        <f>VLOOKUP(A146,Data!$A$1:$O$133,3,FALSE)</f>
        <v>650</v>
      </c>
      <c r="E146" s="4">
        <f>VLOOKUP(A146,Data!$A$1:$O$133,12,FALSE)</f>
        <v>416.045344</v>
      </c>
      <c r="F146" s="9">
        <f t="shared" si="4"/>
        <v>4160.4534400000002</v>
      </c>
      <c r="G146" t="str">
        <f>VLOOKUP(A146,Data!$A$2:$P$133,16,FALSE)</f>
        <v>601-700</v>
      </c>
    </row>
    <row r="147" spans="1:7" ht="15.75" x14ac:dyDescent="0.25">
      <c r="A147" s="1" t="s">
        <v>27</v>
      </c>
      <c r="B147" s="16">
        <v>44722</v>
      </c>
      <c r="C147" s="13">
        <v>24</v>
      </c>
      <c r="D147" s="11">
        <f>VLOOKUP(A147,Data!$A$1:$O$133,3,FALSE)</f>
        <v>400</v>
      </c>
      <c r="E147" s="4">
        <f>VLOOKUP(A147,Data!$A$1:$O$133,12,FALSE)</f>
        <v>256.02790400000004</v>
      </c>
      <c r="F147" s="9">
        <f t="shared" si="4"/>
        <v>6144.6696960000008</v>
      </c>
      <c r="G147" t="str">
        <f>VLOOKUP(A147,Data!$A$2:$P$133,16,FALSE)</f>
        <v>301-400</v>
      </c>
    </row>
    <row r="148" spans="1:7" ht="15.75" x14ac:dyDescent="0.25">
      <c r="A148" s="1" t="s">
        <v>28</v>
      </c>
      <c r="B148" s="16">
        <v>44722</v>
      </c>
      <c r="C148" s="13">
        <v>24</v>
      </c>
      <c r="D148" s="11">
        <f>VLOOKUP(A148,Data!$A$1:$O$133,3,FALSE)</f>
        <v>400</v>
      </c>
      <c r="E148" s="4">
        <f>VLOOKUP(A148,Data!$A$1:$O$133,12,FALSE)</f>
        <v>256.02790400000004</v>
      </c>
      <c r="F148" s="9">
        <f t="shared" si="4"/>
        <v>6144.6696960000008</v>
      </c>
      <c r="G148" t="str">
        <f>VLOOKUP(A148,Data!$A$2:$P$133,16,FALSE)</f>
        <v>301-400</v>
      </c>
    </row>
    <row r="149" spans="1:7" ht="15.75" x14ac:dyDescent="0.25">
      <c r="A149" s="1" t="s">
        <v>30</v>
      </c>
      <c r="B149" s="16">
        <v>44722</v>
      </c>
      <c r="C149" s="13">
        <v>24</v>
      </c>
      <c r="D149" s="11">
        <f>VLOOKUP(A149,Data!$A$1:$O$133,3,FALSE)</f>
        <v>400</v>
      </c>
      <c r="E149" s="4">
        <f>VLOOKUP(A149,Data!$A$1:$O$133,12,FALSE)</f>
        <v>256.02790400000004</v>
      </c>
      <c r="F149" s="9">
        <f t="shared" si="4"/>
        <v>6144.6696960000008</v>
      </c>
      <c r="G149" t="str">
        <f>VLOOKUP(A149,Data!$A$2:$P$133,16,FALSE)</f>
        <v>301-400</v>
      </c>
    </row>
    <row r="150" spans="1:7" ht="15.75" x14ac:dyDescent="0.25">
      <c r="A150" s="1" t="s">
        <v>31</v>
      </c>
      <c r="B150" s="16">
        <v>44722</v>
      </c>
      <c r="C150" s="13">
        <v>24</v>
      </c>
      <c r="D150" s="11">
        <f>VLOOKUP(A150,Data!$A$1:$O$133,3,FALSE)</f>
        <v>450</v>
      </c>
      <c r="E150" s="4">
        <f>VLOOKUP(A150,Data!$A$1:$O$133,12,FALSE)</f>
        <v>288.03139199999998</v>
      </c>
      <c r="F150" s="9">
        <f t="shared" si="4"/>
        <v>6912.7534079999996</v>
      </c>
      <c r="G150" t="str">
        <f>VLOOKUP(A150,Data!$A$2:$P$133,16,FALSE)</f>
        <v>401-500</v>
      </c>
    </row>
    <row r="151" spans="1:7" ht="15.75" x14ac:dyDescent="0.25">
      <c r="A151" s="1" t="s">
        <v>33</v>
      </c>
      <c r="B151" s="16">
        <v>44722</v>
      </c>
      <c r="C151" s="13">
        <v>24</v>
      </c>
      <c r="D151" s="11">
        <f>VLOOKUP(A151,Data!$A$1:$O$133,3,FALSE)</f>
        <v>450</v>
      </c>
      <c r="E151" s="4">
        <f>VLOOKUP(A151,Data!$A$1:$O$133,12,FALSE)</f>
        <v>288.03139199999998</v>
      </c>
      <c r="F151" s="9">
        <f t="shared" si="4"/>
        <v>6912.7534079999996</v>
      </c>
      <c r="G151" t="str">
        <f>VLOOKUP(A151,Data!$A$2:$P$133,16,FALSE)</f>
        <v>401-500</v>
      </c>
    </row>
    <row r="152" spans="1:7" ht="15.75" x14ac:dyDescent="0.25">
      <c r="A152" s="1" t="s">
        <v>34</v>
      </c>
      <c r="B152" s="16">
        <v>44722</v>
      </c>
      <c r="C152" s="13">
        <v>24</v>
      </c>
      <c r="D152" s="11">
        <f>VLOOKUP(A152,Data!$A$1:$O$133,3,FALSE)</f>
        <v>400</v>
      </c>
      <c r="E152" s="4">
        <f>VLOOKUP(A152,Data!$A$1:$O$133,12,FALSE)</f>
        <v>256.02790400000004</v>
      </c>
      <c r="F152" s="9">
        <f t="shared" si="4"/>
        <v>6144.6696960000008</v>
      </c>
      <c r="G152" t="str">
        <f>VLOOKUP(A152,Data!$A$2:$P$133,16,FALSE)</f>
        <v>301-400</v>
      </c>
    </row>
    <row r="153" spans="1:7" ht="15.75" x14ac:dyDescent="0.25">
      <c r="A153" s="1" t="s">
        <v>105</v>
      </c>
      <c r="B153" s="16">
        <v>44722</v>
      </c>
      <c r="C153" s="13">
        <v>24</v>
      </c>
      <c r="D153" s="11">
        <f>VLOOKUP(A153,Data!$A$1:$O$133,3,FALSE)</f>
        <v>299</v>
      </c>
      <c r="E153" s="4">
        <f>VLOOKUP(A153,Data!$A$1:$O$133,12,FALSE)</f>
        <v>191.37712000000002</v>
      </c>
      <c r="F153" s="9">
        <f t="shared" si="4"/>
        <v>4593.0508800000007</v>
      </c>
      <c r="G153" t="str">
        <f>VLOOKUP(A153,Data!$A$2:$P$133,16,FALSE)</f>
        <v>201-300</v>
      </c>
    </row>
    <row r="154" spans="1:7" ht="15.75" x14ac:dyDescent="0.25">
      <c r="A154" s="1" t="s">
        <v>106</v>
      </c>
      <c r="B154" s="16">
        <v>44722</v>
      </c>
      <c r="C154" s="13">
        <v>24</v>
      </c>
      <c r="D154" s="11">
        <f>VLOOKUP(A154,Data!$A$1:$O$133,3,FALSE)</f>
        <v>260</v>
      </c>
      <c r="E154" s="4">
        <f>VLOOKUP(A154,Data!$A$1:$O$133,12,FALSE)</f>
        <v>166.413984</v>
      </c>
      <c r="F154" s="9">
        <f t="shared" si="4"/>
        <v>3993.9356159999998</v>
      </c>
      <c r="G154" t="str">
        <f>VLOOKUP(A154,Data!$A$2:$P$133,16,FALSE)</f>
        <v>201-300</v>
      </c>
    </row>
    <row r="155" spans="1:7" ht="15.75" x14ac:dyDescent="0.25">
      <c r="A155" s="1" t="s">
        <v>35</v>
      </c>
      <c r="B155" s="16">
        <v>44722</v>
      </c>
      <c r="C155" s="13">
        <v>36</v>
      </c>
      <c r="D155" s="11">
        <f>VLOOKUP(A155,Data!$A$1:$O$133,3,FALSE)</f>
        <v>150</v>
      </c>
      <c r="E155" s="4">
        <f>VLOOKUP(A155,Data!$A$1:$O$133,12,FALSE)</f>
        <v>96.010463999999999</v>
      </c>
      <c r="F155" s="9">
        <f t="shared" si="4"/>
        <v>3456.3767039999998</v>
      </c>
      <c r="G155" t="str">
        <f>VLOOKUP(A155,Data!$A$2:$P$133,16,FALSE)</f>
        <v>101-200</v>
      </c>
    </row>
    <row r="156" spans="1:7" ht="15.75" x14ac:dyDescent="0.25">
      <c r="A156" s="1" t="s">
        <v>121</v>
      </c>
      <c r="B156" s="16">
        <v>44722</v>
      </c>
      <c r="C156" s="13">
        <v>12</v>
      </c>
      <c r="D156" s="11">
        <f>VLOOKUP(A156,Data!$A$1:$O$133,3,FALSE)</f>
        <v>299</v>
      </c>
      <c r="E156" s="4">
        <f>VLOOKUP(A156,Data!$A$1:$O$133,12,FALSE)</f>
        <v>191.37712000000002</v>
      </c>
      <c r="F156" s="9">
        <f t="shared" si="4"/>
        <v>2296.5254400000003</v>
      </c>
      <c r="G156" t="str">
        <f>VLOOKUP(A156,Data!$A$2:$P$133,16,FALSE)</f>
        <v>201-300</v>
      </c>
    </row>
    <row r="157" spans="1:7" ht="15.75" x14ac:dyDescent="0.25">
      <c r="A157" s="1" t="s">
        <v>47</v>
      </c>
      <c r="B157" s="16">
        <v>44722</v>
      </c>
      <c r="C157" s="13">
        <v>12</v>
      </c>
      <c r="D157" s="11">
        <f>VLOOKUP(A157,Data!$A$1:$O$133,3,FALSE)</f>
        <v>350</v>
      </c>
      <c r="E157" s="4">
        <f>VLOOKUP(A157,Data!$A$1:$O$133,12,FALSE)</f>
        <v>224.024416</v>
      </c>
      <c r="F157" s="9">
        <f t="shared" si="4"/>
        <v>2688.2929920000001</v>
      </c>
      <c r="G157" t="str">
        <f>VLOOKUP(A157,Data!$A$2:$P$133,16,FALSE)</f>
        <v>301-400</v>
      </c>
    </row>
    <row r="158" spans="1:7" ht="15.75" x14ac:dyDescent="0.25">
      <c r="A158" s="1" t="s">
        <v>11</v>
      </c>
      <c r="B158" s="16">
        <v>44722</v>
      </c>
      <c r="C158" s="13">
        <v>12</v>
      </c>
      <c r="D158" s="11">
        <f>VLOOKUP(A158,Data!$A$1:$O$133,3,FALSE)</f>
        <v>399</v>
      </c>
      <c r="E158" s="4">
        <f>VLOOKUP(A158,Data!$A$1:$O$133,12,FALSE)</f>
        <v>255.384096</v>
      </c>
      <c r="F158" s="9">
        <f t="shared" si="4"/>
        <v>3064.609152</v>
      </c>
      <c r="G158" t="str">
        <f>VLOOKUP(A158,Data!$A$2:$P$133,16,FALSE)</f>
        <v>301-400</v>
      </c>
    </row>
    <row r="159" spans="1:7" ht="15.75" x14ac:dyDescent="0.25">
      <c r="A159" s="1" t="s">
        <v>49</v>
      </c>
      <c r="B159" s="16">
        <v>44722</v>
      </c>
      <c r="C159" s="13">
        <v>25</v>
      </c>
      <c r="D159" s="11">
        <f>VLOOKUP(A159,Data!$A$1:$O$133,3,FALSE)</f>
        <v>399</v>
      </c>
      <c r="E159" s="4">
        <f>VLOOKUP(A159,Data!$A$1:$O$133,12,FALSE)</f>
        <v>255.384096</v>
      </c>
      <c r="F159" s="9">
        <f t="shared" si="4"/>
        <v>6384.6023999999998</v>
      </c>
      <c r="G159" t="str">
        <f>VLOOKUP(A159,Data!$A$2:$P$133,16,FALSE)</f>
        <v>301-400</v>
      </c>
    </row>
    <row r="160" spans="1:7" ht="15.75" x14ac:dyDescent="0.25">
      <c r="A160" s="1" t="s">
        <v>51</v>
      </c>
      <c r="B160" s="16">
        <v>44722</v>
      </c>
      <c r="C160" s="13">
        <v>25</v>
      </c>
      <c r="D160" s="11">
        <f>VLOOKUP(A160,Data!$A$1:$O$133,3,FALSE)</f>
        <v>399</v>
      </c>
      <c r="E160" s="4">
        <f>VLOOKUP(A160,Data!$A$1:$O$133,12,FALSE)</f>
        <v>255.384096</v>
      </c>
      <c r="F160" s="9">
        <f t="shared" si="4"/>
        <v>6384.6023999999998</v>
      </c>
      <c r="G160" t="str">
        <f>VLOOKUP(A160,Data!$A$2:$P$133,16,FALSE)</f>
        <v>301-400</v>
      </c>
    </row>
    <row r="161" spans="1:7" ht="15.75" x14ac:dyDescent="0.25">
      <c r="A161" s="1" t="s">
        <v>53</v>
      </c>
      <c r="B161" s="16">
        <v>44722</v>
      </c>
      <c r="C161" s="13">
        <v>25</v>
      </c>
      <c r="D161" s="11">
        <f>VLOOKUP(A161,Data!$A$1:$O$133,3,FALSE)</f>
        <v>399</v>
      </c>
      <c r="E161" s="4">
        <f>VLOOKUP(A161,Data!$A$1:$O$133,12,FALSE)</f>
        <v>255.384096</v>
      </c>
      <c r="F161" s="9">
        <f t="shared" si="4"/>
        <v>6384.6023999999998</v>
      </c>
      <c r="G161" t="str">
        <f>VLOOKUP(A161,Data!$A$2:$P$133,16,FALSE)</f>
        <v>301-400</v>
      </c>
    </row>
    <row r="162" spans="1:7" ht="15.75" x14ac:dyDescent="0.25">
      <c r="A162" s="1" t="s">
        <v>54</v>
      </c>
      <c r="B162" s="16">
        <v>44722</v>
      </c>
      <c r="C162" s="13">
        <v>25</v>
      </c>
      <c r="D162" s="11">
        <f>VLOOKUP(A162,Data!$A$1:$O$133,3,FALSE)</f>
        <v>350</v>
      </c>
      <c r="E162" s="4">
        <f>VLOOKUP(A162,Data!$A$1:$O$133,12,FALSE)</f>
        <v>224.024416</v>
      </c>
      <c r="F162" s="9">
        <f t="shared" ref="F162:F165" si="5">C162*E162</f>
        <v>5600.6104000000005</v>
      </c>
      <c r="G162" t="str">
        <f>VLOOKUP(A162,Data!$A$2:$P$133,16,FALSE)</f>
        <v>301-400</v>
      </c>
    </row>
    <row r="163" spans="1:7" ht="15.75" x14ac:dyDescent="0.25">
      <c r="A163" s="1" t="s">
        <v>8</v>
      </c>
      <c r="B163" s="16">
        <v>44722</v>
      </c>
      <c r="C163" s="13">
        <v>12</v>
      </c>
      <c r="D163" s="11">
        <f>VLOOKUP(A163,Data!$A$1:$O$133,3,FALSE)</f>
        <v>500</v>
      </c>
      <c r="E163" s="4">
        <f>VLOOKUP(A163,Data!$A$1:$O$133,12,FALSE)</f>
        <v>320.03487999999999</v>
      </c>
      <c r="F163" s="9">
        <f t="shared" si="5"/>
        <v>3840.4185600000001</v>
      </c>
      <c r="G163" t="str">
        <f>VLOOKUP(A163,Data!$A$2:$P$133,16,FALSE)</f>
        <v>401-500</v>
      </c>
    </row>
    <row r="164" spans="1:7" ht="15.75" x14ac:dyDescent="0.25">
      <c r="A164" s="1" t="s">
        <v>9</v>
      </c>
      <c r="B164" s="16">
        <v>44722</v>
      </c>
      <c r="C164" s="13">
        <v>12</v>
      </c>
      <c r="D164" s="11">
        <f>VLOOKUP(A164,Data!$A$1:$O$133,3,FALSE)</f>
        <v>500</v>
      </c>
      <c r="E164" s="4">
        <f>VLOOKUP(A164,Data!$A$1:$O$133,12,FALSE)</f>
        <v>320.03487999999999</v>
      </c>
      <c r="F164" s="9">
        <f t="shared" si="5"/>
        <v>3840.4185600000001</v>
      </c>
      <c r="G164" t="str">
        <f>VLOOKUP(A164,Data!$A$2:$P$133,16,FALSE)</f>
        <v>401-500</v>
      </c>
    </row>
    <row r="165" spans="1:7" ht="15.75" x14ac:dyDescent="0.25">
      <c r="A165" s="1" t="s">
        <v>10</v>
      </c>
      <c r="B165" s="16">
        <v>44722</v>
      </c>
      <c r="C165" s="13">
        <v>12</v>
      </c>
      <c r="D165" s="11">
        <f>VLOOKUP(A165,Data!$A$1:$O$133,3,FALSE)</f>
        <v>500</v>
      </c>
      <c r="E165" s="4">
        <f>VLOOKUP(A165,Data!$A$1:$O$133,12,FALSE)</f>
        <v>320.03487999999999</v>
      </c>
      <c r="F165" s="9">
        <f t="shared" si="5"/>
        <v>3840.4185600000001</v>
      </c>
      <c r="G165" t="str">
        <f>VLOOKUP(A165,Data!$A$2:$P$133,16,FALSE)</f>
        <v>401-500</v>
      </c>
    </row>
  </sheetData>
  <sortState xmlns:xlrd2="http://schemas.microsoft.com/office/spreadsheetml/2017/richdata2" ref="A2:F166">
    <sortCondition ref="B1:B1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07BD-5FAE-47D1-9265-97EB51B15D0D}">
  <dimension ref="A1:H13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1.7109375" bestFit="1" customWidth="1"/>
    <col min="2" max="2" width="15.5703125" bestFit="1" customWidth="1"/>
    <col min="3" max="3" width="23" style="18" bestFit="1" customWidth="1"/>
    <col min="4" max="4" width="15.85546875" bestFit="1" customWidth="1"/>
    <col min="5" max="6" width="10.7109375" bestFit="1" customWidth="1"/>
    <col min="7" max="7" width="13.7109375" bestFit="1" customWidth="1"/>
    <col min="9" max="9" width="10.42578125" bestFit="1" customWidth="1"/>
  </cols>
  <sheetData>
    <row r="1" spans="1:8" ht="19.5" thickBot="1" x14ac:dyDescent="0.3">
      <c r="A1" s="10" t="s">
        <v>5</v>
      </c>
      <c r="B1" s="10" t="s">
        <v>154</v>
      </c>
      <c r="C1" s="17" t="s">
        <v>153</v>
      </c>
      <c r="D1" s="10" t="s">
        <v>151</v>
      </c>
      <c r="E1" s="10" t="s">
        <v>1</v>
      </c>
      <c r="F1" s="10" t="s">
        <v>2</v>
      </c>
      <c r="G1" s="10" t="s">
        <v>3</v>
      </c>
      <c r="H1" s="10" t="s">
        <v>157</v>
      </c>
    </row>
    <row r="2" spans="1:8" ht="15.75" x14ac:dyDescent="0.25">
      <c r="A2" s="3" t="s">
        <v>69</v>
      </c>
      <c r="B2" s="3" t="s">
        <v>14</v>
      </c>
      <c r="C2" s="15">
        <v>44715</v>
      </c>
      <c r="D2" s="12">
        <v>4</v>
      </c>
      <c r="E2" s="9">
        <f>VLOOKUP(A2,Data!$A$1:$O$133,3,FALSE)</f>
        <v>299</v>
      </c>
      <c r="F2" s="9">
        <f>VLOOKUP(A2,Data!$A$1:$O$133,13,FALSE)</f>
        <v>239.21195999999998</v>
      </c>
      <c r="G2" s="9">
        <f t="shared" ref="G2:G33" si="0">D2*F2</f>
        <v>956.84783999999991</v>
      </c>
      <c r="H2" t="str">
        <f>VLOOKUP(A2,Data!$A$2:$P$133,16,FALSE)</f>
        <v>201-300</v>
      </c>
    </row>
    <row r="3" spans="1:8" ht="15.75" x14ac:dyDescent="0.25">
      <c r="A3" s="3" t="s">
        <v>19</v>
      </c>
      <c r="B3" s="3" t="s">
        <v>14</v>
      </c>
      <c r="C3" s="15">
        <v>44715</v>
      </c>
      <c r="D3" s="12">
        <v>3</v>
      </c>
      <c r="E3" s="9">
        <f>VLOOKUP(A3,Data!$A$1:$O$133,3,FALSE)</f>
        <v>400</v>
      </c>
      <c r="F3" s="9">
        <f>VLOOKUP(A3,Data!$A$1:$O$133,13,FALSE)</f>
        <v>320.01599999999996</v>
      </c>
      <c r="G3" s="9">
        <f t="shared" si="0"/>
        <v>960.04799999999989</v>
      </c>
      <c r="H3" t="str">
        <f>VLOOKUP(A3,Data!$A$2:$P$133,16,FALSE)</f>
        <v>301-400</v>
      </c>
    </row>
    <row r="4" spans="1:8" ht="15.75" x14ac:dyDescent="0.25">
      <c r="A4" s="3" t="s">
        <v>70</v>
      </c>
      <c r="B4" s="3" t="s">
        <v>14</v>
      </c>
      <c r="C4" s="15">
        <v>44715</v>
      </c>
      <c r="D4" s="12">
        <v>3</v>
      </c>
      <c r="E4" s="9">
        <f>VLOOKUP(A4,Data!$A$1:$O$133,3,FALSE)</f>
        <v>250</v>
      </c>
      <c r="F4" s="9">
        <f>VLOOKUP(A4,Data!$A$1:$O$133,13,FALSE)</f>
        <v>200.01</v>
      </c>
      <c r="G4" s="9">
        <f t="shared" si="0"/>
        <v>600.03</v>
      </c>
      <c r="H4" t="str">
        <f>VLOOKUP(A4,Data!$A$2:$P$133,16,FALSE)</f>
        <v>201-300</v>
      </c>
    </row>
    <row r="5" spans="1:8" ht="15.75" x14ac:dyDescent="0.25">
      <c r="A5" s="3" t="s">
        <v>71</v>
      </c>
      <c r="B5" s="3" t="s">
        <v>14</v>
      </c>
      <c r="C5" s="15">
        <v>44715</v>
      </c>
      <c r="D5" s="12">
        <v>3</v>
      </c>
      <c r="E5" s="9">
        <f>VLOOKUP(A5,Data!$A$1:$O$133,3,FALSE)</f>
        <v>250</v>
      </c>
      <c r="F5" s="9">
        <f>VLOOKUP(A5,Data!$A$1:$O$133,13,FALSE)</f>
        <v>200.01</v>
      </c>
      <c r="G5" s="9">
        <f t="shared" si="0"/>
        <v>600.03</v>
      </c>
      <c r="H5" t="str">
        <f>VLOOKUP(A5,Data!$A$2:$P$133,16,FALSE)</f>
        <v>201-300</v>
      </c>
    </row>
    <row r="6" spans="1:8" ht="15.75" x14ac:dyDescent="0.25">
      <c r="A6" s="3" t="s">
        <v>72</v>
      </c>
      <c r="B6" s="3" t="s">
        <v>14</v>
      </c>
      <c r="C6" s="15">
        <v>44715</v>
      </c>
      <c r="D6" s="12">
        <v>3</v>
      </c>
      <c r="E6" s="9">
        <f>VLOOKUP(A6,Data!$A$1:$O$133,3,FALSE)</f>
        <v>225</v>
      </c>
      <c r="F6" s="9">
        <f>VLOOKUP(A6,Data!$A$1:$O$133,13,FALSE)</f>
        <v>180.00900000000001</v>
      </c>
      <c r="G6" s="9">
        <f t="shared" si="0"/>
        <v>540.02700000000004</v>
      </c>
      <c r="H6" t="str">
        <f>VLOOKUP(A6,Data!$A$2:$P$133,16,FALSE)</f>
        <v>201-300</v>
      </c>
    </row>
    <row r="7" spans="1:8" ht="15.75" x14ac:dyDescent="0.25">
      <c r="A7" s="3" t="s">
        <v>83</v>
      </c>
      <c r="B7" s="3" t="s">
        <v>14</v>
      </c>
      <c r="C7" s="15">
        <v>44715</v>
      </c>
      <c r="D7" s="12">
        <v>3</v>
      </c>
      <c r="E7" s="9">
        <f>VLOOKUP(A7,Data!$A$1:$O$133,3,FALSE)</f>
        <v>299</v>
      </c>
      <c r="F7" s="9">
        <f>VLOOKUP(A7,Data!$A$1:$O$133,13,FALSE)</f>
        <v>239.21195999999998</v>
      </c>
      <c r="G7" s="9">
        <f t="shared" si="0"/>
        <v>717.63587999999993</v>
      </c>
      <c r="H7" t="str">
        <f>VLOOKUP(A7,Data!$A$2:$P$133,16,FALSE)</f>
        <v>201-300</v>
      </c>
    </row>
    <row r="8" spans="1:8" ht="15.75" x14ac:dyDescent="0.25">
      <c r="A8" s="3" t="s">
        <v>85</v>
      </c>
      <c r="B8" s="3" t="s">
        <v>14</v>
      </c>
      <c r="C8" s="15">
        <v>44715</v>
      </c>
      <c r="D8" s="12">
        <v>3</v>
      </c>
      <c r="E8" s="9">
        <f>VLOOKUP(A8,Data!$A$1:$O$133,3,FALSE)</f>
        <v>299</v>
      </c>
      <c r="F8" s="9">
        <f>VLOOKUP(A8,Data!$A$1:$O$133,13,FALSE)</f>
        <v>239.21195999999998</v>
      </c>
      <c r="G8" s="9">
        <f t="shared" si="0"/>
        <v>717.63587999999993</v>
      </c>
      <c r="H8" t="str">
        <f>VLOOKUP(A8,Data!$A$2:$P$133,16,FALSE)</f>
        <v>201-300</v>
      </c>
    </row>
    <row r="9" spans="1:8" ht="15.75" x14ac:dyDescent="0.25">
      <c r="A9" s="3" t="s">
        <v>86</v>
      </c>
      <c r="B9" s="3" t="s">
        <v>14</v>
      </c>
      <c r="C9" s="15">
        <v>44715</v>
      </c>
      <c r="D9" s="12">
        <v>4</v>
      </c>
      <c r="E9" s="9">
        <f>VLOOKUP(A9,Data!$A$1:$O$133,3,FALSE)</f>
        <v>475</v>
      </c>
      <c r="F9" s="9">
        <f>VLOOKUP(A9,Data!$A$1:$O$133,13,FALSE)</f>
        <v>380.01899999999995</v>
      </c>
      <c r="G9" s="9">
        <f t="shared" si="0"/>
        <v>1520.0759999999998</v>
      </c>
      <c r="H9" t="str">
        <f>VLOOKUP(A9,Data!$A$2:$P$133,16,FALSE)</f>
        <v>401-500</v>
      </c>
    </row>
    <row r="10" spans="1:8" ht="15.75" x14ac:dyDescent="0.25">
      <c r="A10" s="3" t="s">
        <v>22</v>
      </c>
      <c r="B10" s="3" t="s">
        <v>14</v>
      </c>
      <c r="C10" s="15">
        <v>44715</v>
      </c>
      <c r="D10" s="12">
        <v>2</v>
      </c>
      <c r="E10" s="9">
        <f>VLOOKUP(A10,Data!$A$1:$O$133,3,FALSE)</f>
        <v>590</v>
      </c>
      <c r="F10" s="9">
        <f>VLOOKUP(A10,Data!$A$1:$O$133,13,FALSE)</f>
        <v>472.02359999999999</v>
      </c>
      <c r="G10" s="9">
        <f t="shared" si="0"/>
        <v>944.04719999999998</v>
      </c>
      <c r="H10" t="str">
        <f>VLOOKUP(A10,Data!$A$2:$P$133,16,FALSE)</f>
        <v>501-600</v>
      </c>
    </row>
    <row r="11" spans="1:8" ht="15.75" x14ac:dyDescent="0.25">
      <c r="A11" s="3" t="s">
        <v>99</v>
      </c>
      <c r="B11" s="3" t="s">
        <v>14</v>
      </c>
      <c r="C11" s="15">
        <v>44715</v>
      </c>
      <c r="D11" s="12">
        <v>3</v>
      </c>
      <c r="E11" s="9">
        <f>VLOOKUP(A11,Data!$A$1:$O$133,3,FALSE)</f>
        <v>145</v>
      </c>
      <c r="F11" s="9">
        <f>VLOOKUP(A11,Data!$A$1:$O$133,13,FALSE)</f>
        <v>116.00579999999999</v>
      </c>
      <c r="G11" s="9">
        <f t="shared" si="0"/>
        <v>348.01739999999995</v>
      </c>
      <c r="H11" t="str">
        <f>VLOOKUP(A11,Data!$A$2:$P$133,16,FALSE)</f>
        <v>101-200</v>
      </c>
    </row>
    <row r="12" spans="1:8" ht="15.75" x14ac:dyDescent="0.25">
      <c r="A12" s="3" t="s">
        <v>26</v>
      </c>
      <c r="B12" s="3" t="s">
        <v>14</v>
      </c>
      <c r="C12" s="15">
        <v>44715</v>
      </c>
      <c r="D12" s="12">
        <v>2</v>
      </c>
      <c r="E12" s="9">
        <f>VLOOKUP(A12,Data!$A$1:$O$133,3,FALSE)</f>
        <v>650</v>
      </c>
      <c r="F12" s="9">
        <f>VLOOKUP(A12,Data!$A$1:$O$133,13,FALSE)</f>
        <v>520.02599999999995</v>
      </c>
      <c r="G12" s="9">
        <f t="shared" si="0"/>
        <v>1040.0519999999999</v>
      </c>
      <c r="H12" t="str">
        <f>VLOOKUP(A12,Data!$A$2:$P$133,16,FALSE)</f>
        <v>601-700</v>
      </c>
    </row>
    <row r="13" spans="1:8" ht="15.75" x14ac:dyDescent="0.25">
      <c r="A13" s="3" t="s">
        <v>105</v>
      </c>
      <c r="B13" s="3" t="s">
        <v>14</v>
      </c>
      <c r="C13" s="15">
        <v>44715</v>
      </c>
      <c r="D13" s="12">
        <v>2</v>
      </c>
      <c r="E13" s="9">
        <f>VLOOKUP(A13,Data!$A$1:$O$133,3,FALSE)</f>
        <v>299</v>
      </c>
      <c r="F13" s="9">
        <f>VLOOKUP(A13,Data!$A$1:$O$133,13,FALSE)</f>
        <v>239.21195999999998</v>
      </c>
      <c r="G13" s="9">
        <f t="shared" si="0"/>
        <v>478.42391999999995</v>
      </c>
      <c r="H13" t="str">
        <f>VLOOKUP(A13,Data!$A$2:$P$133,16,FALSE)</f>
        <v>201-300</v>
      </c>
    </row>
    <row r="14" spans="1:8" ht="15.75" x14ac:dyDescent="0.25">
      <c r="A14" s="3" t="s">
        <v>121</v>
      </c>
      <c r="B14" s="3" t="s">
        <v>14</v>
      </c>
      <c r="C14" s="15">
        <v>44715</v>
      </c>
      <c r="D14" s="12">
        <v>3</v>
      </c>
      <c r="E14" s="9">
        <f>VLOOKUP(A14,Data!$A$1:$O$133,3,FALSE)</f>
        <v>299</v>
      </c>
      <c r="F14" s="9">
        <f>VLOOKUP(A14,Data!$A$1:$O$133,13,FALSE)</f>
        <v>239.21195999999998</v>
      </c>
      <c r="G14" s="9">
        <f t="shared" si="0"/>
        <v>717.63587999999993</v>
      </c>
      <c r="H14" t="str">
        <f>VLOOKUP(A14,Data!$A$2:$P$133,16,FALSE)</f>
        <v>201-300</v>
      </c>
    </row>
    <row r="15" spans="1:8" ht="15.75" x14ac:dyDescent="0.25">
      <c r="A15" s="3" t="s">
        <v>61</v>
      </c>
      <c r="B15" s="3" t="s">
        <v>14</v>
      </c>
      <c r="C15" s="15">
        <v>44715</v>
      </c>
      <c r="D15" s="12">
        <v>6</v>
      </c>
      <c r="E15" s="9">
        <f>VLOOKUP(A15,Data!$A$1:$O$133,3,FALSE)</f>
        <v>150</v>
      </c>
      <c r="F15" s="9">
        <f>VLOOKUP(A15,Data!$A$1:$O$133,13,FALSE)</f>
        <v>120.00599999999999</v>
      </c>
      <c r="G15" s="9">
        <f t="shared" si="0"/>
        <v>720.03599999999994</v>
      </c>
      <c r="H15" t="str">
        <f>VLOOKUP(A15,Data!$A$2:$P$133,16,FALSE)</f>
        <v>101-200</v>
      </c>
    </row>
    <row r="16" spans="1:8" ht="15.75" x14ac:dyDescent="0.25">
      <c r="A16" s="3" t="s">
        <v>11</v>
      </c>
      <c r="B16" s="3" t="s">
        <v>14</v>
      </c>
      <c r="C16" s="15">
        <v>44715</v>
      </c>
      <c r="D16" s="12">
        <v>5</v>
      </c>
      <c r="E16" s="9">
        <f>VLOOKUP(A16,Data!$A$1:$O$133,3,FALSE)</f>
        <v>399</v>
      </c>
      <c r="F16" s="9">
        <f>VLOOKUP(A16,Data!$A$1:$O$133,13,FALSE)</f>
        <v>319.21596</v>
      </c>
      <c r="G16" s="9">
        <f t="shared" si="0"/>
        <v>1596.0798</v>
      </c>
      <c r="H16" t="str">
        <f>VLOOKUP(A16,Data!$A$2:$P$133,16,FALSE)</f>
        <v>301-400</v>
      </c>
    </row>
    <row r="17" spans="1:8" ht="15.75" x14ac:dyDescent="0.25">
      <c r="A17" s="3" t="s">
        <v>52</v>
      </c>
      <c r="B17" s="3" t="s">
        <v>14</v>
      </c>
      <c r="C17" s="15">
        <v>44715</v>
      </c>
      <c r="D17" s="12">
        <v>3</v>
      </c>
      <c r="E17" s="9">
        <f>VLOOKUP(A17,Data!$A$1:$O$133,3,FALSE)</f>
        <v>399</v>
      </c>
      <c r="F17" s="9">
        <f>VLOOKUP(A17,Data!$A$1:$O$133,13,FALSE)</f>
        <v>319.21596</v>
      </c>
      <c r="G17" s="9">
        <f t="shared" si="0"/>
        <v>957.64787999999999</v>
      </c>
      <c r="H17" t="str">
        <f>VLOOKUP(A17,Data!$A$2:$P$133,16,FALSE)</f>
        <v>301-400</v>
      </c>
    </row>
    <row r="18" spans="1:8" ht="15.75" x14ac:dyDescent="0.25">
      <c r="A18" s="3" t="s">
        <v>64</v>
      </c>
      <c r="B18" s="3" t="s">
        <v>13</v>
      </c>
      <c r="C18" s="15">
        <v>44718</v>
      </c>
      <c r="D18" s="12">
        <v>3</v>
      </c>
      <c r="E18" s="9">
        <f>VLOOKUP(A18,Data!$A$1:$O$133,3,FALSE)</f>
        <v>399</v>
      </c>
      <c r="F18" s="9">
        <f>VLOOKUP(A18,Data!$A$1:$O$133,13,FALSE)</f>
        <v>319.21596</v>
      </c>
      <c r="G18" s="9">
        <f t="shared" si="0"/>
        <v>957.64787999999999</v>
      </c>
      <c r="H18" t="str">
        <f>VLOOKUP(A18,Data!$A$2:$P$133,16,FALSE)</f>
        <v>301-400</v>
      </c>
    </row>
    <row r="19" spans="1:8" ht="15.75" x14ac:dyDescent="0.25">
      <c r="A19" s="3" t="s">
        <v>19</v>
      </c>
      <c r="B19" s="3" t="s">
        <v>13</v>
      </c>
      <c r="C19" s="15">
        <v>44718</v>
      </c>
      <c r="D19" s="12">
        <v>3</v>
      </c>
      <c r="E19" s="9">
        <f>VLOOKUP(A19,Data!$A$1:$O$133,3,FALSE)</f>
        <v>400</v>
      </c>
      <c r="F19" s="9">
        <f>VLOOKUP(A19,Data!$A$1:$O$133,13,FALSE)</f>
        <v>320.01599999999996</v>
      </c>
      <c r="G19" s="9">
        <f t="shared" si="0"/>
        <v>960.04799999999989</v>
      </c>
      <c r="H19" t="str">
        <f>VLOOKUP(A19,Data!$A$2:$P$133,16,FALSE)</f>
        <v>301-400</v>
      </c>
    </row>
    <row r="20" spans="1:8" ht="15.75" x14ac:dyDescent="0.25">
      <c r="A20" s="3" t="s">
        <v>70</v>
      </c>
      <c r="B20" s="3" t="s">
        <v>13</v>
      </c>
      <c r="C20" s="15">
        <v>44718</v>
      </c>
      <c r="D20" s="12">
        <v>3</v>
      </c>
      <c r="E20" s="9">
        <f>VLOOKUP(A20,Data!$A$1:$O$133,3,FALSE)</f>
        <v>250</v>
      </c>
      <c r="F20" s="9">
        <f>VLOOKUP(A20,Data!$A$1:$O$133,13,FALSE)</f>
        <v>200.01</v>
      </c>
      <c r="G20" s="9">
        <f t="shared" si="0"/>
        <v>600.03</v>
      </c>
      <c r="H20" t="str">
        <f>VLOOKUP(A20,Data!$A$2:$P$133,16,FALSE)</f>
        <v>201-300</v>
      </c>
    </row>
    <row r="21" spans="1:8" ht="15.75" x14ac:dyDescent="0.25">
      <c r="A21" s="3" t="s">
        <v>71</v>
      </c>
      <c r="B21" s="3" t="s">
        <v>13</v>
      </c>
      <c r="C21" s="15">
        <v>44718</v>
      </c>
      <c r="D21" s="12">
        <v>3</v>
      </c>
      <c r="E21" s="9">
        <f>VLOOKUP(A21,Data!$A$1:$O$133,3,FALSE)</f>
        <v>250</v>
      </c>
      <c r="F21" s="9">
        <f>VLOOKUP(A21,Data!$A$1:$O$133,13,FALSE)</f>
        <v>200.01</v>
      </c>
      <c r="G21" s="9">
        <f t="shared" si="0"/>
        <v>600.03</v>
      </c>
      <c r="H21" t="str">
        <f>VLOOKUP(A21,Data!$A$2:$P$133,16,FALSE)</f>
        <v>201-300</v>
      </c>
    </row>
    <row r="22" spans="1:8" ht="15.75" x14ac:dyDescent="0.25">
      <c r="A22" s="3" t="s">
        <v>78</v>
      </c>
      <c r="B22" s="3" t="s">
        <v>13</v>
      </c>
      <c r="C22" s="15">
        <v>44718</v>
      </c>
      <c r="D22" s="12">
        <v>2</v>
      </c>
      <c r="E22" s="9">
        <f>VLOOKUP(A22,Data!$A$1:$O$133,3,FALSE)</f>
        <v>750</v>
      </c>
      <c r="F22" s="9">
        <f>VLOOKUP(A22,Data!$A$1:$O$133,13,FALSE)</f>
        <v>600.03</v>
      </c>
      <c r="G22" s="9">
        <f t="shared" si="0"/>
        <v>1200.06</v>
      </c>
      <c r="H22" t="str">
        <f>VLOOKUP(A22,Data!$A$2:$P$133,16,FALSE)</f>
        <v>701-800</v>
      </c>
    </row>
    <row r="23" spans="1:8" ht="15.75" x14ac:dyDescent="0.25">
      <c r="A23" s="3" t="s">
        <v>21</v>
      </c>
      <c r="B23" s="3" t="s">
        <v>13</v>
      </c>
      <c r="C23" s="15">
        <v>44718</v>
      </c>
      <c r="D23" s="12">
        <v>3</v>
      </c>
      <c r="E23" s="9">
        <f>VLOOKUP(A23,Data!$A$1:$O$133,3,FALSE)</f>
        <v>590</v>
      </c>
      <c r="F23" s="9">
        <f>VLOOKUP(A23,Data!$A$1:$O$133,13,FALSE)</f>
        <v>472.02359999999999</v>
      </c>
      <c r="G23" s="9">
        <f t="shared" si="0"/>
        <v>1416.0708</v>
      </c>
      <c r="H23" t="str">
        <f>VLOOKUP(A23,Data!$A$2:$P$133,16,FALSE)</f>
        <v>501-600</v>
      </c>
    </row>
    <row r="24" spans="1:8" ht="15.75" x14ac:dyDescent="0.25">
      <c r="A24" s="3" t="s">
        <v>23</v>
      </c>
      <c r="B24" s="3" t="s">
        <v>13</v>
      </c>
      <c r="C24" s="15">
        <v>44718</v>
      </c>
      <c r="D24" s="12">
        <v>3</v>
      </c>
      <c r="E24" s="9">
        <f>VLOOKUP(A24,Data!$A$1:$O$133,3,FALSE)</f>
        <v>450</v>
      </c>
      <c r="F24" s="9">
        <f>VLOOKUP(A24,Data!$A$1:$O$133,13,FALSE)</f>
        <v>360.01800000000003</v>
      </c>
      <c r="G24" s="9">
        <f t="shared" si="0"/>
        <v>1080.0540000000001</v>
      </c>
      <c r="H24" t="str">
        <f>VLOOKUP(A24,Data!$A$2:$P$133,16,FALSE)</f>
        <v>401-500</v>
      </c>
    </row>
    <row r="25" spans="1:8" ht="15.75" x14ac:dyDescent="0.25">
      <c r="A25" s="3" t="s">
        <v>95</v>
      </c>
      <c r="B25" s="3" t="s">
        <v>13</v>
      </c>
      <c r="C25" s="15">
        <v>44718</v>
      </c>
      <c r="D25" s="12">
        <v>1</v>
      </c>
      <c r="E25" s="9">
        <f>VLOOKUP(A25,Data!$A$1:$O$133,3,FALSE)</f>
        <v>475</v>
      </c>
      <c r="F25" s="9">
        <f>VLOOKUP(A25,Data!$A$1:$O$133,13,FALSE)</f>
        <v>380.01899999999995</v>
      </c>
      <c r="G25" s="9">
        <f t="shared" si="0"/>
        <v>380.01899999999995</v>
      </c>
      <c r="H25" t="str">
        <f>VLOOKUP(A25,Data!$A$2:$P$133,16,FALSE)</f>
        <v>401-500</v>
      </c>
    </row>
    <row r="26" spans="1:8" ht="15.75" x14ac:dyDescent="0.25">
      <c r="A26" s="3" t="s">
        <v>96</v>
      </c>
      <c r="B26" s="3" t="s">
        <v>13</v>
      </c>
      <c r="C26" s="15">
        <v>44718</v>
      </c>
      <c r="D26" s="12">
        <v>3</v>
      </c>
      <c r="E26" s="9">
        <f>VLOOKUP(A26,Data!$A$1:$O$133,3,FALSE)</f>
        <v>475</v>
      </c>
      <c r="F26" s="9">
        <f>VLOOKUP(A26,Data!$A$1:$O$133,13,FALSE)</f>
        <v>380.01899999999995</v>
      </c>
      <c r="G26" s="9">
        <f t="shared" si="0"/>
        <v>1140.0569999999998</v>
      </c>
      <c r="H26" t="str">
        <f>VLOOKUP(A26,Data!$A$2:$P$133,16,FALSE)</f>
        <v>401-500</v>
      </c>
    </row>
    <row r="27" spans="1:8" ht="15.75" x14ac:dyDescent="0.25">
      <c r="A27" s="3" t="s">
        <v>29</v>
      </c>
      <c r="B27" s="3" t="s">
        <v>13</v>
      </c>
      <c r="C27" s="15">
        <v>44718</v>
      </c>
      <c r="D27" s="12">
        <v>6</v>
      </c>
      <c r="E27" s="9">
        <f>VLOOKUP(A27,Data!$A$1:$O$133,3,FALSE)</f>
        <v>450</v>
      </c>
      <c r="F27" s="9">
        <f>VLOOKUP(A27,Data!$A$1:$O$133,13,FALSE)</f>
        <v>360.01800000000003</v>
      </c>
      <c r="G27" s="9">
        <f t="shared" si="0"/>
        <v>2160.1080000000002</v>
      </c>
      <c r="H27" t="str">
        <f>VLOOKUP(A27,Data!$A$2:$P$133,16,FALSE)</f>
        <v>401-500</v>
      </c>
    </row>
    <row r="28" spans="1:8" ht="15.75" x14ac:dyDescent="0.25">
      <c r="A28" s="3" t="s">
        <v>31</v>
      </c>
      <c r="B28" s="3" t="s">
        <v>13</v>
      </c>
      <c r="C28" s="15">
        <v>44718</v>
      </c>
      <c r="D28" s="12">
        <v>3</v>
      </c>
      <c r="E28" s="9">
        <f>VLOOKUP(A28,Data!$A$1:$O$133,3,FALSE)</f>
        <v>450</v>
      </c>
      <c r="F28" s="9">
        <f>VLOOKUP(A28,Data!$A$1:$O$133,13,FALSE)</f>
        <v>360.01800000000003</v>
      </c>
      <c r="G28" s="9">
        <f t="shared" si="0"/>
        <v>1080.0540000000001</v>
      </c>
      <c r="H28" t="str">
        <f>VLOOKUP(A28,Data!$A$2:$P$133,16,FALSE)</f>
        <v>401-500</v>
      </c>
    </row>
    <row r="29" spans="1:8" ht="15.75" x14ac:dyDescent="0.25">
      <c r="A29" s="3" t="s">
        <v>33</v>
      </c>
      <c r="B29" s="3" t="s">
        <v>13</v>
      </c>
      <c r="C29" s="15">
        <v>44718</v>
      </c>
      <c r="D29" s="12">
        <v>3</v>
      </c>
      <c r="E29" s="9">
        <f>VLOOKUP(A29,Data!$A$1:$O$133,3,FALSE)</f>
        <v>450</v>
      </c>
      <c r="F29" s="9">
        <f>VLOOKUP(A29,Data!$A$1:$O$133,13,FALSE)</f>
        <v>360.01800000000003</v>
      </c>
      <c r="G29" s="9">
        <f t="shared" si="0"/>
        <v>1080.0540000000001</v>
      </c>
      <c r="H29" t="str">
        <f>VLOOKUP(A29,Data!$A$2:$P$133,16,FALSE)</f>
        <v>401-500</v>
      </c>
    </row>
    <row r="30" spans="1:8" ht="15.75" x14ac:dyDescent="0.25">
      <c r="A30" s="3" t="s">
        <v>49</v>
      </c>
      <c r="B30" s="3" t="s">
        <v>13</v>
      </c>
      <c r="C30" s="15">
        <v>44718</v>
      </c>
      <c r="D30" s="12">
        <v>3</v>
      </c>
      <c r="E30" s="9">
        <f>VLOOKUP(A30,Data!$A$1:$O$133,3,FALSE)</f>
        <v>399</v>
      </c>
      <c r="F30" s="9">
        <f>VLOOKUP(A30,Data!$A$1:$O$133,13,FALSE)</f>
        <v>319.21596</v>
      </c>
      <c r="G30" s="9">
        <f t="shared" si="0"/>
        <v>957.64787999999999</v>
      </c>
      <c r="H30" t="str">
        <f>VLOOKUP(A30,Data!$A$2:$P$133,16,FALSE)</f>
        <v>301-400</v>
      </c>
    </row>
    <row r="31" spans="1:8" ht="15.75" x14ac:dyDescent="0.25">
      <c r="A31" s="3" t="s">
        <v>50</v>
      </c>
      <c r="B31" s="3" t="s">
        <v>13</v>
      </c>
      <c r="C31" s="15">
        <v>44718</v>
      </c>
      <c r="D31" s="12">
        <v>3</v>
      </c>
      <c r="E31" s="9">
        <f>VLOOKUP(A31,Data!$A$1:$O$133,3,FALSE)</f>
        <v>399</v>
      </c>
      <c r="F31" s="9">
        <f>VLOOKUP(A31,Data!$A$1:$O$133,13,FALSE)</f>
        <v>319.21596</v>
      </c>
      <c r="G31" s="9">
        <f t="shared" si="0"/>
        <v>957.64787999999999</v>
      </c>
      <c r="H31" t="str">
        <f>VLOOKUP(A31,Data!$A$2:$P$133,16,FALSE)</f>
        <v>301-400</v>
      </c>
    </row>
    <row r="32" spans="1:8" ht="15.75" x14ac:dyDescent="0.25">
      <c r="A32" s="3" t="s">
        <v>15</v>
      </c>
      <c r="B32" s="3" t="s">
        <v>13</v>
      </c>
      <c r="C32" s="15">
        <v>44725</v>
      </c>
      <c r="D32" s="12">
        <v>4</v>
      </c>
      <c r="E32" s="9">
        <f>VLOOKUP(A32,Data!$A$1:$O$133,3,FALSE)</f>
        <v>650</v>
      </c>
      <c r="F32" s="9">
        <f>VLOOKUP(A32,Data!$A$1:$O$133,13,FALSE)</f>
        <v>520.02599999999995</v>
      </c>
      <c r="G32" s="9">
        <f t="shared" si="0"/>
        <v>2080.1039999999998</v>
      </c>
      <c r="H32" t="str">
        <f>VLOOKUP(A32,Data!$A$2:$P$133,16,FALSE)</f>
        <v>601-700</v>
      </c>
    </row>
    <row r="33" spans="1:8" ht="15.75" x14ac:dyDescent="0.25">
      <c r="A33" s="3" t="s">
        <v>16</v>
      </c>
      <c r="B33" s="3" t="s">
        <v>13</v>
      </c>
      <c r="C33" s="15">
        <v>44725</v>
      </c>
      <c r="D33" s="12">
        <v>4</v>
      </c>
      <c r="E33" s="9">
        <f>VLOOKUP(A33,Data!$A$1:$O$133,3,FALSE)</f>
        <v>650</v>
      </c>
      <c r="F33" s="9">
        <f>VLOOKUP(A33,Data!$A$1:$O$133,13,FALSE)</f>
        <v>520.02599999999995</v>
      </c>
      <c r="G33" s="9">
        <f t="shared" si="0"/>
        <v>2080.1039999999998</v>
      </c>
      <c r="H33" t="str">
        <f>VLOOKUP(A33,Data!$A$2:$P$133,16,FALSE)</f>
        <v>601-700</v>
      </c>
    </row>
    <row r="34" spans="1:8" ht="15.75" x14ac:dyDescent="0.25">
      <c r="A34" s="3" t="s">
        <v>17</v>
      </c>
      <c r="B34" s="3" t="s">
        <v>13</v>
      </c>
      <c r="C34" s="15">
        <v>44725</v>
      </c>
      <c r="D34" s="12">
        <v>3</v>
      </c>
      <c r="E34" s="9">
        <f>VLOOKUP(A34,Data!$A$1:$O$133,3,FALSE)</f>
        <v>250</v>
      </c>
      <c r="F34" s="9">
        <f>VLOOKUP(A34,Data!$A$1:$O$133,13,FALSE)</f>
        <v>200.01</v>
      </c>
      <c r="G34" s="9">
        <f t="shared" ref="G34:G65" si="1">D34*F34</f>
        <v>600.03</v>
      </c>
      <c r="H34" t="str">
        <f>VLOOKUP(A34,Data!$A$2:$P$133,16,FALSE)</f>
        <v>201-300</v>
      </c>
    </row>
    <row r="35" spans="1:8" ht="15.75" x14ac:dyDescent="0.25">
      <c r="A35" s="3" t="s">
        <v>69</v>
      </c>
      <c r="B35" s="3" t="s">
        <v>13</v>
      </c>
      <c r="C35" s="15">
        <v>44725</v>
      </c>
      <c r="D35" s="12">
        <v>2</v>
      </c>
      <c r="E35" s="9">
        <f>VLOOKUP(A35,Data!$A$1:$O$133,3,FALSE)</f>
        <v>299</v>
      </c>
      <c r="F35" s="9">
        <f>VLOOKUP(A35,Data!$A$1:$O$133,13,FALSE)</f>
        <v>239.21195999999998</v>
      </c>
      <c r="G35" s="9">
        <f t="shared" si="1"/>
        <v>478.42391999999995</v>
      </c>
      <c r="H35" t="str">
        <f>VLOOKUP(A35,Data!$A$2:$P$133,16,FALSE)</f>
        <v>201-300</v>
      </c>
    </row>
    <row r="36" spans="1:8" ht="15.75" x14ac:dyDescent="0.25">
      <c r="A36" s="3" t="s">
        <v>67</v>
      </c>
      <c r="B36" s="3" t="s">
        <v>13</v>
      </c>
      <c r="C36" s="15">
        <v>44725</v>
      </c>
      <c r="D36" s="12">
        <v>3</v>
      </c>
      <c r="E36" s="9">
        <f>VLOOKUP(A36,Data!$A$1:$O$133,3,FALSE)</f>
        <v>250</v>
      </c>
      <c r="F36" s="9">
        <f>VLOOKUP(A36,Data!$A$1:$O$133,13,FALSE)</f>
        <v>200.01</v>
      </c>
      <c r="G36" s="9">
        <f t="shared" si="1"/>
        <v>600.03</v>
      </c>
      <c r="H36" t="str">
        <f>VLOOKUP(A36,Data!$A$2:$P$133,16,FALSE)</f>
        <v>201-300</v>
      </c>
    </row>
    <row r="37" spans="1:8" ht="15.75" x14ac:dyDescent="0.25">
      <c r="A37" s="3" t="s">
        <v>68</v>
      </c>
      <c r="B37" s="3" t="s">
        <v>13</v>
      </c>
      <c r="C37" s="15">
        <v>44725</v>
      </c>
      <c r="D37" s="12">
        <v>2</v>
      </c>
      <c r="E37" s="9">
        <f>VLOOKUP(A37,Data!$A$1:$O$133,3,FALSE)</f>
        <v>250</v>
      </c>
      <c r="F37" s="9">
        <f>VLOOKUP(A37,Data!$A$1:$O$133,13,FALSE)</f>
        <v>200.01</v>
      </c>
      <c r="G37" s="9">
        <f t="shared" si="1"/>
        <v>400.02</v>
      </c>
      <c r="H37" t="str">
        <f>VLOOKUP(A37,Data!$A$2:$P$133,16,FALSE)</f>
        <v>201-300</v>
      </c>
    </row>
    <row r="38" spans="1:8" ht="15.75" x14ac:dyDescent="0.25">
      <c r="A38" s="3" t="s">
        <v>77</v>
      </c>
      <c r="B38" s="3" t="s">
        <v>13</v>
      </c>
      <c r="C38" s="15">
        <v>44725</v>
      </c>
      <c r="D38" s="12">
        <v>2</v>
      </c>
      <c r="E38" s="9">
        <f>VLOOKUP(A38,Data!$A$1:$O$133,3,FALSE)</f>
        <v>475</v>
      </c>
      <c r="F38" s="9">
        <f>VLOOKUP(A38,Data!$A$1:$O$133,13,FALSE)</f>
        <v>380.01899999999995</v>
      </c>
      <c r="G38" s="9">
        <f t="shared" si="1"/>
        <v>760.0379999999999</v>
      </c>
      <c r="H38" t="str">
        <f>VLOOKUP(A38,Data!$A$2:$P$133,16,FALSE)</f>
        <v>401-500</v>
      </c>
    </row>
    <row r="39" spans="1:8" ht="15.75" x14ac:dyDescent="0.25">
      <c r="A39" s="3" t="s">
        <v>80</v>
      </c>
      <c r="B39" s="3" t="s">
        <v>13</v>
      </c>
      <c r="C39" s="15">
        <v>44725</v>
      </c>
      <c r="D39" s="12">
        <v>6</v>
      </c>
      <c r="E39" s="9">
        <f>VLOOKUP(A39,Data!$A$1:$O$133,3,FALSE)</f>
        <v>475</v>
      </c>
      <c r="F39" s="9">
        <f>VLOOKUP(A39,Data!$A$1:$O$133,13,FALSE)</f>
        <v>380.01899999999995</v>
      </c>
      <c r="G39" s="9">
        <f t="shared" si="1"/>
        <v>2280.1139999999996</v>
      </c>
      <c r="H39" t="str">
        <f>VLOOKUP(A39,Data!$A$2:$P$133,16,FALSE)</f>
        <v>401-500</v>
      </c>
    </row>
    <row r="40" spans="1:8" ht="15.75" x14ac:dyDescent="0.25">
      <c r="A40" s="3" t="s">
        <v>20</v>
      </c>
      <c r="B40" s="3" t="s">
        <v>13</v>
      </c>
      <c r="C40" s="15">
        <v>44725</v>
      </c>
      <c r="D40" s="12">
        <v>3</v>
      </c>
      <c r="E40" s="9">
        <f>VLOOKUP(A40,Data!$A$1:$O$133,3,FALSE)</f>
        <v>250</v>
      </c>
      <c r="F40" s="9">
        <f>VLOOKUP(A40,Data!$A$1:$O$133,13,FALSE)</f>
        <v>200.01</v>
      </c>
      <c r="G40" s="9">
        <f t="shared" si="1"/>
        <v>600.03</v>
      </c>
      <c r="H40" t="str">
        <f>VLOOKUP(A40,Data!$A$2:$P$133,16,FALSE)</f>
        <v>201-300</v>
      </c>
    </row>
    <row r="41" spans="1:8" ht="15.75" x14ac:dyDescent="0.25">
      <c r="A41" s="3" t="s">
        <v>87</v>
      </c>
      <c r="B41" s="3" t="s">
        <v>13</v>
      </c>
      <c r="C41" s="15">
        <v>44725</v>
      </c>
      <c r="D41" s="12">
        <v>6</v>
      </c>
      <c r="E41" s="9">
        <f>VLOOKUP(A41,Data!$A$1:$O$133,3,FALSE)</f>
        <v>350</v>
      </c>
      <c r="F41" s="9">
        <f>VLOOKUP(A41,Data!$A$1:$O$133,13,FALSE)</f>
        <v>280.01400000000001</v>
      </c>
      <c r="G41" s="9">
        <f t="shared" si="1"/>
        <v>1680.0840000000001</v>
      </c>
      <c r="H41" t="str">
        <f>VLOOKUP(A41,Data!$A$2:$P$133,16,FALSE)</f>
        <v>301-400</v>
      </c>
    </row>
    <row r="42" spans="1:8" ht="15.75" x14ac:dyDescent="0.25">
      <c r="A42" s="3" t="s">
        <v>23</v>
      </c>
      <c r="B42" s="3" t="s">
        <v>13</v>
      </c>
      <c r="C42" s="15">
        <v>44725</v>
      </c>
      <c r="D42" s="12">
        <v>6</v>
      </c>
      <c r="E42" s="9">
        <f>VLOOKUP(A42,Data!$A$1:$O$133,3,FALSE)</f>
        <v>450</v>
      </c>
      <c r="F42" s="9">
        <f>VLOOKUP(A42,Data!$A$1:$O$133,13,FALSE)</f>
        <v>360.01800000000003</v>
      </c>
      <c r="G42" s="9">
        <f t="shared" si="1"/>
        <v>2160.1080000000002</v>
      </c>
      <c r="H42" t="str">
        <f>VLOOKUP(A42,Data!$A$2:$P$133,16,FALSE)</f>
        <v>401-500</v>
      </c>
    </row>
    <row r="43" spans="1:8" ht="15.75" x14ac:dyDescent="0.25">
      <c r="A43" s="3" t="s">
        <v>97</v>
      </c>
      <c r="B43" s="3" t="s">
        <v>13</v>
      </c>
      <c r="C43" s="15">
        <v>44725</v>
      </c>
      <c r="D43" s="12">
        <v>2</v>
      </c>
      <c r="E43" s="9">
        <f>VLOOKUP(A43,Data!$A$1:$O$133,3,FALSE)</f>
        <v>475</v>
      </c>
      <c r="F43" s="9">
        <f>VLOOKUP(A43,Data!$A$1:$O$133,13,FALSE)</f>
        <v>380.01899999999995</v>
      </c>
      <c r="G43" s="9">
        <f t="shared" si="1"/>
        <v>760.0379999999999</v>
      </c>
      <c r="H43" t="str">
        <f>VLOOKUP(A43,Data!$A$2:$P$133,16,FALSE)</f>
        <v>401-500</v>
      </c>
    </row>
    <row r="44" spans="1:8" ht="15.75" x14ac:dyDescent="0.25">
      <c r="A44" s="3" t="s">
        <v>93</v>
      </c>
      <c r="B44" s="3" t="s">
        <v>13</v>
      </c>
      <c r="C44" s="15">
        <v>44725</v>
      </c>
      <c r="D44" s="12">
        <v>3</v>
      </c>
      <c r="E44" s="9">
        <f>VLOOKUP(A44,Data!$A$1:$O$133,3,FALSE)</f>
        <v>475</v>
      </c>
      <c r="F44" s="9">
        <f>VLOOKUP(A44,Data!$A$1:$O$133,13,FALSE)</f>
        <v>380.01899999999995</v>
      </c>
      <c r="G44" s="9">
        <f t="shared" si="1"/>
        <v>1140.0569999999998</v>
      </c>
      <c r="H44" t="str">
        <f>VLOOKUP(A44,Data!$A$2:$P$133,16,FALSE)</f>
        <v>401-500</v>
      </c>
    </row>
    <row r="45" spans="1:8" ht="15.75" x14ac:dyDescent="0.25">
      <c r="A45" s="3" t="s">
        <v>27</v>
      </c>
      <c r="B45" s="3" t="s">
        <v>13</v>
      </c>
      <c r="C45" s="15">
        <v>44725</v>
      </c>
      <c r="D45" s="12">
        <v>1</v>
      </c>
      <c r="E45" s="9">
        <f>VLOOKUP(A45,Data!$A$1:$O$133,3,FALSE)</f>
        <v>400</v>
      </c>
      <c r="F45" s="9">
        <f>VLOOKUP(A45,Data!$A$1:$O$133,13,FALSE)</f>
        <v>320.01599999999996</v>
      </c>
      <c r="G45" s="9">
        <f t="shared" si="1"/>
        <v>320.01599999999996</v>
      </c>
      <c r="H45" t="str">
        <f>VLOOKUP(A45,Data!$A$2:$P$133,16,FALSE)</f>
        <v>301-400</v>
      </c>
    </row>
    <row r="46" spans="1:8" ht="15.75" x14ac:dyDescent="0.25">
      <c r="A46" s="3" t="s">
        <v>28</v>
      </c>
      <c r="B46" s="3" t="s">
        <v>13</v>
      </c>
      <c r="C46" s="15">
        <v>44725</v>
      </c>
      <c r="D46" s="12">
        <v>1</v>
      </c>
      <c r="E46" s="9">
        <f>VLOOKUP(A46,Data!$A$1:$O$133,3,FALSE)</f>
        <v>400</v>
      </c>
      <c r="F46" s="9">
        <f>VLOOKUP(A46,Data!$A$1:$O$133,13,FALSE)</f>
        <v>320.01599999999996</v>
      </c>
      <c r="G46" s="9">
        <f t="shared" si="1"/>
        <v>320.01599999999996</v>
      </c>
      <c r="H46" t="str">
        <f>VLOOKUP(A46,Data!$A$2:$P$133,16,FALSE)</f>
        <v>301-400</v>
      </c>
    </row>
    <row r="47" spans="1:8" ht="15.75" x14ac:dyDescent="0.25">
      <c r="A47" s="3" t="s">
        <v>29</v>
      </c>
      <c r="B47" s="3" t="s">
        <v>13</v>
      </c>
      <c r="C47" s="15">
        <v>44725</v>
      </c>
      <c r="D47" s="12">
        <v>2</v>
      </c>
      <c r="E47" s="9">
        <f>VLOOKUP(A47,Data!$A$1:$O$133,3,FALSE)</f>
        <v>450</v>
      </c>
      <c r="F47" s="9">
        <f>VLOOKUP(A47,Data!$A$1:$O$133,13,FALSE)</f>
        <v>360.01800000000003</v>
      </c>
      <c r="G47" s="9">
        <f t="shared" si="1"/>
        <v>720.03600000000006</v>
      </c>
      <c r="H47" t="str">
        <f>VLOOKUP(A47,Data!$A$2:$P$133,16,FALSE)</f>
        <v>401-500</v>
      </c>
    </row>
    <row r="48" spans="1:8" ht="15.75" x14ac:dyDescent="0.25">
      <c r="A48" s="3" t="s">
        <v>34</v>
      </c>
      <c r="B48" s="3" t="s">
        <v>13</v>
      </c>
      <c r="C48" s="15">
        <v>44725</v>
      </c>
      <c r="D48" s="12">
        <v>3</v>
      </c>
      <c r="E48" s="9">
        <f>VLOOKUP(A48,Data!$A$1:$O$133,3,FALSE)</f>
        <v>400</v>
      </c>
      <c r="F48" s="9">
        <f>VLOOKUP(A48,Data!$A$1:$O$133,13,FALSE)</f>
        <v>320.01599999999996</v>
      </c>
      <c r="G48" s="9">
        <f t="shared" si="1"/>
        <v>960.04799999999989</v>
      </c>
      <c r="H48" t="str">
        <f>VLOOKUP(A48,Data!$A$2:$P$133,16,FALSE)</f>
        <v>301-400</v>
      </c>
    </row>
    <row r="49" spans="1:8" ht="15.75" x14ac:dyDescent="0.25">
      <c r="A49" s="3" t="s">
        <v>103</v>
      </c>
      <c r="B49" s="3" t="s">
        <v>13</v>
      </c>
      <c r="C49" s="15">
        <v>44725</v>
      </c>
      <c r="D49" s="12">
        <v>3</v>
      </c>
      <c r="E49" s="9">
        <f>VLOOKUP(A49,Data!$A$1:$O$133,3,FALSE)</f>
        <v>399</v>
      </c>
      <c r="F49" s="9">
        <f>VLOOKUP(A49,Data!$A$1:$O$133,13,FALSE)</f>
        <v>319.21596</v>
      </c>
      <c r="G49" s="9">
        <f t="shared" si="1"/>
        <v>957.64787999999999</v>
      </c>
      <c r="H49" t="str">
        <f>VLOOKUP(A49,Data!$A$2:$P$133,16,FALSE)</f>
        <v>301-400</v>
      </c>
    </row>
    <row r="50" spans="1:8" ht="15.75" x14ac:dyDescent="0.25">
      <c r="A50" s="3" t="s">
        <v>36</v>
      </c>
      <c r="B50" s="3" t="s">
        <v>13</v>
      </c>
      <c r="C50" s="15">
        <v>44725</v>
      </c>
      <c r="D50" s="12">
        <v>6</v>
      </c>
      <c r="E50" s="9">
        <f>VLOOKUP(A50,Data!$A$1:$O$133,3,FALSE)</f>
        <v>150</v>
      </c>
      <c r="F50" s="9">
        <f>VLOOKUP(A50,Data!$A$1:$O$133,13,FALSE)</f>
        <v>120.00599999999999</v>
      </c>
      <c r="G50" s="9">
        <f t="shared" si="1"/>
        <v>720.03599999999994</v>
      </c>
      <c r="H50" t="str">
        <f>VLOOKUP(A50,Data!$A$2:$P$133,16,FALSE)</f>
        <v>101-200</v>
      </c>
    </row>
    <row r="51" spans="1:8" ht="15.75" x14ac:dyDescent="0.25">
      <c r="A51" s="3" t="s">
        <v>37</v>
      </c>
      <c r="B51" s="3" t="s">
        <v>13</v>
      </c>
      <c r="C51" s="15">
        <v>44725</v>
      </c>
      <c r="D51" s="12">
        <v>6</v>
      </c>
      <c r="E51" s="9">
        <f>VLOOKUP(A51,Data!$A$1:$O$133,3,FALSE)</f>
        <v>150</v>
      </c>
      <c r="F51" s="9">
        <f>VLOOKUP(A51,Data!$A$1:$O$133,13,FALSE)</f>
        <v>120.00599999999999</v>
      </c>
      <c r="G51" s="9">
        <f t="shared" si="1"/>
        <v>720.03599999999994</v>
      </c>
      <c r="H51" t="str">
        <f>VLOOKUP(A51,Data!$A$2:$P$133,16,FALSE)</f>
        <v>101-200</v>
      </c>
    </row>
    <row r="52" spans="1:8" ht="15.75" x14ac:dyDescent="0.25">
      <c r="A52" s="3" t="s">
        <v>38</v>
      </c>
      <c r="B52" s="3" t="s">
        <v>13</v>
      </c>
      <c r="C52" s="15">
        <v>44725</v>
      </c>
      <c r="D52" s="12">
        <v>6</v>
      </c>
      <c r="E52" s="9">
        <f>VLOOKUP(A52,Data!$A$1:$O$133,3,FALSE)</f>
        <v>150</v>
      </c>
      <c r="F52" s="9">
        <f>VLOOKUP(A52,Data!$A$1:$O$133,13,FALSE)</f>
        <v>120.00599999999999</v>
      </c>
      <c r="G52" s="9">
        <f t="shared" si="1"/>
        <v>720.03599999999994</v>
      </c>
      <c r="H52" t="str">
        <f>VLOOKUP(A52,Data!$A$2:$P$133,16,FALSE)</f>
        <v>101-200</v>
      </c>
    </row>
    <row r="53" spans="1:8" ht="15.75" x14ac:dyDescent="0.25">
      <c r="A53" s="3" t="s">
        <v>39</v>
      </c>
      <c r="B53" s="3" t="s">
        <v>13</v>
      </c>
      <c r="C53" s="15">
        <v>44725</v>
      </c>
      <c r="D53" s="12">
        <v>6</v>
      </c>
      <c r="E53" s="9">
        <f>VLOOKUP(A53,Data!$A$1:$O$133,3,FALSE)</f>
        <v>150</v>
      </c>
      <c r="F53" s="9">
        <f>VLOOKUP(A53,Data!$A$1:$O$133,13,FALSE)</f>
        <v>120.00599999999999</v>
      </c>
      <c r="G53" s="9">
        <f t="shared" si="1"/>
        <v>720.03599999999994</v>
      </c>
      <c r="H53" t="str">
        <f>VLOOKUP(A53,Data!$A$2:$P$133,16,FALSE)</f>
        <v>101-200</v>
      </c>
    </row>
    <row r="54" spans="1:8" ht="15.75" x14ac:dyDescent="0.25">
      <c r="A54" s="3" t="s">
        <v>40</v>
      </c>
      <c r="B54" s="3" t="s">
        <v>13</v>
      </c>
      <c r="C54" s="15">
        <v>44725</v>
      </c>
      <c r="D54" s="12">
        <v>6</v>
      </c>
      <c r="E54" s="9">
        <f>VLOOKUP(A54,Data!$A$1:$O$133,3,FALSE)</f>
        <v>150</v>
      </c>
      <c r="F54" s="9">
        <f>VLOOKUP(A54,Data!$A$1:$O$133,13,FALSE)</f>
        <v>120.00599999999999</v>
      </c>
      <c r="G54" s="9">
        <f t="shared" si="1"/>
        <v>720.03599999999994</v>
      </c>
      <c r="H54" t="str">
        <f>VLOOKUP(A54,Data!$A$2:$P$133,16,FALSE)</f>
        <v>101-200</v>
      </c>
    </row>
    <row r="55" spans="1:8" ht="15.75" x14ac:dyDescent="0.25">
      <c r="A55" s="3" t="s">
        <v>41</v>
      </c>
      <c r="B55" s="3" t="s">
        <v>13</v>
      </c>
      <c r="C55" s="15">
        <v>44725</v>
      </c>
      <c r="D55" s="12">
        <v>6</v>
      </c>
      <c r="E55" s="9">
        <f>VLOOKUP(A55,Data!$A$1:$O$133,3,FALSE)</f>
        <v>150</v>
      </c>
      <c r="F55" s="9">
        <f>VLOOKUP(A55,Data!$A$1:$O$133,13,FALSE)</f>
        <v>120.00599999999999</v>
      </c>
      <c r="G55" s="9">
        <f t="shared" si="1"/>
        <v>720.03599999999994</v>
      </c>
      <c r="H55" t="str">
        <f>VLOOKUP(A55,Data!$A$2:$P$133,16,FALSE)</f>
        <v>101-200</v>
      </c>
    </row>
    <row r="56" spans="1:8" ht="15.75" x14ac:dyDescent="0.25">
      <c r="A56" s="3" t="s">
        <v>42</v>
      </c>
      <c r="B56" s="3" t="s">
        <v>13</v>
      </c>
      <c r="C56" s="15">
        <v>44725</v>
      </c>
      <c r="D56" s="12">
        <v>3</v>
      </c>
      <c r="E56" s="9">
        <f>VLOOKUP(A56,Data!$A$1:$O$133,3,FALSE)</f>
        <v>549</v>
      </c>
      <c r="F56" s="9">
        <f>VLOOKUP(A56,Data!$A$1:$O$133,13,FALSE)</f>
        <v>439.22195999999997</v>
      </c>
      <c r="G56" s="9">
        <f t="shared" si="1"/>
        <v>1317.66588</v>
      </c>
      <c r="H56" t="str">
        <f>VLOOKUP(A56,Data!$A$2:$P$133,16,FALSE)</f>
        <v>501-600</v>
      </c>
    </row>
    <row r="57" spans="1:8" ht="15.75" x14ac:dyDescent="0.25">
      <c r="A57" s="3" t="s">
        <v>43</v>
      </c>
      <c r="B57" s="3" t="s">
        <v>13</v>
      </c>
      <c r="C57" s="15">
        <v>44725</v>
      </c>
      <c r="D57" s="12">
        <v>3</v>
      </c>
      <c r="E57" s="9">
        <f>VLOOKUP(A57,Data!$A$1:$O$133,3,FALSE)</f>
        <v>750</v>
      </c>
      <c r="F57" s="9">
        <f>VLOOKUP(A57,Data!$A$1:$O$133,13,FALSE)</f>
        <v>600.03</v>
      </c>
      <c r="G57" s="9">
        <f t="shared" si="1"/>
        <v>1800.09</v>
      </c>
      <c r="H57" t="str">
        <f>VLOOKUP(A57,Data!$A$2:$P$133,16,FALSE)</f>
        <v>701-800</v>
      </c>
    </row>
    <row r="58" spans="1:8" ht="15.75" x14ac:dyDescent="0.25">
      <c r="A58" s="3" t="s">
        <v>44</v>
      </c>
      <c r="B58" s="3" t="s">
        <v>13</v>
      </c>
      <c r="C58" s="15">
        <v>44725</v>
      </c>
      <c r="D58" s="12">
        <v>3</v>
      </c>
      <c r="E58" s="9">
        <f>VLOOKUP(A58,Data!$A$1:$O$133,3,FALSE)</f>
        <v>750</v>
      </c>
      <c r="F58" s="9">
        <f>VLOOKUP(A58,Data!$A$1:$O$133,13,FALSE)</f>
        <v>600.03</v>
      </c>
      <c r="G58" s="9">
        <f t="shared" si="1"/>
        <v>1800.09</v>
      </c>
      <c r="H58" t="str">
        <f>VLOOKUP(A58,Data!$A$2:$P$133,16,FALSE)</f>
        <v>701-800</v>
      </c>
    </row>
    <row r="59" spans="1:8" ht="15.75" x14ac:dyDescent="0.25">
      <c r="A59" s="3" t="s">
        <v>45</v>
      </c>
      <c r="B59" s="3" t="s">
        <v>13</v>
      </c>
      <c r="C59" s="15">
        <v>44725</v>
      </c>
      <c r="D59" s="12">
        <v>3</v>
      </c>
      <c r="E59" s="9">
        <f>VLOOKUP(A59,Data!$A$1:$O$133,3,FALSE)</f>
        <v>750</v>
      </c>
      <c r="F59" s="9">
        <f>VLOOKUP(A59,Data!$A$1:$O$133,13,FALSE)</f>
        <v>600.03</v>
      </c>
      <c r="G59" s="9">
        <f t="shared" si="1"/>
        <v>1800.09</v>
      </c>
      <c r="H59" t="str">
        <f>VLOOKUP(A59,Data!$A$2:$P$133,16,FALSE)</f>
        <v>701-800</v>
      </c>
    </row>
    <row r="60" spans="1:8" ht="15.75" x14ac:dyDescent="0.25">
      <c r="A60" s="3" t="s">
        <v>46</v>
      </c>
      <c r="B60" s="3" t="s">
        <v>13</v>
      </c>
      <c r="C60" s="15">
        <v>44725</v>
      </c>
      <c r="D60" s="12">
        <v>5</v>
      </c>
      <c r="E60" s="9">
        <f>VLOOKUP(A60,Data!$A$1:$O$133,3,FALSE)</f>
        <v>750</v>
      </c>
      <c r="F60" s="9">
        <f>VLOOKUP(A60,Data!$A$1:$O$133,13,FALSE)</f>
        <v>600.03</v>
      </c>
      <c r="G60" s="9">
        <f t="shared" si="1"/>
        <v>3000.1499999999996</v>
      </c>
      <c r="H60" t="str">
        <f>VLOOKUP(A60,Data!$A$2:$P$133,16,FALSE)</f>
        <v>701-800</v>
      </c>
    </row>
    <row r="61" spans="1:8" ht="15.75" x14ac:dyDescent="0.25">
      <c r="A61" s="3" t="s">
        <v>137</v>
      </c>
      <c r="B61" s="3" t="s">
        <v>13</v>
      </c>
      <c r="C61" s="15">
        <v>44725</v>
      </c>
      <c r="D61" s="12">
        <v>4</v>
      </c>
      <c r="E61" s="9">
        <f>VLOOKUP(A61,Data!$A$1:$O$133,3,FALSE)</f>
        <v>1499</v>
      </c>
      <c r="F61" s="9">
        <f>VLOOKUP(A61,Data!$A$1:$O$133,13,FALSE)</f>
        <v>1199.2599600000001</v>
      </c>
      <c r="G61" s="9">
        <f t="shared" si="1"/>
        <v>4797.0398400000004</v>
      </c>
      <c r="H61" t="str">
        <f>VLOOKUP(A61,Data!$A$2:$P$133,16,FALSE)</f>
        <v>1000+</v>
      </c>
    </row>
    <row r="62" spans="1:8" ht="15.75" x14ac:dyDescent="0.25">
      <c r="A62" s="3" t="s">
        <v>48</v>
      </c>
      <c r="B62" s="3" t="s">
        <v>13</v>
      </c>
      <c r="C62" s="15">
        <v>44725</v>
      </c>
      <c r="D62" s="12">
        <v>2</v>
      </c>
      <c r="E62" s="9">
        <f>VLOOKUP(A62,Data!$A$1:$O$133,3,FALSE)</f>
        <v>399</v>
      </c>
      <c r="F62" s="9">
        <f>VLOOKUP(A62,Data!$A$1:$O$133,13,FALSE)</f>
        <v>319.21596</v>
      </c>
      <c r="G62" s="9">
        <f t="shared" si="1"/>
        <v>638.43191999999999</v>
      </c>
      <c r="H62" t="str">
        <f>VLOOKUP(A62,Data!$A$2:$P$133,16,FALSE)</f>
        <v>301-400</v>
      </c>
    </row>
    <row r="63" spans="1:8" ht="15.75" x14ac:dyDescent="0.25">
      <c r="A63" s="3" t="s">
        <v>51</v>
      </c>
      <c r="B63" s="3" t="s">
        <v>13</v>
      </c>
      <c r="C63" s="15">
        <v>44725</v>
      </c>
      <c r="D63" s="12">
        <v>2</v>
      </c>
      <c r="E63" s="9">
        <f>VLOOKUP(A63,Data!$A$1:$O$133,3,FALSE)</f>
        <v>399</v>
      </c>
      <c r="F63" s="9">
        <f>VLOOKUP(A63,Data!$A$1:$O$133,13,FALSE)</f>
        <v>319.21596</v>
      </c>
      <c r="G63" s="9">
        <f t="shared" si="1"/>
        <v>638.43191999999999</v>
      </c>
      <c r="H63" t="str">
        <f>VLOOKUP(A63,Data!$A$2:$P$133,16,FALSE)</f>
        <v>301-400</v>
      </c>
    </row>
    <row r="64" spans="1:8" ht="15.75" x14ac:dyDescent="0.25">
      <c r="A64" s="3" t="s">
        <v>54</v>
      </c>
      <c r="B64" s="3" t="s">
        <v>13</v>
      </c>
      <c r="C64" s="15">
        <v>44725</v>
      </c>
      <c r="D64" s="12">
        <v>3</v>
      </c>
      <c r="E64" s="9">
        <f>VLOOKUP(A64,Data!$A$1:$O$133,3,FALSE)</f>
        <v>350</v>
      </c>
      <c r="F64" s="9">
        <f>VLOOKUP(A64,Data!$A$1:$O$133,13,FALSE)</f>
        <v>280.01400000000001</v>
      </c>
      <c r="G64" s="9">
        <f t="shared" si="1"/>
        <v>840.04200000000003</v>
      </c>
      <c r="H64" t="str">
        <f>VLOOKUP(A64,Data!$A$2:$P$133,16,FALSE)</f>
        <v>301-400</v>
      </c>
    </row>
    <row r="65" spans="1:8" ht="15.75" x14ac:dyDescent="0.25">
      <c r="A65" s="3" t="s">
        <v>55</v>
      </c>
      <c r="B65" s="3" t="s">
        <v>13</v>
      </c>
      <c r="C65" s="15">
        <v>44725</v>
      </c>
      <c r="D65" s="12">
        <v>6</v>
      </c>
      <c r="E65" s="9">
        <f>VLOOKUP(A65,Data!$A$1:$O$133,3,FALSE)</f>
        <v>399</v>
      </c>
      <c r="F65" s="9">
        <f>VLOOKUP(A65,Data!$A$1:$O$133,13,FALSE)</f>
        <v>319.21596</v>
      </c>
      <c r="G65" s="9">
        <f t="shared" si="1"/>
        <v>1915.29576</v>
      </c>
      <c r="H65" t="str">
        <f>VLOOKUP(A65,Data!$A$2:$P$133,16,FALSE)</f>
        <v>301-400</v>
      </c>
    </row>
    <row r="66" spans="1:8" ht="15.75" x14ac:dyDescent="0.25">
      <c r="A66" s="3" t="s">
        <v>56</v>
      </c>
      <c r="B66" s="3" t="s">
        <v>13</v>
      </c>
      <c r="C66" s="15">
        <v>44725</v>
      </c>
      <c r="D66" s="12">
        <v>6</v>
      </c>
      <c r="E66" s="9">
        <f>VLOOKUP(A66,Data!$A$1:$O$133,3,FALSE)</f>
        <v>399</v>
      </c>
      <c r="F66" s="9">
        <f>VLOOKUP(A66,Data!$A$1:$O$133,13,FALSE)</f>
        <v>319.21596</v>
      </c>
      <c r="G66" s="9">
        <f t="shared" ref="G66:G97" si="2">D66*F66</f>
        <v>1915.29576</v>
      </c>
      <c r="H66" t="str">
        <f>VLOOKUP(A66,Data!$A$2:$P$133,16,FALSE)</f>
        <v>301-400</v>
      </c>
    </row>
    <row r="67" spans="1:8" ht="15.75" x14ac:dyDescent="0.25">
      <c r="A67" s="3" t="s">
        <v>57</v>
      </c>
      <c r="B67" s="3" t="s">
        <v>13</v>
      </c>
      <c r="C67" s="15">
        <v>44725</v>
      </c>
      <c r="D67" s="12">
        <v>6</v>
      </c>
      <c r="E67" s="9">
        <f>VLOOKUP(A67,Data!$A$1:$O$133,3,FALSE)</f>
        <v>399</v>
      </c>
      <c r="F67" s="9">
        <f>VLOOKUP(A67,Data!$A$1:$O$133,13,FALSE)</f>
        <v>319.21596</v>
      </c>
      <c r="G67" s="9">
        <f t="shared" si="2"/>
        <v>1915.29576</v>
      </c>
      <c r="H67" t="str">
        <f>VLOOKUP(A67,Data!$A$2:$P$133,16,FALSE)</f>
        <v>301-400</v>
      </c>
    </row>
    <row r="68" spans="1:8" ht="15.75" x14ac:dyDescent="0.25">
      <c r="A68" s="3" t="s">
        <v>58</v>
      </c>
      <c r="B68" s="3" t="s">
        <v>13</v>
      </c>
      <c r="C68" s="15">
        <v>44725</v>
      </c>
      <c r="D68" s="12">
        <v>6</v>
      </c>
      <c r="E68" s="9">
        <f>VLOOKUP(A68,Data!$A$1:$O$133,3,FALSE)</f>
        <v>399</v>
      </c>
      <c r="F68" s="9">
        <f>VLOOKUP(A68,Data!$A$1:$O$133,13,FALSE)</f>
        <v>319.21596</v>
      </c>
      <c r="G68" s="9">
        <f t="shared" si="2"/>
        <v>1915.29576</v>
      </c>
      <c r="H68" t="str">
        <f>VLOOKUP(A68,Data!$A$2:$P$133,16,FALSE)</f>
        <v>301-400</v>
      </c>
    </row>
    <row r="69" spans="1:8" ht="15.75" x14ac:dyDescent="0.25">
      <c r="A69" s="3" t="s">
        <v>59</v>
      </c>
      <c r="B69" s="3" t="s">
        <v>13</v>
      </c>
      <c r="C69" s="15">
        <v>44725</v>
      </c>
      <c r="D69" s="12">
        <v>6</v>
      </c>
      <c r="E69" s="9">
        <f>VLOOKUP(A69,Data!$A$1:$O$133,3,FALSE)</f>
        <v>399</v>
      </c>
      <c r="F69" s="9">
        <f>VLOOKUP(A69,Data!$A$1:$O$133,13,FALSE)</f>
        <v>319.21596</v>
      </c>
      <c r="G69" s="9">
        <f t="shared" si="2"/>
        <v>1915.29576</v>
      </c>
      <c r="H69" t="str">
        <f>VLOOKUP(A69,Data!$A$2:$P$133,16,FALSE)</f>
        <v>301-400</v>
      </c>
    </row>
    <row r="70" spans="1:8" ht="15.75" x14ac:dyDescent="0.25">
      <c r="A70" s="3" t="s">
        <v>60</v>
      </c>
      <c r="B70" s="3" t="s">
        <v>13</v>
      </c>
      <c r="C70" s="15">
        <v>44725</v>
      </c>
      <c r="D70" s="12">
        <v>6</v>
      </c>
      <c r="E70" s="9">
        <f>VLOOKUP(A70,Data!$A$1:$O$133,3,FALSE)</f>
        <v>399</v>
      </c>
      <c r="F70" s="9">
        <f>VLOOKUP(A70,Data!$A$1:$O$133,13,FALSE)</f>
        <v>319.21596</v>
      </c>
      <c r="G70" s="9">
        <f t="shared" si="2"/>
        <v>1915.29576</v>
      </c>
      <c r="H70" t="str">
        <f>VLOOKUP(A70,Data!$A$2:$P$133,16,FALSE)</f>
        <v>301-400</v>
      </c>
    </row>
    <row r="71" spans="1:8" ht="15.75" x14ac:dyDescent="0.25">
      <c r="A71" s="3" t="s">
        <v>8</v>
      </c>
      <c r="B71" s="3" t="s">
        <v>13</v>
      </c>
      <c r="C71" s="15">
        <v>44725</v>
      </c>
      <c r="D71" s="12">
        <v>5</v>
      </c>
      <c r="E71" s="9">
        <f>VLOOKUP(A71,Data!$A$1:$O$133,3,FALSE)</f>
        <v>500</v>
      </c>
      <c r="F71" s="9">
        <f>VLOOKUP(A71,Data!$A$1:$O$133,13,FALSE)</f>
        <v>400.02</v>
      </c>
      <c r="G71" s="9">
        <f t="shared" si="2"/>
        <v>2000.1</v>
      </c>
      <c r="H71" t="str">
        <f>VLOOKUP(A71,Data!$A$2:$P$133,16,FALSE)</f>
        <v>401-500</v>
      </c>
    </row>
    <row r="72" spans="1:8" ht="15.75" x14ac:dyDescent="0.25">
      <c r="A72" s="3" t="s">
        <v>9</v>
      </c>
      <c r="B72" s="3" t="s">
        <v>13</v>
      </c>
      <c r="C72" s="15">
        <v>44725</v>
      </c>
      <c r="D72" s="12">
        <v>5</v>
      </c>
      <c r="E72" s="9">
        <f>VLOOKUP(A72,Data!$A$1:$O$133,3,FALSE)</f>
        <v>500</v>
      </c>
      <c r="F72" s="9">
        <f>VLOOKUP(A72,Data!$A$1:$O$133,13,FALSE)</f>
        <v>400.02</v>
      </c>
      <c r="G72" s="9">
        <f t="shared" si="2"/>
        <v>2000.1</v>
      </c>
      <c r="H72" t="str">
        <f>VLOOKUP(A72,Data!$A$2:$P$133,16,FALSE)</f>
        <v>401-500</v>
      </c>
    </row>
    <row r="73" spans="1:8" ht="15.75" x14ac:dyDescent="0.25">
      <c r="A73" s="3" t="s">
        <v>10</v>
      </c>
      <c r="B73" s="3" t="s">
        <v>13</v>
      </c>
      <c r="C73" s="15">
        <v>44725</v>
      </c>
      <c r="D73" s="12">
        <v>5</v>
      </c>
      <c r="E73" s="9">
        <f>VLOOKUP(A73,Data!$A$1:$O$133,3,FALSE)</f>
        <v>500</v>
      </c>
      <c r="F73" s="9">
        <f>VLOOKUP(A73,Data!$A$1:$O$133,13,FALSE)</f>
        <v>400.02</v>
      </c>
      <c r="G73" s="9">
        <f t="shared" si="2"/>
        <v>2000.1</v>
      </c>
      <c r="H73" t="str">
        <f>VLOOKUP(A73,Data!$A$2:$P$133,16,FALSE)</f>
        <v>401-500</v>
      </c>
    </row>
    <row r="74" spans="1:8" ht="15.75" x14ac:dyDescent="0.25">
      <c r="A74" s="3" t="s">
        <v>18</v>
      </c>
      <c r="B74" s="3" t="s">
        <v>12</v>
      </c>
      <c r="C74" s="15">
        <v>44728</v>
      </c>
      <c r="D74" s="12">
        <v>2</v>
      </c>
      <c r="E74" s="9">
        <f>VLOOKUP(A74,Data!$A$1:$O$133,3,FALSE)</f>
        <v>325</v>
      </c>
      <c r="F74" s="9">
        <f>VLOOKUP(A74,Data!$A$1:$O$133,13,FALSE)</f>
        <v>260.01299999999998</v>
      </c>
      <c r="G74" s="9">
        <f t="shared" si="2"/>
        <v>520.02599999999995</v>
      </c>
      <c r="H74" t="str">
        <f>VLOOKUP(A74,Data!$A$2:$P$133,16,FALSE)</f>
        <v>301-400</v>
      </c>
    </row>
    <row r="75" spans="1:8" ht="15.75" x14ac:dyDescent="0.25">
      <c r="A75" s="3" t="s">
        <v>74</v>
      </c>
      <c r="B75" s="3" t="s">
        <v>12</v>
      </c>
      <c r="C75" s="15">
        <v>44728</v>
      </c>
      <c r="D75" s="12">
        <v>3</v>
      </c>
      <c r="E75" s="9">
        <f>VLOOKUP(A75,Data!$A$1:$O$133,3,FALSE)</f>
        <v>450</v>
      </c>
      <c r="F75" s="9">
        <f>VLOOKUP(A75,Data!$A$1:$O$133,13,FALSE)</f>
        <v>360.01800000000003</v>
      </c>
      <c r="G75" s="9">
        <f t="shared" si="2"/>
        <v>1080.0540000000001</v>
      </c>
      <c r="H75" t="str">
        <f>VLOOKUP(A75,Data!$A$2:$P$133,16,FALSE)</f>
        <v>401-500</v>
      </c>
    </row>
    <row r="76" spans="1:8" ht="15.75" x14ac:dyDescent="0.25">
      <c r="A76" s="3" t="s">
        <v>76</v>
      </c>
      <c r="B76" s="3" t="s">
        <v>12</v>
      </c>
      <c r="C76" s="15">
        <v>44728</v>
      </c>
      <c r="D76" s="12">
        <v>3</v>
      </c>
      <c r="E76" s="9">
        <f>VLOOKUP(A76,Data!$A$1:$O$133,3,FALSE)</f>
        <v>450</v>
      </c>
      <c r="F76" s="9">
        <f>VLOOKUP(A76,Data!$A$1:$O$133,13,FALSE)</f>
        <v>360.01800000000003</v>
      </c>
      <c r="G76" s="9">
        <f t="shared" si="2"/>
        <v>1080.0540000000001</v>
      </c>
      <c r="H76" t="str">
        <f>VLOOKUP(A76,Data!$A$2:$P$133,16,FALSE)</f>
        <v>401-500</v>
      </c>
    </row>
    <row r="77" spans="1:8" ht="15.75" x14ac:dyDescent="0.25">
      <c r="A77" s="3" t="s">
        <v>23</v>
      </c>
      <c r="B77" s="3" t="s">
        <v>12</v>
      </c>
      <c r="C77" s="15">
        <v>44728</v>
      </c>
      <c r="D77" s="12">
        <v>6</v>
      </c>
      <c r="E77" s="9">
        <f>VLOOKUP(A77,Data!$A$1:$O$133,3,FALSE)</f>
        <v>450</v>
      </c>
      <c r="F77" s="9">
        <f>VLOOKUP(A77,Data!$A$1:$O$133,13,FALSE)</f>
        <v>360.01800000000003</v>
      </c>
      <c r="G77" s="9">
        <f t="shared" si="2"/>
        <v>2160.1080000000002</v>
      </c>
      <c r="H77" t="str">
        <f>VLOOKUP(A77,Data!$A$2:$P$133,16,FALSE)</f>
        <v>401-500</v>
      </c>
    </row>
    <row r="78" spans="1:8" ht="15.75" x14ac:dyDescent="0.25">
      <c r="A78" s="3" t="s">
        <v>98</v>
      </c>
      <c r="B78" s="3" t="s">
        <v>12</v>
      </c>
      <c r="C78" s="15">
        <v>44728</v>
      </c>
      <c r="D78" s="12">
        <v>3</v>
      </c>
      <c r="E78" s="9">
        <f>VLOOKUP(A78,Data!$A$1:$O$133,3,FALSE)</f>
        <v>475</v>
      </c>
      <c r="F78" s="9">
        <f>VLOOKUP(A78,Data!$A$1:$O$133,13,FALSE)</f>
        <v>380.01899999999995</v>
      </c>
      <c r="G78" s="9">
        <f t="shared" si="2"/>
        <v>1140.0569999999998</v>
      </c>
      <c r="H78" t="str">
        <f>VLOOKUP(A78,Data!$A$2:$P$133,16,FALSE)</f>
        <v>401-500</v>
      </c>
    </row>
    <row r="79" spans="1:8" ht="15.75" x14ac:dyDescent="0.25">
      <c r="A79" s="3" t="s">
        <v>24</v>
      </c>
      <c r="B79" s="3" t="s">
        <v>12</v>
      </c>
      <c r="C79" s="15">
        <v>44728</v>
      </c>
      <c r="D79" s="12">
        <v>3</v>
      </c>
      <c r="E79" s="9">
        <f>VLOOKUP(A79,Data!$A$1:$O$133,3,FALSE)</f>
        <v>650</v>
      </c>
      <c r="F79" s="9">
        <f>VLOOKUP(A79,Data!$A$1:$O$133,13,FALSE)</f>
        <v>520.02599999999995</v>
      </c>
      <c r="G79" s="9">
        <f t="shared" si="2"/>
        <v>1560.078</v>
      </c>
      <c r="H79" t="str">
        <f>VLOOKUP(A79,Data!$A$2:$P$133,16,FALSE)</f>
        <v>601-700</v>
      </c>
    </row>
    <row r="80" spans="1:8" ht="15.75" x14ac:dyDescent="0.25">
      <c r="A80" s="3" t="s">
        <v>25</v>
      </c>
      <c r="B80" s="3" t="s">
        <v>12</v>
      </c>
      <c r="C80" s="15">
        <v>44728</v>
      </c>
      <c r="D80" s="12">
        <v>4</v>
      </c>
      <c r="E80" s="9">
        <f>VLOOKUP(A80,Data!$A$1:$O$133,3,FALSE)</f>
        <v>299</v>
      </c>
      <c r="F80" s="9">
        <f>VLOOKUP(A80,Data!$A$1:$O$133,13,FALSE)</f>
        <v>239.21195999999998</v>
      </c>
      <c r="G80" s="9">
        <f t="shared" si="2"/>
        <v>956.84783999999991</v>
      </c>
      <c r="H80" t="str">
        <f>VLOOKUP(A80,Data!$A$2:$P$133,16,FALSE)</f>
        <v>201-300</v>
      </c>
    </row>
    <row r="81" spans="1:8" ht="15.75" x14ac:dyDescent="0.25">
      <c r="A81" s="3" t="s">
        <v>30</v>
      </c>
      <c r="B81" s="3" t="s">
        <v>12</v>
      </c>
      <c r="C81" s="15">
        <v>44728</v>
      </c>
      <c r="D81" s="12">
        <v>3</v>
      </c>
      <c r="E81" s="9">
        <f>VLOOKUP(A81,Data!$A$1:$O$133,3,FALSE)</f>
        <v>400</v>
      </c>
      <c r="F81" s="9">
        <f>VLOOKUP(A81,Data!$A$1:$O$133,13,FALSE)</f>
        <v>320.01599999999996</v>
      </c>
      <c r="G81" s="9">
        <f t="shared" si="2"/>
        <v>960.04799999999989</v>
      </c>
      <c r="H81" t="str">
        <f>VLOOKUP(A81,Data!$A$2:$P$133,16,FALSE)</f>
        <v>301-400</v>
      </c>
    </row>
    <row r="82" spans="1:8" ht="15.75" x14ac:dyDescent="0.25">
      <c r="A82" s="3" t="s">
        <v>32</v>
      </c>
      <c r="B82" s="3" t="s">
        <v>12</v>
      </c>
      <c r="C82" s="15">
        <v>44728</v>
      </c>
      <c r="D82" s="12">
        <v>3</v>
      </c>
      <c r="E82" s="9">
        <f>VLOOKUP(A82,Data!$A$1:$O$133,3,FALSE)</f>
        <v>450</v>
      </c>
      <c r="F82" s="9">
        <f>VLOOKUP(A82,Data!$A$1:$O$133,13,FALSE)</f>
        <v>360.01800000000003</v>
      </c>
      <c r="G82" s="9">
        <f t="shared" si="2"/>
        <v>1080.0540000000001</v>
      </c>
      <c r="H82" t="str">
        <f>VLOOKUP(A82,Data!$A$2:$P$133,16,FALSE)</f>
        <v>401-500</v>
      </c>
    </row>
    <row r="83" spans="1:8" ht="15.75" x14ac:dyDescent="0.25">
      <c r="A83" s="3" t="s">
        <v>34</v>
      </c>
      <c r="B83" s="3" t="s">
        <v>12</v>
      </c>
      <c r="C83" s="15">
        <v>44728</v>
      </c>
      <c r="D83" s="12">
        <v>3</v>
      </c>
      <c r="E83" s="9">
        <f>VLOOKUP(A83,Data!$A$1:$O$133,3,FALSE)</f>
        <v>400</v>
      </c>
      <c r="F83" s="9">
        <f>VLOOKUP(A83,Data!$A$1:$O$133,13,FALSE)</f>
        <v>320.01599999999996</v>
      </c>
      <c r="G83" s="9">
        <f t="shared" si="2"/>
        <v>960.04799999999989</v>
      </c>
      <c r="H83" t="str">
        <f>VLOOKUP(A83,Data!$A$2:$P$133,16,FALSE)</f>
        <v>301-400</v>
      </c>
    </row>
    <row r="84" spans="1:8" ht="15.75" x14ac:dyDescent="0.25">
      <c r="A84" s="3" t="s">
        <v>103</v>
      </c>
      <c r="B84" s="3" t="s">
        <v>12</v>
      </c>
      <c r="C84" s="15">
        <v>44728</v>
      </c>
      <c r="D84" s="12">
        <v>6</v>
      </c>
      <c r="E84" s="9">
        <f>VLOOKUP(A84,Data!$A$1:$O$133,3,FALSE)</f>
        <v>399</v>
      </c>
      <c r="F84" s="9">
        <f>VLOOKUP(A84,Data!$A$1:$O$133,13,FALSE)</f>
        <v>319.21596</v>
      </c>
      <c r="G84" s="9">
        <f t="shared" si="2"/>
        <v>1915.29576</v>
      </c>
      <c r="H84" t="str">
        <f>VLOOKUP(A84,Data!$A$2:$P$133,16,FALSE)</f>
        <v>301-400</v>
      </c>
    </row>
    <row r="85" spans="1:8" ht="15.75" x14ac:dyDescent="0.25">
      <c r="A85" s="3" t="s">
        <v>104</v>
      </c>
      <c r="B85" s="3" t="s">
        <v>12</v>
      </c>
      <c r="C85" s="15">
        <v>44728</v>
      </c>
      <c r="D85" s="12">
        <v>3</v>
      </c>
      <c r="E85" s="9">
        <f>VLOOKUP(A85,Data!$A$1:$O$133,3,FALSE)</f>
        <v>250</v>
      </c>
      <c r="F85" s="9">
        <f>VLOOKUP(A85,Data!$A$1:$O$133,13,FALSE)</f>
        <v>200.01</v>
      </c>
      <c r="G85" s="9">
        <f t="shared" si="2"/>
        <v>600.03</v>
      </c>
      <c r="H85" t="str">
        <f>VLOOKUP(A85,Data!$A$2:$P$133,16,FALSE)</f>
        <v>201-300</v>
      </c>
    </row>
    <row r="86" spans="1:8" ht="15.75" x14ac:dyDescent="0.25">
      <c r="A86" s="3" t="s">
        <v>36</v>
      </c>
      <c r="B86" s="3" t="s">
        <v>12</v>
      </c>
      <c r="C86" s="15">
        <v>44728</v>
      </c>
      <c r="D86" s="12">
        <v>6</v>
      </c>
      <c r="E86" s="9">
        <f>VLOOKUP(A86,Data!$A$1:$O$133,3,FALSE)</f>
        <v>150</v>
      </c>
      <c r="F86" s="9">
        <f>VLOOKUP(A86,Data!$A$1:$O$133,13,FALSE)</f>
        <v>120.00599999999999</v>
      </c>
      <c r="G86" s="9">
        <f t="shared" si="2"/>
        <v>720.03599999999994</v>
      </c>
      <c r="H86" t="str">
        <f>VLOOKUP(A86,Data!$A$2:$P$133,16,FALSE)</f>
        <v>101-200</v>
      </c>
    </row>
    <row r="87" spans="1:8" ht="15.75" x14ac:dyDescent="0.25">
      <c r="A87" s="3" t="s">
        <v>37</v>
      </c>
      <c r="B87" s="3" t="s">
        <v>12</v>
      </c>
      <c r="C87" s="15">
        <v>44728</v>
      </c>
      <c r="D87" s="12">
        <v>6</v>
      </c>
      <c r="E87" s="9">
        <f>VLOOKUP(A87,Data!$A$1:$O$133,3,FALSE)</f>
        <v>150</v>
      </c>
      <c r="F87" s="9">
        <f>VLOOKUP(A87,Data!$A$1:$O$133,13,FALSE)</f>
        <v>120.00599999999999</v>
      </c>
      <c r="G87" s="9">
        <f t="shared" si="2"/>
        <v>720.03599999999994</v>
      </c>
      <c r="H87" t="str">
        <f>VLOOKUP(A87,Data!$A$2:$P$133,16,FALSE)</f>
        <v>101-200</v>
      </c>
    </row>
    <row r="88" spans="1:8" ht="15.75" x14ac:dyDescent="0.25">
      <c r="A88" s="3" t="s">
        <v>38</v>
      </c>
      <c r="B88" s="3" t="s">
        <v>12</v>
      </c>
      <c r="C88" s="15">
        <v>44728</v>
      </c>
      <c r="D88" s="12">
        <v>6</v>
      </c>
      <c r="E88" s="9">
        <f>VLOOKUP(A88,Data!$A$1:$O$133,3,FALSE)</f>
        <v>150</v>
      </c>
      <c r="F88" s="9">
        <f>VLOOKUP(A88,Data!$A$1:$O$133,13,FALSE)</f>
        <v>120.00599999999999</v>
      </c>
      <c r="G88" s="9">
        <f t="shared" si="2"/>
        <v>720.03599999999994</v>
      </c>
      <c r="H88" t="str">
        <f>VLOOKUP(A88,Data!$A$2:$P$133,16,FALSE)</f>
        <v>101-200</v>
      </c>
    </row>
    <row r="89" spans="1:8" ht="15.75" x14ac:dyDescent="0.25">
      <c r="A89" s="3" t="s">
        <v>39</v>
      </c>
      <c r="B89" s="3" t="s">
        <v>12</v>
      </c>
      <c r="C89" s="15">
        <v>44728</v>
      </c>
      <c r="D89" s="12">
        <v>6</v>
      </c>
      <c r="E89" s="9">
        <f>VLOOKUP(A89,Data!$A$1:$O$133,3,FALSE)</f>
        <v>150</v>
      </c>
      <c r="F89" s="9">
        <f>VLOOKUP(A89,Data!$A$1:$O$133,13,FALSE)</f>
        <v>120.00599999999999</v>
      </c>
      <c r="G89" s="9">
        <f t="shared" si="2"/>
        <v>720.03599999999994</v>
      </c>
      <c r="H89" t="str">
        <f>VLOOKUP(A89,Data!$A$2:$P$133,16,FALSE)</f>
        <v>101-200</v>
      </c>
    </row>
    <row r="90" spans="1:8" ht="15.75" x14ac:dyDescent="0.25">
      <c r="A90" s="3" t="s">
        <v>40</v>
      </c>
      <c r="B90" s="3" t="s">
        <v>12</v>
      </c>
      <c r="C90" s="15">
        <v>44728</v>
      </c>
      <c r="D90" s="12">
        <v>6</v>
      </c>
      <c r="E90" s="9">
        <f>VLOOKUP(A90,Data!$A$1:$O$133,3,FALSE)</f>
        <v>150</v>
      </c>
      <c r="F90" s="9">
        <f>VLOOKUP(A90,Data!$A$1:$O$133,13,FALSE)</f>
        <v>120.00599999999999</v>
      </c>
      <c r="G90" s="9">
        <f t="shared" si="2"/>
        <v>720.03599999999994</v>
      </c>
      <c r="H90" t="str">
        <f>VLOOKUP(A90,Data!$A$2:$P$133,16,FALSE)</f>
        <v>101-200</v>
      </c>
    </row>
    <row r="91" spans="1:8" ht="15.75" x14ac:dyDescent="0.25">
      <c r="A91" s="3" t="s">
        <v>41</v>
      </c>
      <c r="B91" s="3" t="s">
        <v>12</v>
      </c>
      <c r="C91" s="15">
        <v>44728</v>
      </c>
      <c r="D91" s="12">
        <v>6</v>
      </c>
      <c r="E91" s="9">
        <f>VLOOKUP(A91,Data!$A$1:$O$133,3,FALSE)</f>
        <v>150</v>
      </c>
      <c r="F91" s="9">
        <f>VLOOKUP(A91,Data!$A$1:$O$133,13,FALSE)</f>
        <v>120.00599999999999</v>
      </c>
      <c r="G91" s="9">
        <f t="shared" si="2"/>
        <v>720.03599999999994</v>
      </c>
      <c r="H91" t="str">
        <f>VLOOKUP(A91,Data!$A$2:$P$133,16,FALSE)</f>
        <v>101-200</v>
      </c>
    </row>
    <row r="92" spans="1:8" ht="15.75" x14ac:dyDescent="0.25">
      <c r="A92" s="3" t="s">
        <v>120</v>
      </c>
      <c r="B92" s="3" t="s">
        <v>12</v>
      </c>
      <c r="C92" s="15">
        <v>44728</v>
      </c>
      <c r="D92" s="12">
        <v>3</v>
      </c>
      <c r="E92" s="9">
        <f>VLOOKUP(A92,Data!$A$1:$O$133,3,FALSE)</f>
        <v>125</v>
      </c>
      <c r="F92" s="9">
        <f>VLOOKUP(A92,Data!$A$1:$O$133,13,FALSE)</f>
        <v>100.005</v>
      </c>
      <c r="G92" s="9">
        <f t="shared" si="2"/>
        <v>300.01499999999999</v>
      </c>
      <c r="H92" t="str">
        <f>VLOOKUP(A92,Data!$A$2:$P$133,16,FALSE)</f>
        <v>101-200</v>
      </c>
    </row>
    <row r="93" spans="1:8" ht="15.75" x14ac:dyDescent="0.25">
      <c r="A93" s="3" t="s">
        <v>121</v>
      </c>
      <c r="B93" s="3" t="s">
        <v>12</v>
      </c>
      <c r="C93" s="15">
        <v>44728</v>
      </c>
      <c r="D93" s="12">
        <v>3</v>
      </c>
      <c r="E93" s="9">
        <f>VLOOKUP(A93,Data!$A$1:$O$133,3,FALSE)</f>
        <v>299</v>
      </c>
      <c r="F93" s="9">
        <f>VLOOKUP(A93,Data!$A$1:$O$133,13,FALSE)</f>
        <v>239.21195999999998</v>
      </c>
      <c r="G93" s="9">
        <f t="shared" si="2"/>
        <v>717.63587999999993</v>
      </c>
      <c r="H93" t="str">
        <f>VLOOKUP(A93,Data!$A$2:$P$133,16,FALSE)</f>
        <v>201-300</v>
      </c>
    </row>
    <row r="94" spans="1:8" ht="15.75" x14ac:dyDescent="0.25">
      <c r="A94" s="3" t="s">
        <v>42</v>
      </c>
      <c r="B94" s="3" t="s">
        <v>12</v>
      </c>
      <c r="C94" s="15">
        <v>44728</v>
      </c>
      <c r="D94" s="12">
        <v>3</v>
      </c>
      <c r="E94" s="9">
        <f>VLOOKUP(A94,Data!$A$1:$O$133,3,FALSE)</f>
        <v>549</v>
      </c>
      <c r="F94" s="9">
        <f>VLOOKUP(A94,Data!$A$1:$O$133,13,FALSE)</f>
        <v>439.22195999999997</v>
      </c>
      <c r="G94" s="9">
        <f t="shared" si="2"/>
        <v>1317.66588</v>
      </c>
      <c r="H94" t="str">
        <f>VLOOKUP(A94,Data!$A$2:$P$133,16,FALSE)</f>
        <v>501-600</v>
      </c>
    </row>
    <row r="95" spans="1:8" ht="15.75" x14ac:dyDescent="0.25">
      <c r="A95" s="3" t="s">
        <v>45</v>
      </c>
      <c r="B95" s="3" t="s">
        <v>12</v>
      </c>
      <c r="C95" s="15">
        <v>44728</v>
      </c>
      <c r="D95" s="12">
        <v>3</v>
      </c>
      <c r="E95" s="9">
        <f>VLOOKUP(A95,Data!$A$1:$O$133,3,FALSE)</f>
        <v>750</v>
      </c>
      <c r="F95" s="9">
        <f>VLOOKUP(A95,Data!$A$1:$O$133,13,FALSE)</f>
        <v>600.03</v>
      </c>
      <c r="G95" s="9">
        <f t="shared" si="2"/>
        <v>1800.09</v>
      </c>
      <c r="H95" t="str">
        <f>VLOOKUP(A95,Data!$A$2:$P$133,16,FALSE)</f>
        <v>701-800</v>
      </c>
    </row>
    <row r="96" spans="1:8" ht="15.75" x14ac:dyDescent="0.25">
      <c r="A96" s="3" t="s">
        <v>46</v>
      </c>
      <c r="B96" s="3" t="s">
        <v>12</v>
      </c>
      <c r="C96" s="15">
        <v>44728</v>
      </c>
      <c r="D96" s="12">
        <v>5</v>
      </c>
      <c r="E96" s="9">
        <f>VLOOKUP(A96,Data!$A$1:$O$133,3,FALSE)</f>
        <v>750</v>
      </c>
      <c r="F96" s="9">
        <f>VLOOKUP(A96,Data!$A$1:$O$133,13,FALSE)</f>
        <v>600.03</v>
      </c>
      <c r="G96" s="9">
        <f t="shared" si="2"/>
        <v>3000.1499999999996</v>
      </c>
      <c r="H96" t="str">
        <f>VLOOKUP(A96,Data!$A$2:$P$133,16,FALSE)</f>
        <v>701-800</v>
      </c>
    </row>
    <row r="97" spans="1:8" ht="15.75" x14ac:dyDescent="0.25">
      <c r="A97" s="3" t="s">
        <v>130</v>
      </c>
      <c r="B97" s="3" t="s">
        <v>12</v>
      </c>
      <c r="C97" s="15">
        <v>44728</v>
      </c>
      <c r="D97" s="12">
        <v>3</v>
      </c>
      <c r="E97" s="9">
        <f>VLOOKUP(A97,Data!$A$1:$O$133,3,FALSE)</f>
        <v>550</v>
      </c>
      <c r="F97" s="9">
        <f>VLOOKUP(A97,Data!$A$1:$O$133,13,FALSE)</f>
        <v>440.02199999999999</v>
      </c>
      <c r="G97" s="9">
        <f t="shared" si="2"/>
        <v>1320.066</v>
      </c>
      <c r="H97" t="str">
        <f>VLOOKUP(A97,Data!$A$2:$P$133,16,FALSE)</f>
        <v>501-600</v>
      </c>
    </row>
    <row r="98" spans="1:8" ht="15.75" x14ac:dyDescent="0.25">
      <c r="A98" s="3" t="s">
        <v>134</v>
      </c>
      <c r="B98" s="3" t="s">
        <v>12</v>
      </c>
      <c r="C98" s="15">
        <v>44728</v>
      </c>
      <c r="D98" s="12">
        <v>3</v>
      </c>
      <c r="E98" s="9">
        <f>VLOOKUP(A98,Data!$A$1:$O$133,3,FALSE)</f>
        <v>450</v>
      </c>
      <c r="F98" s="9">
        <f>VLOOKUP(A98,Data!$A$1:$O$133,13,FALSE)</f>
        <v>360.01800000000003</v>
      </c>
      <c r="G98" s="9">
        <f t="shared" ref="G98:G129" si="3">D98*F98</f>
        <v>1080.0540000000001</v>
      </c>
      <c r="H98" t="str">
        <f>VLOOKUP(A98,Data!$A$2:$P$133,16,FALSE)</f>
        <v>401-500</v>
      </c>
    </row>
    <row r="99" spans="1:8" ht="15.75" x14ac:dyDescent="0.25">
      <c r="A99" s="3" t="s">
        <v>135</v>
      </c>
      <c r="B99" s="3" t="s">
        <v>12</v>
      </c>
      <c r="C99" s="15">
        <v>44728</v>
      </c>
      <c r="D99" s="12">
        <v>3</v>
      </c>
      <c r="E99" s="9">
        <f>VLOOKUP(A99,Data!$A$1:$O$133,3,FALSE)</f>
        <v>450</v>
      </c>
      <c r="F99" s="9">
        <f>VLOOKUP(A99,Data!$A$1:$O$133,13,FALSE)</f>
        <v>360.01800000000003</v>
      </c>
      <c r="G99" s="9">
        <f t="shared" si="3"/>
        <v>1080.0540000000001</v>
      </c>
      <c r="H99" t="str">
        <f>VLOOKUP(A99,Data!$A$2:$P$133,16,FALSE)</f>
        <v>401-500</v>
      </c>
    </row>
    <row r="100" spans="1:8" ht="15.75" x14ac:dyDescent="0.25">
      <c r="A100" s="3" t="s">
        <v>137</v>
      </c>
      <c r="B100" s="3" t="s">
        <v>12</v>
      </c>
      <c r="C100" s="15">
        <v>44728</v>
      </c>
      <c r="D100" s="12">
        <v>2</v>
      </c>
      <c r="E100" s="9">
        <f>VLOOKUP(A100,Data!$A$1:$O$133,3,FALSE)</f>
        <v>1499</v>
      </c>
      <c r="F100" s="9">
        <f>VLOOKUP(A100,Data!$A$1:$O$133,13,FALSE)</f>
        <v>1199.2599600000001</v>
      </c>
      <c r="G100" s="9">
        <f t="shared" si="3"/>
        <v>2398.5199200000002</v>
      </c>
      <c r="H100" t="str">
        <f>VLOOKUP(A100,Data!$A$2:$P$133,16,FALSE)</f>
        <v>1000+</v>
      </c>
    </row>
    <row r="101" spans="1:8" ht="15.75" x14ac:dyDescent="0.25">
      <c r="A101" s="3" t="s">
        <v>47</v>
      </c>
      <c r="B101" s="3" t="s">
        <v>12</v>
      </c>
      <c r="C101" s="15">
        <v>44728</v>
      </c>
      <c r="D101" s="12">
        <v>3</v>
      </c>
      <c r="E101" s="9">
        <f>VLOOKUP(A101,Data!$A$1:$O$133,3,FALSE)</f>
        <v>350</v>
      </c>
      <c r="F101" s="9">
        <f>VLOOKUP(A101,Data!$A$1:$O$133,13,FALSE)</f>
        <v>280.01400000000001</v>
      </c>
      <c r="G101" s="9">
        <f t="shared" si="3"/>
        <v>840.04200000000003</v>
      </c>
      <c r="H101" t="str">
        <f>VLOOKUP(A101,Data!$A$2:$P$133,16,FALSE)</f>
        <v>301-400</v>
      </c>
    </row>
    <row r="102" spans="1:8" ht="15.75" x14ac:dyDescent="0.25">
      <c r="A102" s="3" t="s">
        <v>48</v>
      </c>
      <c r="B102" s="3" t="s">
        <v>12</v>
      </c>
      <c r="C102" s="15">
        <v>44728</v>
      </c>
      <c r="D102" s="12">
        <v>6</v>
      </c>
      <c r="E102" s="9">
        <f>VLOOKUP(A102,Data!$A$1:$O$133,3,FALSE)</f>
        <v>399</v>
      </c>
      <c r="F102" s="9">
        <f>VLOOKUP(A102,Data!$A$1:$O$133,13,FALSE)</f>
        <v>319.21596</v>
      </c>
      <c r="G102" s="9">
        <f t="shared" si="3"/>
        <v>1915.29576</v>
      </c>
      <c r="H102" t="str">
        <f>VLOOKUP(A102,Data!$A$2:$P$133,16,FALSE)</f>
        <v>301-400</v>
      </c>
    </row>
    <row r="103" spans="1:8" ht="15.75" x14ac:dyDescent="0.25">
      <c r="A103" s="3" t="s">
        <v>53</v>
      </c>
      <c r="B103" s="3" t="s">
        <v>12</v>
      </c>
      <c r="C103" s="15">
        <v>44728</v>
      </c>
      <c r="D103" s="12">
        <v>3</v>
      </c>
      <c r="E103" s="9">
        <f>VLOOKUP(A103,Data!$A$1:$O$133,3,FALSE)</f>
        <v>399</v>
      </c>
      <c r="F103" s="9">
        <f>VLOOKUP(A103,Data!$A$1:$O$133,13,FALSE)</f>
        <v>319.21596</v>
      </c>
      <c r="G103" s="9">
        <f t="shared" si="3"/>
        <v>957.64787999999999</v>
      </c>
      <c r="H103" t="str">
        <f>VLOOKUP(A103,Data!$A$2:$P$133,16,FALSE)</f>
        <v>301-400</v>
      </c>
    </row>
    <row r="104" spans="1:8" ht="15.75" x14ac:dyDescent="0.25">
      <c r="A104" s="3" t="s">
        <v>55</v>
      </c>
      <c r="B104" s="3" t="s">
        <v>12</v>
      </c>
      <c r="C104" s="15">
        <v>44728</v>
      </c>
      <c r="D104" s="12">
        <v>6</v>
      </c>
      <c r="E104" s="9">
        <f>VLOOKUP(A104,Data!$A$1:$O$133,3,FALSE)</f>
        <v>399</v>
      </c>
      <c r="F104" s="9">
        <f>VLOOKUP(A104,Data!$A$1:$O$133,13,FALSE)</f>
        <v>319.21596</v>
      </c>
      <c r="G104" s="9">
        <f t="shared" si="3"/>
        <v>1915.29576</v>
      </c>
      <c r="H104" t="str">
        <f>VLOOKUP(A104,Data!$A$2:$P$133,16,FALSE)</f>
        <v>301-400</v>
      </c>
    </row>
    <row r="105" spans="1:8" ht="15.75" x14ac:dyDescent="0.25">
      <c r="A105" s="3" t="s">
        <v>56</v>
      </c>
      <c r="B105" s="3" t="s">
        <v>12</v>
      </c>
      <c r="C105" s="15">
        <v>44728</v>
      </c>
      <c r="D105" s="12">
        <v>6</v>
      </c>
      <c r="E105" s="9">
        <f>VLOOKUP(A105,Data!$A$1:$O$133,3,FALSE)</f>
        <v>399</v>
      </c>
      <c r="F105" s="9">
        <f>VLOOKUP(A105,Data!$A$1:$O$133,13,FALSE)</f>
        <v>319.21596</v>
      </c>
      <c r="G105" s="9">
        <f t="shared" si="3"/>
        <v>1915.29576</v>
      </c>
      <c r="H105" t="str">
        <f>VLOOKUP(A105,Data!$A$2:$P$133,16,FALSE)</f>
        <v>301-400</v>
      </c>
    </row>
    <row r="106" spans="1:8" ht="15.75" x14ac:dyDescent="0.25">
      <c r="A106" s="3" t="s">
        <v>57</v>
      </c>
      <c r="B106" s="3" t="s">
        <v>12</v>
      </c>
      <c r="C106" s="15">
        <v>44728</v>
      </c>
      <c r="D106" s="12">
        <v>6</v>
      </c>
      <c r="E106" s="9">
        <f>VLOOKUP(A106,Data!$A$1:$O$133,3,FALSE)</f>
        <v>399</v>
      </c>
      <c r="F106" s="9">
        <f>VLOOKUP(A106,Data!$A$1:$O$133,13,FALSE)</f>
        <v>319.21596</v>
      </c>
      <c r="G106" s="9">
        <f t="shared" si="3"/>
        <v>1915.29576</v>
      </c>
      <c r="H106" t="str">
        <f>VLOOKUP(A106,Data!$A$2:$P$133,16,FALSE)</f>
        <v>301-400</v>
      </c>
    </row>
    <row r="107" spans="1:8" ht="15.75" x14ac:dyDescent="0.25">
      <c r="A107" s="3" t="s">
        <v>58</v>
      </c>
      <c r="B107" s="3" t="s">
        <v>12</v>
      </c>
      <c r="C107" s="15">
        <v>44728</v>
      </c>
      <c r="D107" s="12">
        <v>6</v>
      </c>
      <c r="E107" s="9">
        <f>VLOOKUP(A107,Data!$A$1:$O$133,3,FALSE)</f>
        <v>399</v>
      </c>
      <c r="F107" s="9">
        <f>VLOOKUP(A107,Data!$A$1:$O$133,13,FALSE)</f>
        <v>319.21596</v>
      </c>
      <c r="G107" s="9">
        <f t="shared" si="3"/>
        <v>1915.29576</v>
      </c>
      <c r="H107" t="str">
        <f>VLOOKUP(A107,Data!$A$2:$P$133,16,FALSE)</f>
        <v>301-400</v>
      </c>
    </row>
    <row r="108" spans="1:8" ht="15.75" x14ac:dyDescent="0.25">
      <c r="A108" s="3" t="s">
        <v>59</v>
      </c>
      <c r="B108" s="3" t="s">
        <v>12</v>
      </c>
      <c r="C108" s="15">
        <v>44728</v>
      </c>
      <c r="D108" s="12">
        <v>6</v>
      </c>
      <c r="E108" s="9">
        <f>VLOOKUP(A108,Data!$A$1:$O$133,3,FALSE)</f>
        <v>399</v>
      </c>
      <c r="F108" s="9">
        <f>VLOOKUP(A108,Data!$A$1:$O$133,13,FALSE)</f>
        <v>319.21596</v>
      </c>
      <c r="G108" s="9">
        <f t="shared" si="3"/>
        <v>1915.29576</v>
      </c>
      <c r="H108" t="str">
        <f>VLOOKUP(A108,Data!$A$2:$P$133,16,FALSE)</f>
        <v>301-400</v>
      </c>
    </row>
    <row r="109" spans="1:8" ht="15.75" x14ac:dyDescent="0.25">
      <c r="A109" s="3" t="s">
        <v>60</v>
      </c>
      <c r="B109" s="3" t="s">
        <v>12</v>
      </c>
      <c r="C109" s="15">
        <v>44728</v>
      </c>
      <c r="D109" s="12">
        <v>6</v>
      </c>
      <c r="E109" s="9">
        <f>VLOOKUP(A109,Data!$A$1:$O$133,3,FALSE)</f>
        <v>399</v>
      </c>
      <c r="F109" s="9">
        <f>VLOOKUP(A109,Data!$A$1:$O$133,13,FALSE)</f>
        <v>319.21596</v>
      </c>
      <c r="G109" s="9">
        <f t="shared" si="3"/>
        <v>1915.29576</v>
      </c>
      <c r="H109" t="str">
        <f>VLOOKUP(A109,Data!$A$2:$P$133,16,FALSE)</f>
        <v>301-400</v>
      </c>
    </row>
    <row r="110" spans="1:8" ht="15.75" x14ac:dyDescent="0.25">
      <c r="A110" s="3" t="s">
        <v>87</v>
      </c>
      <c r="B110" s="3" t="s">
        <v>14</v>
      </c>
      <c r="C110" s="15">
        <v>44732</v>
      </c>
      <c r="D110" s="12">
        <v>6</v>
      </c>
      <c r="E110" s="9">
        <f>VLOOKUP(A110,Data!$A$1:$O$133,3,FALSE)</f>
        <v>350</v>
      </c>
      <c r="F110" s="9">
        <f>VLOOKUP(A110,Data!$A$1:$O$133,13,FALSE)</f>
        <v>280.01400000000001</v>
      </c>
      <c r="G110" s="9">
        <f t="shared" si="3"/>
        <v>1680.0840000000001</v>
      </c>
      <c r="H110" t="str">
        <f>VLOOKUP(A110,Data!$A$2:$P$133,16,FALSE)</f>
        <v>301-400</v>
      </c>
    </row>
    <row r="111" spans="1:8" ht="15.75" x14ac:dyDescent="0.25">
      <c r="A111" s="3" t="s">
        <v>27</v>
      </c>
      <c r="B111" s="3" t="s">
        <v>14</v>
      </c>
      <c r="C111" s="15">
        <v>44732</v>
      </c>
      <c r="D111" s="12">
        <v>2</v>
      </c>
      <c r="E111" s="9">
        <f>VLOOKUP(A111,Data!$A$1:$O$133,3,FALSE)</f>
        <v>400</v>
      </c>
      <c r="F111" s="9">
        <f>VLOOKUP(A111,Data!$A$1:$O$133,13,FALSE)</f>
        <v>320.01599999999996</v>
      </c>
      <c r="G111" s="9">
        <f t="shared" si="3"/>
        <v>640.03199999999993</v>
      </c>
      <c r="H111" t="str">
        <f>VLOOKUP(A111,Data!$A$2:$P$133,16,FALSE)</f>
        <v>301-400</v>
      </c>
    </row>
    <row r="112" spans="1:8" ht="15.75" x14ac:dyDescent="0.25">
      <c r="A112" s="3" t="s">
        <v>103</v>
      </c>
      <c r="B112" s="3" t="s">
        <v>14</v>
      </c>
      <c r="C112" s="15">
        <v>44732</v>
      </c>
      <c r="D112" s="12">
        <v>3</v>
      </c>
      <c r="E112" s="9">
        <f>VLOOKUP(A112,Data!$A$1:$O$133,3,FALSE)</f>
        <v>399</v>
      </c>
      <c r="F112" s="9">
        <f>VLOOKUP(A112,Data!$A$1:$O$133,13,FALSE)</f>
        <v>319.21596</v>
      </c>
      <c r="G112" s="9">
        <f t="shared" si="3"/>
        <v>957.64787999999999</v>
      </c>
      <c r="H112" t="str">
        <f>VLOOKUP(A112,Data!$A$2:$P$133,16,FALSE)</f>
        <v>301-400</v>
      </c>
    </row>
    <row r="113" spans="1:8" ht="15.75" x14ac:dyDescent="0.25">
      <c r="A113" s="3" t="s">
        <v>106</v>
      </c>
      <c r="B113" s="3" t="s">
        <v>14</v>
      </c>
      <c r="C113" s="15">
        <v>44732</v>
      </c>
      <c r="D113" s="12">
        <v>2</v>
      </c>
      <c r="E113" s="9">
        <f>VLOOKUP(A113,Data!$A$1:$O$133,3,FALSE)</f>
        <v>260</v>
      </c>
      <c r="F113" s="9">
        <f>VLOOKUP(A113,Data!$A$1:$O$133,13,FALSE)</f>
        <v>208.0104</v>
      </c>
      <c r="G113" s="9">
        <f t="shared" si="3"/>
        <v>416.02080000000001</v>
      </c>
      <c r="H113" t="str">
        <f>VLOOKUP(A113,Data!$A$2:$P$133,16,FALSE)</f>
        <v>201-300</v>
      </c>
    </row>
    <row r="114" spans="1:8" ht="15.75" x14ac:dyDescent="0.25">
      <c r="A114" s="3" t="s">
        <v>35</v>
      </c>
      <c r="B114" s="3" t="s">
        <v>14</v>
      </c>
      <c r="C114" s="15">
        <v>44732</v>
      </c>
      <c r="D114" s="12">
        <v>36</v>
      </c>
      <c r="E114" s="9">
        <f>VLOOKUP(A114,Data!$A$1:$O$133,3,FALSE)</f>
        <v>150</v>
      </c>
      <c r="F114" s="9">
        <f>VLOOKUP(A114,Data!$A$1:$O$133,13,FALSE)</f>
        <v>120.00599999999999</v>
      </c>
      <c r="G114" s="9">
        <f t="shared" si="3"/>
        <v>4320.2159999999994</v>
      </c>
      <c r="H114" t="str">
        <f>VLOOKUP(A114,Data!$A$2:$P$133,16,FALSE)</f>
        <v>101-200</v>
      </c>
    </row>
    <row r="115" spans="1:8" ht="15.75" x14ac:dyDescent="0.25">
      <c r="A115" s="3" t="s">
        <v>36</v>
      </c>
      <c r="B115" s="3" t="s">
        <v>14</v>
      </c>
      <c r="C115" s="15">
        <v>44732</v>
      </c>
      <c r="D115" s="12">
        <v>6</v>
      </c>
      <c r="E115" s="9">
        <f>VLOOKUP(A115,Data!$A$1:$O$133,3,FALSE)</f>
        <v>150</v>
      </c>
      <c r="F115" s="9">
        <f>VLOOKUP(A115,Data!$A$1:$O$133,13,FALSE)</f>
        <v>120.00599999999999</v>
      </c>
      <c r="G115" s="9">
        <f t="shared" si="3"/>
        <v>720.03599999999994</v>
      </c>
      <c r="H115" t="str">
        <f>VLOOKUP(A115,Data!$A$2:$P$133,16,FALSE)</f>
        <v>101-200</v>
      </c>
    </row>
    <row r="116" spans="1:8" ht="15.75" x14ac:dyDescent="0.25">
      <c r="A116" s="3" t="s">
        <v>37</v>
      </c>
      <c r="B116" s="3" t="s">
        <v>14</v>
      </c>
      <c r="C116" s="15">
        <v>44732</v>
      </c>
      <c r="D116" s="12">
        <v>6</v>
      </c>
      <c r="E116" s="9">
        <f>VLOOKUP(A116,Data!$A$1:$O$133,3,FALSE)</f>
        <v>150</v>
      </c>
      <c r="F116" s="9">
        <f>VLOOKUP(A116,Data!$A$1:$O$133,13,FALSE)</f>
        <v>120.00599999999999</v>
      </c>
      <c r="G116" s="9">
        <f t="shared" si="3"/>
        <v>720.03599999999994</v>
      </c>
      <c r="H116" t="str">
        <f>VLOOKUP(A116,Data!$A$2:$P$133,16,FALSE)</f>
        <v>101-200</v>
      </c>
    </row>
    <row r="117" spans="1:8" ht="15.75" x14ac:dyDescent="0.25">
      <c r="A117" s="3" t="s">
        <v>38</v>
      </c>
      <c r="B117" s="3" t="s">
        <v>14</v>
      </c>
      <c r="C117" s="15">
        <v>44732</v>
      </c>
      <c r="D117" s="12">
        <v>6</v>
      </c>
      <c r="E117" s="9">
        <f>VLOOKUP(A117,Data!$A$1:$O$133,3,FALSE)</f>
        <v>150</v>
      </c>
      <c r="F117" s="9">
        <f>VLOOKUP(A117,Data!$A$1:$O$133,13,FALSE)</f>
        <v>120.00599999999999</v>
      </c>
      <c r="G117" s="9">
        <f t="shared" si="3"/>
        <v>720.03599999999994</v>
      </c>
      <c r="H117" t="str">
        <f>VLOOKUP(A117,Data!$A$2:$P$133,16,FALSE)</f>
        <v>101-200</v>
      </c>
    </row>
    <row r="118" spans="1:8" ht="15.75" x14ac:dyDescent="0.25">
      <c r="A118" s="3" t="s">
        <v>39</v>
      </c>
      <c r="B118" s="3" t="s">
        <v>14</v>
      </c>
      <c r="C118" s="15">
        <v>44732</v>
      </c>
      <c r="D118" s="12">
        <v>6</v>
      </c>
      <c r="E118" s="9">
        <f>VLOOKUP(A118,Data!$A$1:$O$133,3,FALSE)</f>
        <v>150</v>
      </c>
      <c r="F118" s="9">
        <f>VLOOKUP(A118,Data!$A$1:$O$133,13,FALSE)</f>
        <v>120.00599999999999</v>
      </c>
      <c r="G118" s="9">
        <f t="shared" si="3"/>
        <v>720.03599999999994</v>
      </c>
      <c r="H118" t="str">
        <f>VLOOKUP(A118,Data!$A$2:$P$133,16,FALSE)</f>
        <v>101-200</v>
      </c>
    </row>
    <row r="119" spans="1:8" ht="15.75" x14ac:dyDescent="0.25">
      <c r="A119" s="3" t="s">
        <v>40</v>
      </c>
      <c r="B119" s="3" t="s">
        <v>14</v>
      </c>
      <c r="C119" s="15">
        <v>44732</v>
      </c>
      <c r="D119" s="12">
        <v>6</v>
      </c>
      <c r="E119" s="9">
        <f>VLOOKUP(A119,Data!$A$1:$O$133,3,FALSE)</f>
        <v>150</v>
      </c>
      <c r="F119" s="9">
        <f>VLOOKUP(A119,Data!$A$1:$O$133,13,FALSE)</f>
        <v>120.00599999999999</v>
      </c>
      <c r="G119" s="9">
        <f t="shared" si="3"/>
        <v>720.03599999999994</v>
      </c>
      <c r="H119" t="str">
        <f>VLOOKUP(A119,Data!$A$2:$P$133,16,FALSE)</f>
        <v>101-200</v>
      </c>
    </row>
    <row r="120" spans="1:8" ht="15.75" x14ac:dyDescent="0.25">
      <c r="A120" s="3" t="s">
        <v>41</v>
      </c>
      <c r="B120" s="3" t="s">
        <v>14</v>
      </c>
      <c r="C120" s="15">
        <v>44732</v>
      </c>
      <c r="D120" s="12">
        <v>6</v>
      </c>
      <c r="E120" s="9">
        <f>VLOOKUP(A120,Data!$A$1:$O$133,3,FALSE)</f>
        <v>150</v>
      </c>
      <c r="F120" s="9">
        <f>VLOOKUP(A120,Data!$A$1:$O$133,13,FALSE)</f>
        <v>120.00599999999999</v>
      </c>
      <c r="G120" s="9">
        <f t="shared" si="3"/>
        <v>720.03599999999994</v>
      </c>
      <c r="H120" t="str">
        <f>VLOOKUP(A120,Data!$A$2:$P$133,16,FALSE)</f>
        <v>101-200</v>
      </c>
    </row>
    <row r="121" spans="1:8" ht="15.75" x14ac:dyDescent="0.25">
      <c r="A121" s="3" t="s">
        <v>42</v>
      </c>
      <c r="B121" s="3" t="s">
        <v>14</v>
      </c>
      <c r="C121" s="15">
        <v>44732</v>
      </c>
      <c r="D121" s="12">
        <v>3</v>
      </c>
      <c r="E121" s="9">
        <f>VLOOKUP(A121,Data!$A$1:$O$133,3,FALSE)</f>
        <v>549</v>
      </c>
      <c r="F121" s="9">
        <f>VLOOKUP(A121,Data!$A$1:$O$133,13,FALSE)</f>
        <v>439.22195999999997</v>
      </c>
      <c r="G121" s="9">
        <f t="shared" si="3"/>
        <v>1317.66588</v>
      </c>
      <c r="H121" t="str">
        <f>VLOOKUP(A121,Data!$A$2:$P$133,16,FALSE)</f>
        <v>501-600</v>
      </c>
    </row>
    <row r="122" spans="1:8" ht="15.75" x14ac:dyDescent="0.25">
      <c r="A122" s="3" t="s">
        <v>61</v>
      </c>
      <c r="B122" s="3" t="s">
        <v>14</v>
      </c>
      <c r="C122" s="15">
        <v>44732</v>
      </c>
      <c r="D122" s="12">
        <v>6</v>
      </c>
      <c r="E122" s="9">
        <f>VLOOKUP(A122,Data!$A$1:$O$133,3,FALSE)</f>
        <v>150</v>
      </c>
      <c r="F122" s="9">
        <f>VLOOKUP(A122,Data!$A$1:$O$133,13,FALSE)</f>
        <v>120.00599999999999</v>
      </c>
      <c r="G122" s="9">
        <f t="shared" si="3"/>
        <v>720.03599999999994</v>
      </c>
      <c r="H122" t="str">
        <f>VLOOKUP(A122,Data!$A$2:$P$133,16,FALSE)</f>
        <v>101-200</v>
      </c>
    </row>
    <row r="123" spans="1:8" ht="15.75" x14ac:dyDescent="0.25">
      <c r="A123" s="3" t="s">
        <v>55</v>
      </c>
      <c r="B123" s="3" t="s">
        <v>14</v>
      </c>
      <c r="C123" s="15">
        <v>44732</v>
      </c>
      <c r="D123" s="12">
        <v>6</v>
      </c>
      <c r="E123" s="9">
        <f>VLOOKUP(A123,Data!$A$1:$O$133,3,FALSE)</f>
        <v>399</v>
      </c>
      <c r="F123" s="9">
        <f>VLOOKUP(A123,Data!$A$1:$O$133,13,FALSE)</f>
        <v>319.21596</v>
      </c>
      <c r="G123" s="9">
        <f t="shared" si="3"/>
        <v>1915.29576</v>
      </c>
      <c r="H123" t="str">
        <f>VLOOKUP(A123,Data!$A$2:$P$133,16,FALSE)</f>
        <v>301-400</v>
      </c>
    </row>
    <row r="124" spans="1:8" ht="15.75" x14ac:dyDescent="0.25">
      <c r="A124" s="3" t="s">
        <v>56</v>
      </c>
      <c r="B124" s="3" t="s">
        <v>14</v>
      </c>
      <c r="C124" s="15">
        <v>44732</v>
      </c>
      <c r="D124" s="12">
        <v>6</v>
      </c>
      <c r="E124" s="9">
        <f>VLOOKUP(A124,Data!$A$1:$O$133,3,FALSE)</f>
        <v>399</v>
      </c>
      <c r="F124" s="9">
        <f>VLOOKUP(A124,Data!$A$1:$O$133,13,FALSE)</f>
        <v>319.21596</v>
      </c>
      <c r="G124" s="9">
        <f t="shared" si="3"/>
        <v>1915.29576</v>
      </c>
      <c r="H124" t="str">
        <f>VLOOKUP(A124,Data!$A$2:$P$133,16,FALSE)</f>
        <v>301-400</v>
      </c>
    </row>
    <row r="125" spans="1:8" ht="15.75" x14ac:dyDescent="0.25">
      <c r="A125" s="3" t="s">
        <v>57</v>
      </c>
      <c r="B125" s="3" t="s">
        <v>14</v>
      </c>
      <c r="C125" s="15">
        <v>44732</v>
      </c>
      <c r="D125" s="12">
        <v>6</v>
      </c>
      <c r="E125" s="9">
        <f>VLOOKUP(A125,Data!$A$1:$O$133,3,FALSE)</f>
        <v>399</v>
      </c>
      <c r="F125" s="9">
        <f>VLOOKUP(A125,Data!$A$1:$O$133,13,FALSE)</f>
        <v>319.21596</v>
      </c>
      <c r="G125" s="9">
        <f t="shared" si="3"/>
        <v>1915.29576</v>
      </c>
      <c r="H125" t="str">
        <f>VLOOKUP(A125,Data!$A$2:$P$133,16,FALSE)</f>
        <v>301-400</v>
      </c>
    </row>
    <row r="126" spans="1:8" ht="15.75" x14ac:dyDescent="0.25">
      <c r="A126" s="3" t="s">
        <v>58</v>
      </c>
      <c r="B126" s="3" t="s">
        <v>14</v>
      </c>
      <c r="C126" s="15">
        <v>44732</v>
      </c>
      <c r="D126" s="12">
        <v>6</v>
      </c>
      <c r="E126" s="9">
        <f>VLOOKUP(A126,Data!$A$1:$O$133,3,FALSE)</f>
        <v>399</v>
      </c>
      <c r="F126" s="9">
        <f>VLOOKUP(A126,Data!$A$1:$O$133,13,FALSE)</f>
        <v>319.21596</v>
      </c>
      <c r="G126" s="9">
        <f t="shared" si="3"/>
        <v>1915.29576</v>
      </c>
      <c r="H126" t="str">
        <f>VLOOKUP(A126,Data!$A$2:$P$133,16,FALSE)</f>
        <v>301-400</v>
      </c>
    </row>
    <row r="127" spans="1:8" ht="15.75" x14ac:dyDescent="0.25">
      <c r="A127" s="3" t="s">
        <v>59</v>
      </c>
      <c r="B127" s="3" t="s">
        <v>14</v>
      </c>
      <c r="C127" s="15">
        <v>44732</v>
      </c>
      <c r="D127" s="12">
        <v>6</v>
      </c>
      <c r="E127" s="9">
        <f>VLOOKUP(A127,Data!$A$1:$O$133,3,FALSE)</f>
        <v>399</v>
      </c>
      <c r="F127" s="9">
        <f>VLOOKUP(A127,Data!$A$1:$O$133,13,FALSE)</f>
        <v>319.21596</v>
      </c>
      <c r="G127" s="9">
        <f t="shared" si="3"/>
        <v>1915.29576</v>
      </c>
      <c r="H127" t="str">
        <f>VLOOKUP(A127,Data!$A$2:$P$133,16,FALSE)</f>
        <v>301-400</v>
      </c>
    </row>
    <row r="128" spans="1:8" ht="15.75" x14ac:dyDescent="0.25">
      <c r="A128" s="3" t="s">
        <v>60</v>
      </c>
      <c r="B128" s="3" t="s">
        <v>14</v>
      </c>
      <c r="C128" s="15">
        <v>44732</v>
      </c>
      <c r="D128" s="12">
        <v>6</v>
      </c>
      <c r="E128" s="9">
        <f>VLOOKUP(A128,Data!$A$1:$O$133,3,FALSE)</f>
        <v>399</v>
      </c>
      <c r="F128" s="9">
        <f>VLOOKUP(A128,Data!$A$1:$O$133,13,FALSE)</f>
        <v>319.21596</v>
      </c>
      <c r="G128" s="9">
        <f t="shared" si="3"/>
        <v>1915.29576</v>
      </c>
      <c r="H128" t="str">
        <f>VLOOKUP(A128,Data!$A$2:$P$133,16,FALSE)</f>
        <v>301-400</v>
      </c>
    </row>
    <row r="129" spans="1:8" ht="15.75" x14ac:dyDescent="0.25">
      <c r="A129" s="3" t="s">
        <v>19</v>
      </c>
      <c r="B129" s="3" t="s">
        <v>13</v>
      </c>
      <c r="C129" s="15">
        <v>44739</v>
      </c>
      <c r="D129" s="12">
        <v>2</v>
      </c>
      <c r="E129" s="9">
        <f>VLOOKUP(A129,Data!$A$1:$O$133,3,FALSE)</f>
        <v>400</v>
      </c>
      <c r="F129" s="9">
        <f>VLOOKUP(A129,Data!$A$1:$O$133,13,FALSE)</f>
        <v>320.01599999999996</v>
      </c>
      <c r="G129" s="9">
        <f t="shared" si="3"/>
        <v>640.03199999999993</v>
      </c>
      <c r="H129" t="str">
        <f>VLOOKUP(A129,Data!$A$2:$P$133,16,FALSE)</f>
        <v>301-400</v>
      </c>
    </row>
    <row r="130" spans="1:8" ht="15.75" x14ac:dyDescent="0.25">
      <c r="A130" s="3" t="s">
        <v>78</v>
      </c>
      <c r="B130" s="3" t="s">
        <v>13</v>
      </c>
      <c r="C130" s="15">
        <v>44739</v>
      </c>
      <c r="D130" s="12">
        <v>2</v>
      </c>
      <c r="E130" s="9">
        <f>VLOOKUP(A130,Data!$A$1:$O$133,3,FALSE)</f>
        <v>750</v>
      </c>
      <c r="F130" s="9">
        <f>VLOOKUP(A130,Data!$A$1:$O$133,13,FALSE)</f>
        <v>600.03</v>
      </c>
      <c r="G130" s="9">
        <f t="shared" ref="G130:G137" si="4">D130*F130</f>
        <v>1200.06</v>
      </c>
      <c r="H130" t="str">
        <f>VLOOKUP(A130,Data!$A$2:$P$133,16,FALSE)</f>
        <v>701-800</v>
      </c>
    </row>
    <row r="131" spans="1:8" ht="15.75" x14ac:dyDescent="0.25">
      <c r="A131" s="3" t="s">
        <v>83</v>
      </c>
      <c r="B131" s="3" t="s">
        <v>13</v>
      </c>
      <c r="C131" s="15">
        <v>44739</v>
      </c>
      <c r="D131" s="12">
        <v>1</v>
      </c>
      <c r="E131" s="9">
        <f>VLOOKUP(A131,Data!$A$1:$O$133,3,FALSE)</f>
        <v>299</v>
      </c>
      <c r="F131" s="9">
        <f>VLOOKUP(A131,Data!$A$1:$O$133,13,FALSE)</f>
        <v>239.21195999999998</v>
      </c>
      <c r="G131" s="9">
        <f t="shared" si="4"/>
        <v>239.21195999999998</v>
      </c>
      <c r="H131" t="str">
        <f>VLOOKUP(A131,Data!$A$2:$P$133,16,FALSE)</f>
        <v>201-300</v>
      </c>
    </row>
    <row r="132" spans="1:8" ht="15.75" x14ac:dyDescent="0.25">
      <c r="A132" s="3" t="s">
        <v>84</v>
      </c>
      <c r="B132" s="3" t="s">
        <v>13</v>
      </c>
      <c r="C132" s="15">
        <v>44739</v>
      </c>
      <c r="D132" s="12">
        <v>3</v>
      </c>
      <c r="E132" s="9">
        <f>VLOOKUP(A132,Data!$A$1:$O$133,3,FALSE)</f>
        <v>299</v>
      </c>
      <c r="F132" s="9">
        <f>VLOOKUP(A132,Data!$A$1:$O$133,13,FALSE)</f>
        <v>239.21195999999998</v>
      </c>
      <c r="G132" s="9">
        <f t="shared" si="4"/>
        <v>717.63587999999993</v>
      </c>
      <c r="H132" t="str">
        <f>VLOOKUP(A132,Data!$A$2:$P$133,16,FALSE)</f>
        <v>201-300</v>
      </c>
    </row>
    <row r="133" spans="1:8" ht="15.75" x14ac:dyDescent="0.25">
      <c r="A133" s="3" t="s">
        <v>85</v>
      </c>
      <c r="B133" s="3" t="s">
        <v>13</v>
      </c>
      <c r="C133" s="15">
        <v>44739</v>
      </c>
      <c r="D133" s="12">
        <v>2</v>
      </c>
      <c r="E133" s="9">
        <f>VLOOKUP(A133,Data!$A$1:$O$133,3,FALSE)</f>
        <v>299</v>
      </c>
      <c r="F133" s="9">
        <f>VLOOKUP(A133,Data!$A$1:$O$133,13,FALSE)</f>
        <v>239.21195999999998</v>
      </c>
      <c r="G133" s="9">
        <f t="shared" si="4"/>
        <v>478.42391999999995</v>
      </c>
      <c r="H133" t="str">
        <f>VLOOKUP(A133,Data!$A$2:$P$133,16,FALSE)</f>
        <v>201-300</v>
      </c>
    </row>
    <row r="134" spans="1:8" ht="15.75" x14ac:dyDescent="0.25">
      <c r="A134" s="3" t="s">
        <v>21</v>
      </c>
      <c r="B134" s="3" t="s">
        <v>13</v>
      </c>
      <c r="C134" s="15">
        <v>44739</v>
      </c>
      <c r="D134" s="12">
        <v>4</v>
      </c>
      <c r="E134" s="9">
        <f>VLOOKUP(A134,Data!$A$1:$O$133,3,FALSE)</f>
        <v>590</v>
      </c>
      <c r="F134" s="9">
        <f>VLOOKUP(A134,Data!$A$1:$O$133,13,FALSE)</f>
        <v>472.02359999999999</v>
      </c>
      <c r="G134" s="9">
        <f t="shared" si="4"/>
        <v>1888.0944</v>
      </c>
      <c r="H134" t="str">
        <f>VLOOKUP(A134,Data!$A$2:$P$133,16,FALSE)</f>
        <v>501-600</v>
      </c>
    </row>
    <row r="135" spans="1:8" ht="15.75" x14ac:dyDescent="0.25">
      <c r="A135" s="3" t="s">
        <v>88</v>
      </c>
      <c r="B135" s="3" t="s">
        <v>13</v>
      </c>
      <c r="C135" s="15">
        <v>44739</v>
      </c>
      <c r="D135" s="12">
        <v>3</v>
      </c>
      <c r="E135" s="9">
        <f>VLOOKUP(A135,Data!$A$1:$O$133,3,FALSE)</f>
        <v>399</v>
      </c>
      <c r="F135" s="9">
        <f>VLOOKUP(A135,Data!$A$1:$O$133,13,FALSE)</f>
        <v>319.21596</v>
      </c>
      <c r="G135" s="9">
        <f t="shared" si="4"/>
        <v>957.64787999999999</v>
      </c>
      <c r="H135" t="str">
        <f>VLOOKUP(A135,Data!$A$2:$P$133,16,FALSE)</f>
        <v>301-400</v>
      </c>
    </row>
    <row r="136" spans="1:8" ht="15.75" x14ac:dyDescent="0.25">
      <c r="A136" s="3" t="s">
        <v>102</v>
      </c>
      <c r="B136" s="3" t="s">
        <v>13</v>
      </c>
      <c r="C136" s="15">
        <v>44739</v>
      </c>
      <c r="D136" s="12">
        <v>3</v>
      </c>
      <c r="E136" s="9">
        <f>VLOOKUP(A136,Data!$A$1:$O$133,3,FALSE)</f>
        <v>199</v>
      </c>
      <c r="F136" s="9">
        <f>VLOOKUP(A136,Data!$A$1:$O$133,13,FALSE)</f>
        <v>159.20795999999999</v>
      </c>
      <c r="G136" s="9">
        <f t="shared" si="4"/>
        <v>477.62387999999999</v>
      </c>
      <c r="H136" t="str">
        <f>VLOOKUP(A136,Data!$A$2:$P$133,16,FALSE)</f>
        <v>101-200</v>
      </c>
    </row>
    <row r="137" spans="1:8" ht="15.75" x14ac:dyDescent="0.25">
      <c r="A137" s="3" t="s">
        <v>137</v>
      </c>
      <c r="B137" s="3" t="s">
        <v>12</v>
      </c>
      <c r="C137" s="15">
        <v>44742</v>
      </c>
      <c r="D137" s="12">
        <v>5</v>
      </c>
      <c r="E137" s="9">
        <f>VLOOKUP(A137,Data!$A$1:$O$133,3,FALSE)</f>
        <v>1499</v>
      </c>
      <c r="F137" s="9">
        <f>VLOOKUP(A137,Data!$A$1:$O$133,13,FALSE)</f>
        <v>1199.2599600000001</v>
      </c>
      <c r="G137" s="9">
        <f t="shared" si="4"/>
        <v>5996.2998000000007</v>
      </c>
      <c r="H137" t="str">
        <f>VLOOKUP(A137,Data!$A$2:$P$133,16,FALSE)</f>
        <v>1000+</v>
      </c>
    </row>
  </sheetData>
  <sortState xmlns:xlrd2="http://schemas.microsoft.com/office/spreadsheetml/2017/richdata2" ref="A2:H139">
    <sortCondition ref="H1:H139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2977-B7BE-4A46-9770-F33D1D0DAEFE}">
  <dimension ref="A1:P13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1.7109375" bestFit="1" customWidth="1"/>
    <col min="2" max="2" width="32.85546875" bestFit="1" customWidth="1"/>
    <col min="3" max="12" width="14.5703125" bestFit="1" customWidth="1"/>
    <col min="13" max="13" width="10.7109375" bestFit="1" customWidth="1"/>
    <col min="14" max="14" width="11.85546875" bestFit="1" customWidth="1"/>
  </cols>
  <sheetData>
    <row r="1" spans="1:16" ht="20.100000000000001" customHeight="1" thickBot="1" x14ac:dyDescent="0.3">
      <c r="A1" s="10" t="s">
        <v>5</v>
      </c>
      <c r="B1" s="10" t="s">
        <v>155</v>
      </c>
      <c r="C1" s="19">
        <v>44692</v>
      </c>
      <c r="D1" s="19">
        <v>44706</v>
      </c>
      <c r="E1" s="19">
        <v>44715</v>
      </c>
      <c r="F1" s="19">
        <v>44718</v>
      </c>
      <c r="G1" s="19">
        <v>44722</v>
      </c>
      <c r="H1" s="19">
        <v>44725</v>
      </c>
      <c r="I1" s="19">
        <v>44728</v>
      </c>
      <c r="J1" s="19">
        <v>44732</v>
      </c>
      <c r="K1" s="19">
        <v>44739</v>
      </c>
      <c r="L1" s="19">
        <v>44742</v>
      </c>
      <c r="M1" s="10" t="s">
        <v>2</v>
      </c>
      <c r="N1" s="10" t="s">
        <v>156</v>
      </c>
      <c r="O1" s="10" t="s">
        <v>158</v>
      </c>
      <c r="P1" s="10" t="s">
        <v>157</v>
      </c>
    </row>
    <row r="2" spans="1:16" ht="39.950000000000003" customHeight="1" x14ac:dyDescent="0.25">
      <c r="A2" s="3" t="s">
        <v>15</v>
      </c>
      <c r="B2" s="3"/>
      <c r="C2" s="12">
        <f>_xlfn.IFNA(VLOOKUP(A2,Purchase!$A$2:$C$62,3,FALSE),0)</f>
        <v>24</v>
      </c>
      <c r="D2" s="12">
        <f>C2+_xlfn.IFNA(VLOOKUP(A2,Purchase!$A$63:$C$128,3,FALSE),0)</f>
        <v>36</v>
      </c>
      <c r="E2" s="12">
        <f>D2-_xlfn.IFNA(VLOOKUP(A2,Sales!$A$2:$D$17,4,FALSE),0)</f>
        <v>36</v>
      </c>
      <c r="F2" s="12">
        <f>E2-_xlfn.IFNA(VLOOKUP(A2,Sales!$A$18:$D$31,4,FALSE),0)</f>
        <v>36</v>
      </c>
      <c r="G2" s="12">
        <f>F2+_xlfn.IFNA(VLOOKUP(A2,Purchase!$A$129:$C$165,3,FALSE),0)</f>
        <v>36</v>
      </c>
      <c r="H2" s="12">
        <f>G2-_xlfn.IFNA(VLOOKUP(A2,Sales!$A$32:$D$73,4,FALSE),0)</f>
        <v>32</v>
      </c>
      <c r="I2" s="12">
        <f>H2-_xlfn.IFNA(VLOOKUP(A2,Sales!A74:D109,4,FALSE),0)</f>
        <v>32</v>
      </c>
      <c r="J2" s="12">
        <f>I2-_xlfn.IFNA(VLOOKUP(A2,Sales!A110:D128,4,FALSE),0)</f>
        <v>32</v>
      </c>
      <c r="K2" s="12">
        <f>J2-_xlfn.IFNA(VLOOKUP(A2,Sales!A130:D136,4,FALSE),0)</f>
        <v>32</v>
      </c>
      <c r="L2" s="12">
        <f>K2-_xlfn.IFNA(VLOOKUP(A2,Sales!A137:D137,4,FALSE),0)</f>
        <v>32</v>
      </c>
      <c r="M2" s="4">
        <f>VLOOKUP(A2,Data!$A$2:$L$133,12,FALSE)</f>
        <v>416.045344</v>
      </c>
      <c r="N2" s="4">
        <f>L2*M2</f>
        <v>13313.451008</v>
      </c>
      <c r="O2">
        <v>3</v>
      </c>
      <c r="P2" t="str">
        <f>VLOOKUP(A2,Data!$A$2:$P$133,16,FALSE)</f>
        <v>601-700</v>
      </c>
    </row>
    <row r="3" spans="1:16" ht="39.950000000000003" customHeight="1" x14ac:dyDescent="0.25">
      <c r="A3" s="1" t="s">
        <v>16</v>
      </c>
      <c r="B3" s="3"/>
      <c r="C3" s="12">
        <f>_xlfn.IFNA(VLOOKUP(A3,Purchase!$A$2:$C$62,3,FALSE),0)</f>
        <v>12</v>
      </c>
      <c r="D3" s="12">
        <f>C3+_xlfn.IFNA(VLOOKUP(A3,Purchase!$A$63:$C$128,3,FALSE),0)</f>
        <v>12</v>
      </c>
      <c r="E3" s="12">
        <f>D3-_xlfn.IFNA(VLOOKUP(A3,Sales!$A$2:$D$17,4,FALSE),0)</f>
        <v>12</v>
      </c>
      <c r="F3" s="12">
        <f>E3-_xlfn.IFNA(VLOOKUP(A3,Sales!$A$18:$D$31,4,FALSE),0)</f>
        <v>12</v>
      </c>
      <c r="G3" s="12">
        <f>F3+_xlfn.IFNA(VLOOKUP(A3,Purchase!$A$129:$C$165,3,FALSE),0)</f>
        <v>12</v>
      </c>
      <c r="H3" s="12">
        <f>G3-_xlfn.IFNA(VLOOKUP(A3,Sales!$A$32:$D$73,4,FALSE),0)</f>
        <v>8</v>
      </c>
      <c r="I3" s="12">
        <f>H3-_xlfn.IFNA(VLOOKUP(A3,Sales!A75:D110,4,FALSE),0)</f>
        <v>8</v>
      </c>
      <c r="J3" s="12">
        <f>I3-_xlfn.IFNA(VLOOKUP(A3,Sales!A111:D129,4,FALSE),0)</f>
        <v>8</v>
      </c>
      <c r="K3" s="12">
        <f>J3-_xlfn.IFNA(VLOOKUP(A3,Sales!A131:D137,4,FALSE),0)</f>
        <v>8</v>
      </c>
      <c r="L3" s="12">
        <f>K3-_xlfn.IFNA(VLOOKUP(A3,Sales!A138:D138,4,FALSE),0)</f>
        <v>8</v>
      </c>
      <c r="M3" s="4">
        <f>VLOOKUP(A3,Data!$A$2:$L$133,12,FALSE)</f>
        <v>416.045344</v>
      </c>
      <c r="N3" s="4">
        <f>L3*M3</f>
        <v>3328.362752</v>
      </c>
      <c r="O3">
        <v>3</v>
      </c>
      <c r="P3" t="str">
        <f>VLOOKUP(A3,Data!$A$2:$P$133,16,FALSE)</f>
        <v>601-700</v>
      </c>
    </row>
    <row r="4" spans="1:16" ht="39.950000000000003" customHeight="1" x14ac:dyDescent="0.25">
      <c r="A4" s="1" t="s">
        <v>17</v>
      </c>
      <c r="B4" s="3"/>
      <c r="C4" s="12">
        <f>_xlfn.IFNA(VLOOKUP(A4,Purchase!$A$2:$C$62,3,FALSE),0)</f>
        <v>0</v>
      </c>
      <c r="D4" s="12">
        <f>C4+_xlfn.IFNA(VLOOKUP(A4,Purchase!$A$63:$C$128,3,FALSE),0)</f>
        <v>0</v>
      </c>
      <c r="E4" s="12">
        <f>D4-_xlfn.IFNA(VLOOKUP(A4,Sales!$A$2:$D$17,4,FALSE),0)</f>
        <v>0</v>
      </c>
      <c r="F4" s="12">
        <f>E4-_xlfn.IFNA(VLOOKUP(A4,Sales!$A$18:$D$31,4,FALSE),0)</f>
        <v>0</v>
      </c>
      <c r="G4" s="12">
        <f>F4+_xlfn.IFNA(VLOOKUP(A4,Purchase!$A$129:$C$165,3,FALSE),0)</f>
        <v>12</v>
      </c>
      <c r="H4" s="12">
        <f>G4-_xlfn.IFNA(VLOOKUP(A4,Sales!$A$32:$D$73,4,FALSE),0)</f>
        <v>9</v>
      </c>
      <c r="I4" s="12">
        <f>H4-_xlfn.IFNA(VLOOKUP(A4,Sales!A76:D111,4,FALSE),0)</f>
        <v>9</v>
      </c>
      <c r="J4" s="12">
        <f>I4-_xlfn.IFNA(VLOOKUP(A4,Sales!A112:D130,4,FALSE),0)</f>
        <v>9</v>
      </c>
      <c r="K4" s="12">
        <f>J4-_xlfn.IFNA(VLOOKUP(A4,Sales!A132:D138,4,FALSE),0)</f>
        <v>9</v>
      </c>
      <c r="L4" s="12">
        <f>K4-_xlfn.IFNA(VLOOKUP(A4,Sales!A139:D139,4,FALSE),0)</f>
        <v>9</v>
      </c>
      <c r="M4" s="4">
        <f>VLOOKUP(A4,Data!$A$2:$L$133,12,FALSE)</f>
        <v>160.01743999999999</v>
      </c>
      <c r="N4" s="4">
        <f>L4*M4</f>
        <v>1440.15696</v>
      </c>
      <c r="O4">
        <v>3</v>
      </c>
      <c r="P4" t="str">
        <f>VLOOKUP(A4,Data!$A$2:$P$133,16,FALSE)</f>
        <v>201-300</v>
      </c>
    </row>
    <row r="5" spans="1:16" ht="39.950000000000003" customHeight="1" x14ac:dyDescent="0.25">
      <c r="A5" s="1" t="s">
        <v>18</v>
      </c>
      <c r="B5" s="3"/>
      <c r="C5" s="12">
        <f>_xlfn.IFNA(VLOOKUP(A5,Purchase!$A$2:$C$62,3,FALSE),0)</f>
        <v>0</v>
      </c>
      <c r="D5" s="12">
        <f>C5+_xlfn.IFNA(VLOOKUP(A5,Purchase!$A$63:$C$128,3,FALSE),0)</f>
        <v>0</v>
      </c>
      <c r="E5" s="12">
        <f>D5-_xlfn.IFNA(VLOOKUP(A5,Sales!$A$2:$D$17,4,FALSE),0)</f>
        <v>0</v>
      </c>
      <c r="F5" s="12">
        <f>E5-_xlfn.IFNA(VLOOKUP(A5,Sales!$A$18:$D$31,4,FALSE),0)</f>
        <v>0</v>
      </c>
      <c r="G5" s="20">
        <f>F5+_xlfn.IFNA(VLOOKUP(A5,Purchase!$A$129:$C$165,3,FALSE),0)</f>
        <v>8</v>
      </c>
      <c r="H5" s="20">
        <f>G5-_xlfn.IFNA(VLOOKUP(A5,Sales!$A$32:$D$73,4,FALSE),0)</f>
        <v>8</v>
      </c>
      <c r="I5" s="20">
        <f>H5-_xlfn.IFNA(VLOOKUP(A5,Sales!A77:D112,4,FALSE),0)</f>
        <v>8</v>
      </c>
      <c r="J5" s="20">
        <f>I5-_xlfn.IFNA(VLOOKUP(A5,Sales!A113:D131,4,FALSE),0)</f>
        <v>8</v>
      </c>
      <c r="K5" s="20">
        <f>J5-_xlfn.IFNA(VLOOKUP(A5,Sales!A133:D139,4,FALSE),0)</f>
        <v>8</v>
      </c>
      <c r="L5" s="20">
        <f>K5-_xlfn.IFNA(VLOOKUP(A5,Sales!A140:D140,4,FALSE),0)</f>
        <v>8</v>
      </c>
      <c r="M5" s="4">
        <f>VLOOKUP(A5,Data!$A$2:$L$133,12,FALSE)</f>
        <v>208.022672</v>
      </c>
      <c r="N5" s="4">
        <f>L5*M5</f>
        <v>1664.181376</v>
      </c>
      <c r="O5">
        <v>1</v>
      </c>
      <c r="P5" t="str">
        <f>VLOOKUP(A5,Data!$A$2:$P$133,16,FALSE)</f>
        <v>301-400</v>
      </c>
    </row>
    <row r="6" spans="1:16" ht="39.950000000000003" customHeight="1" x14ac:dyDescent="0.25">
      <c r="A6" s="1" t="s">
        <v>62</v>
      </c>
      <c r="B6" s="3"/>
      <c r="C6" s="12">
        <f>_xlfn.IFNA(VLOOKUP(A6,Purchase!$A$2:$C$62,3,FALSE),0)</f>
        <v>0</v>
      </c>
      <c r="D6" s="20">
        <f>C6+_xlfn.IFNA(VLOOKUP(A6,Purchase!$A$63:$C$128,3,FALSE),0)</f>
        <v>6</v>
      </c>
      <c r="E6" s="20">
        <f>D6-_xlfn.IFNA(VLOOKUP(A6,Sales!$A$2:$D$17,4,FALSE),0)</f>
        <v>6</v>
      </c>
      <c r="F6" s="20">
        <f>E6-_xlfn.IFNA(VLOOKUP(A6,Sales!$A$18:$D$31,4,FALSE),0)</f>
        <v>6</v>
      </c>
      <c r="G6" s="20">
        <f>F6+_xlfn.IFNA(VLOOKUP(A6,Purchase!$A$129:$C$165,3,FALSE),0)</f>
        <v>6</v>
      </c>
      <c r="H6" s="20">
        <f>G6-_xlfn.IFNA(VLOOKUP(A6,Sales!$A$32:$D$73,4,FALSE),0)</f>
        <v>6</v>
      </c>
      <c r="I6" s="20">
        <f>H6-_xlfn.IFNA(VLOOKUP(A6,Sales!A78:D113,4,FALSE),0)</f>
        <v>6</v>
      </c>
      <c r="J6" s="20">
        <f>I6-_xlfn.IFNA(VLOOKUP(A6,Sales!A114:D132,4,FALSE),0)</f>
        <v>6</v>
      </c>
      <c r="K6" s="20">
        <f>J6-_xlfn.IFNA(VLOOKUP(A6,Sales!A134:D140,4,FALSE),0)</f>
        <v>6</v>
      </c>
      <c r="L6" s="20">
        <f>K6-_xlfn.IFNA(VLOOKUP(A6,Sales!A141:D141,4,FALSE),0)</f>
        <v>6</v>
      </c>
      <c r="M6" s="4">
        <f>VLOOKUP(A6,Data!$A$2:$L$133,12,FALSE)</f>
        <v>208.022672</v>
      </c>
      <c r="N6" s="4">
        <f>L6*M6</f>
        <v>1248.1360319999999</v>
      </c>
      <c r="O6">
        <v>1</v>
      </c>
      <c r="P6" t="str">
        <f>VLOOKUP(A6,Data!$A$2:$P$133,16,FALSE)</f>
        <v>301-400</v>
      </c>
    </row>
    <row r="7" spans="1:16" ht="39.950000000000003" customHeight="1" x14ac:dyDescent="0.25">
      <c r="A7" s="1" t="s">
        <v>63</v>
      </c>
      <c r="B7" s="3"/>
      <c r="C7" s="12">
        <f>_xlfn.IFNA(VLOOKUP(A7,Purchase!$A$2:$C$62,3,FALSE),0)</f>
        <v>0</v>
      </c>
      <c r="D7" s="20">
        <f>C7+_xlfn.IFNA(VLOOKUP(A7,Purchase!$A$63:$C$128,3,FALSE),0)</f>
        <v>5</v>
      </c>
      <c r="E7" s="20">
        <f>D7-_xlfn.IFNA(VLOOKUP(A7,Sales!$A$2:$D$17,4,FALSE),0)</f>
        <v>5</v>
      </c>
      <c r="F7" s="20">
        <f>E7-_xlfn.IFNA(VLOOKUP(A7,Sales!$A$18:$D$31,4,FALSE),0)</f>
        <v>5</v>
      </c>
      <c r="G7" s="20">
        <f>F7+_xlfn.IFNA(VLOOKUP(A7,Purchase!$A$129:$C$165,3,FALSE),0)</f>
        <v>5</v>
      </c>
      <c r="H7" s="20">
        <f>G7-_xlfn.IFNA(VLOOKUP(A7,Sales!$A$32:$D$73,4,FALSE),0)</f>
        <v>5</v>
      </c>
      <c r="I7" s="20">
        <f>H7-_xlfn.IFNA(VLOOKUP(A7,Sales!A79:D114,4,FALSE),0)</f>
        <v>5</v>
      </c>
      <c r="J7" s="20">
        <f>I7-_xlfn.IFNA(VLOOKUP(A7,Sales!A115:D133,4,FALSE),0)</f>
        <v>5</v>
      </c>
      <c r="K7" s="20">
        <f>J7-_xlfn.IFNA(VLOOKUP(A7,Sales!A135:D141,4,FALSE),0)</f>
        <v>5</v>
      </c>
      <c r="L7" s="20">
        <f>K7-_xlfn.IFNA(VLOOKUP(A7,Sales!A142:D142,4,FALSE),0)</f>
        <v>5</v>
      </c>
      <c r="M7" s="4">
        <f>VLOOKUP(A7,Data!$A$2:$L$133,12,FALSE)</f>
        <v>255.384096</v>
      </c>
      <c r="N7" s="4">
        <f>L7*M7</f>
        <v>1276.92048</v>
      </c>
      <c r="O7">
        <v>1</v>
      </c>
      <c r="P7" t="str">
        <f>VLOOKUP(A7,Data!$A$2:$P$133,16,FALSE)</f>
        <v>301-400</v>
      </c>
    </row>
    <row r="8" spans="1:16" ht="39.950000000000003" customHeight="1" x14ac:dyDescent="0.25">
      <c r="A8" s="1" t="s">
        <v>4</v>
      </c>
      <c r="B8" s="3"/>
      <c r="C8" s="20">
        <f>_xlfn.IFNA(VLOOKUP(A8,Purchase!$A$2:$C$62,3,FALSE),0)</f>
        <v>6</v>
      </c>
      <c r="D8" s="20">
        <f>C8+_xlfn.IFNA(VLOOKUP(A8,Purchase!$A$63:$C$128,3,FALSE),0)</f>
        <v>6</v>
      </c>
      <c r="E8" s="20">
        <f>D8-_xlfn.IFNA(VLOOKUP(A8,Sales!$A$2:$D$17,4,FALSE),0)</f>
        <v>6</v>
      </c>
      <c r="F8" s="20">
        <f>E8-_xlfn.IFNA(VLOOKUP(A8,Sales!$A$18:$D$31,4,FALSE),0)</f>
        <v>6</v>
      </c>
      <c r="G8" s="20">
        <f>F8+_xlfn.IFNA(VLOOKUP(A8,Purchase!$A$129:$C$165,3,FALSE),0)</f>
        <v>6</v>
      </c>
      <c r="H8" s="20">
        <f>G8-_xlfn.IFNA(VLOOKUP(A8,Sales!$A$32:$D$73,4,FALSE),0)</f>
        <v>6</v>
      </c>
      <c r="I8" s="20">
        <f>H8-_xlfn.IFNA(VLOOKUP(A8,Sales!A80:D115,4,FALSE),0)</f>
        <v>6</v>
      </c>
      <c r="J8" s="20">
        <f>I8-_xlfn.IFNA(VLOOKUP(A8,Sales!A116:D134,4,FALSE),0)</f>
        <v>6</v>
      </c>
      <c r="K8" s="20">
        <f>J8-_xlfn.IFNA(VLOOKUP(A8,Sales!A136:D142,4,FALSE),0)</f>
        <v>6</v>
      </c>
      <c r="L8" s="20">
        <f>K8-_xlfn.IFNA(VLOOKUP(A8,Sales!A143:D143,4,FALSE),0)</f>
        <v>6</v>
      </c>
      <c r="M8" s="4">
        <f>VLOOKUP(A8,Data!$A$2:$L$133,12,FALSE)</f>
        <v>320.03487999999999</v>
      </c>
      <c r="N8" s="4">
        <f>L8*M8</f>
        <v>1920.20928</v>
      </c>
      <c r="O8">
        <v>1</v>
      </c>
      <c r="P8" t="str">
        <f>VLOOKUP(A8,Data!$A$2:$P$133,16,FALSE)</f>
        <v>401-500</v>
      </c>
    </row>
    <row r="9" spans="1:16" ht="39.950000000000003" customHeight="1" x14ac:dyDescent="0.25">
      <c r="A9" s="1" t="s">
        <v>64</v>
      </c>
      <c r="B9" s="3"/>
      <c r="C9" s="12">
        <f>_xlfn.IFNA(VLOOKUP(A9,Purchase!$A$2:$C$62,3,FALSE),0)</f>
        <v>24</v>
      </c>
      <c r="D9" s="12">
        <f>C9+_xlfn.IFNA(VLOOKUP(A9,Purchase!$A$63:$C$128,3,FALSE),0)</f>
        <v>24</v>
      </c>
      <c r="E9" s="12">
        <f>D9-_xlfn.IFNA(VLOOKUP(A9,Sales!$A$2:$D$17,4,FALSE),0)</f>
        <v>24</v>
      </c>
      <c r="F9" s="12">
        <f>E9-_xlfn.IFNA(VLOOKUP(A9,Sales!$A$18:$D$31,4,FALSE),0)</f>
        <v>21</v>
      </c>
      <c r="G9" s="12">
        <f>F9+_xlfn.IFNA(VLOOKUP(A9,Purchase!$A$129:$C$165,3,FALSE),0)</f>
        <v>21</v>
      </c>
      <c r="H9" s="12">
        <f>G9-_xlfn.IFNA(VLOOKUP(A9,Sales!$A$32:$D$73,4,FALSE),0)</f>
        <v>21</v>
      </c>
      <c r="I9" s="12">
        <f>H9-_xlfn.IFNA(VLOOKUP(A9,Sales!A81:D116,4,FALSE),0)</f>
        <v>21</v>
      </c>
      <c r="J9" s="12">
        <f>I9-_xlfn.IFNA(VLOOKUP(A9,Sales!A117:D135,4,FALSE),0)</f>
        <v>21</v>
      </c>
      <c r="K9" s="12">
        <f>J9-_xlfn.IFNA(VLOOKUP(A9,Sales!A137:D143,4,FALSE),0)</f>
        <v>21</v>
      </c>
      <c r="L9" s="12">
        <f>K9-_xlfn.IFNA(VLOOKUP(A9,Sales!A144:D144,4,FALSE),0)</f>
        <v>21</v>
      </c>
      <c r="M9" s="4">
        <f>VLOOKUP(A9,Data!$A$2:$L$133,12,FALSE)</f>
        <v>255.384096</v>
      </c>
      <c r="N9" s="4">
        <f>L9*M9</f>
        <v>5363.0660159999998</v>
      </c>
      <c r="O9">
        <v>3</v>
      </c>
      <c r="P9" t="str">
        <f>VLOOKUP(A9,Data!$A$2:$P$133,16,FALSE)</f>
        <v>301-400</v>
      </c>
    </row>
    <row r="10" spans="1:16" ht="39.950000000000003" customHeight="1" x14ac:dyDescent="0.25">
      <c r="A10" s="1" t="s">
        <v>65</v>
      </c>
      <c r="B10" s="3"/>
      <c r="C10" s="20">
        <f>_xlfn.IFNA(VLOOKUP(A10,Purchase!$A$2:$C$62,3,FALSE),0)</f>
        <v>16</v>
      </c>
      <c r="D10" s="20">
        <f>C10+_xlfn.IFNA(VLOOKUP(A10,Purchase!$A$63:$C$128,3,FALSE),0)</f>
        <v>32</v>
      </c>
      <c r="E10" s="20">
        <f>D10-_xlfn.IFNA(VLOOKUP(A10,Sales!$A$2:$D$17,4,FALSE),0)</f>
        <v>32</v>
      </c>
      <c r="F10" s="20">
        <f>E10-_xlfn.IFNA(VLOOKUP(A10,Sales!$A$18:$D$31,4,FALSE),0)</f>
        <v>32</v>
      </c>
      <c r="G10" s="20">
        <f>F10+_xlfn.IFNA(VLOOKUP(A10,Purchase!$A$129:$C$165,3,FALSE),0)</f>
        <v>32</v>
      </c>
      <c r="H10" s="20">
        <f>G10-_xlfn.IFNA(VLOOKUP(A10,Sales!$A$32:$D$73,4,FALSE),0)</f>
        <v>32</v>
      </c>
      <c r="I10" s="20">
        <f>H10-_xlfn.IFNA(VLOOKUP(A10,Sales!A82:D117,4,FALSE),0)</f>
        <v>32</v>
      </c>
      <c r="J10" s="20">
        <f>I10-_xlfn.IFNA(VLOOKUP(A10,Sales!A118:D136,4,FALSE),0)</f>
        <v>32</v>
      </c>
      <c r="K10" s="20">
        <f>J10-_xlfn.IFNA(VLOOKUP(A10,Sales!A138:D144,4,FALSE),0)</f>
        <v>32</v>
      </c>
      <c r="L10" s="20">
        <f>K10-_xlfn.IFNA(VLOOKUP(A10,Sales!A145:D145,4,FALSE),0)</f>
        <v>32</v>
      </c>
      <c r="M10" s="4">
        <f>VLOOKUP(A10,Data!$A$2:$L$133,12,FALSE)</f>
        <v>383.39804800000002</v>
      </c>
      <c r="N10" s="4">
        <f>L10*M10</f>
        <v>12268.737536000001</v>
      </c>
      <c r="O10">
        <v>1</v>
      </c>
      <c r="P10" t="str">
        <f>VLOOKUP(A10,Data!$A$2:$P$133,16,FALSE)</f>
        <v>501-600</v>
      </c>
    </row>
    <row r="11" spans="1:16" ht="39.950000000000003" customHeight="1" x14ac:dyDescent="0.25">
      <c r="A11" s="1" t="s">
        <v>66</v>
      </c>
      <c r="B11" s="3"/>
      <c r="C11" s="20">
        <f>_xlfn.IFNA(VLOOKUP(A11,Purchase!$A$2:$C$62,3,FALSE),0)</f>
        <v>24</v>
      </c>
      <c r="D11" s="20">
        <f>C11+_xlfn.IFNA(VLOOKUP(A11,Purchase!$A$63:$C$128,3,FALSE),0)</f>
        <v>36</v>
      </c>
      <c r="E11" s="20">
        <f>D11-_xlfn.IFNA(VLOOKUP(A11,Sales!$A$2:$D$17,4,FALSE),0)</f>
        <v>36</v>
      </c>
      <c r="F11" s="20">
        <f>E11-_xlfn.IFNA(VLOOKUP(A11,Sales!$A$18:$D$31,4,FALSE),0)</f>
        <v>36</v>
      </c>
      <c r="G11" s="20">
        <f>F11+_xlfn.IFNA(VLOOKUP(A11,Purchase!$A$129:$C$165,3,FALSE),0)</f>
        <v>36</v>
      </c>
      <c r="H11" s="20">
        <f>G11-_xlfn.IFNA(VLOOKUP(A11,Sales!$A$32:$D$73,4,FALSE),0)</f>
        <v>36</v>
      </c>
      <c r="I11" s="20">
        <f>H11-_xlfn.IFNA(VLOOKUP(A11,Sales!A83:D118,4,FALSE),0)</f>
        <v>36</v>
      </c>
      <c r="J11" s="20">
        <f>I11-_xlfn.IFNA(VLOOKUP(A11,Sales!A119:D137,4,FALSE),0)</f>
        <v>36</v>
      </c>
      <c r="K11" s="20">
        <f>J11-_xlfn.IFNA(VLOOKUP(A11,Sales!A139:D145,4,FALSE),0)</f>
        <v>36</v>
      </c>
      <c r="L11" s="20">
        <f>K11-_xlfn.IFNA(VLOOKUP(A11,Sales!A146:D146,4,FALSE),0)</f>
        <v>36</v>
      </c>
      <c r="M11" s="4">
        <f>VLOOKUP(A11,Data!$A$2:$L$133,12,FALSE)</f>
        <v>400.04359999999997</v>
      </c>
      <c r="N11" s="4">
        <f>L11*M11</f>
        <v>14401.569599999999</v>
      </c>
      <c r="O11">
        <v>1</v>
      </c>
      <c r="P11" t="str">
        <f>VLOOKUP(A11,Data!$A$2:$P$133,16,FALSE)</f>
        <v>601-700</v>
      </c>
    </row>
    <row r="12" spans="1:16" ht="39.950000000000003" customHeight="1" x14ac:dyDescent="0.25">
      <c r="A12" s="1" t="s">
        <v>69</v>
      </c>
      <c r="B12" s="3"/>
      <c r="C12" s="12">
        <f>_xlfn.IFNA(VLOOKUP(A12,Purchase!$A$2:$C$62,3,FALSE),0)</f>
        <v>6</v>
      </c>
      <c r="D12" s="12">
        <f>C12+_xlfn.IFNA(VLOOKUP(A12,Purchase!$A$63:$C$128,3,FALSE),0)</f>
        <v>6</v>
      </c>
      <c r="E12" s="12">
        <f>D12-_xlfn.IFNA(VLOOKUP(A12,Sales!$A$2:$D$17,4,FALSE),0)</f>
        <v>2</v>
      </c>
      <c r="F12" s="12">
        <f>E12-_xlfn.IFNA(VLOOKUP(A12,Sales!$A$18:$D$31,4,FALSE),0)</f>
        <v>2</v>
      </c>
      <c r="G12" s="12">
        <f>F12+_xlfn.IFNA(VLOOKUP(A12,Purchase!$A$129:$C$165,3,FALSE),0)</f>
        <v>26</v>
      </c>
      <c r="H12" s="12">
        <f>G12-_xlfn.IFNA(VLOOKUP(A12,Sales!$A$32:$D$73,4,FALSE),0)</f>
        <v>24</v>
      </c>
      <c r="I12" s="12">
        <f>H12-_xlfn.IFNA(VLOOKUP(A12,Sales!A84:D119,4,FALSE),0)</f>
        <v>24</v>
      </c>
      <c r="J12" s="12">
        <f>I12-_xlfn.IFNA(VLOOKUP(A12,Sales!A120:D138,4,FALSE),0)</f>
        <v>24</v>
      </c>
      <c r="K12" s="12">
        <f>J12-_xlfn.IFNA(VLOOKUP(A12,Sales!A140:D146,4,FALSE),0)</f>
        <v>24</v>
      </c>
      <c r="L12" s="12">
        <f>K12-_xlfn.IFNA(VLOOKUP(A12,Sales!A147:D147,4,FALSE),0)</f>
        <v>24</v>
      </c>
      <c r="M12" s="4">
        <f>VLOOKUP(A12,Data!$A$2:$L$133,12,FALSE)</f>
        <v>191.37712000000002</v>
      </c>
      <c r="N12" s="4">
        <f>L12*M12</f>
        <v>4593.0508800000007</v>
      </c>
      <c r="O12">
        <v>3</v>
      </c>
      <c r="P12" t="str">
        <f>VLOOKUP(A12,Data!$A$2:$P$133,16,FALSE)</f>
        <v>201-300</v>
      </c>
    </row>
    <row r="13" spans="1:16" ht="39.950000000000003" customHeight="1" x14ac:dyDescent="0.25">
      <c r="A13" s="1" t="s">
        <v>67</v>
      </c>
      <c r="B13" s="3"/>
      <c r="C13" s="12">
        <f>_xlfn.IFNA(VLOOKUP(A13,Purchase!$A$2:$C$62,3,FALSE),0)</f>
        <v>24</v>
      </c>
      <c r="D13" s="12">
        <f>C13+_xlfn.IFNA(VLOOKUP(A13,Purchase!$A$63:$C$128,3,FALSE),0)</f>
        <v>24</v>
      </c>
      <c r="E13" s="12">
        <f>D13-_xlfn.IFNA(VLOOKUP(A13,Sales!$A$2:$D$17,4,FALSE),0)</f>
        <v>24</v>
      </c>
      <c r="F13" s="12">
        <f>E13-_xlfn.IFNA(VLOOKUP(A13,Sales!$A$18:$D$31,4,FALSE),0)</f>
        <v>24</v>
      </c>
      <c r="G13" s="12">
        <f>F13+_xlfn.IFNA(VLOOKUP(A13,Purchase!$A$129:$C$165,3,FALSE),0)</f>
        <v>24</v>
      </c>
      <c r="H13" s="12">
        <f>G13-_xlfn.IFNA(VLOOKUP(A13,Sales!$A$32:$D$73,4,FALSE),0)</f>
        <v>21</v>
      </c>
      <c r="I13" s="12">
        <f>H13-_xlfn.IFNA(VLOOKUP(A13,Sales!A85:D120,4,FALSE),0)</f>
        <v>21</v>
      </c>
      <c r="J13" s="12">
        <f>I13-_xlfn.IFNA(VLOOKUP(A13,Sales!A121:D139,4,FALSE),0)</f>
        <v>21</v>
      </c>
      <c r="K13" s="12">
        <f>J13-_xlfn.IFNA(VLOOKUP(A13,Sales!A141:D147,4,FALSE),0)</f>
        <v>21</v>
      </c>
      <c r="L13" s="12">
        <f>K13-_xlfn.IFNA(VLOOKUP(A13,Sales!A148:D148,4,FALSE),0)</f>
        <v>21</v>
      </c>
      <c r="M13" s="4">
        <f>VLOOKUP(A13,Data!$A$2:$L$133,12,FALSE)</f>
        <v>160.01743999999999</v>
      </c>
      <c r="N13" s="4">
        <f>L13*M13</f>
        <v>3360.3662399999998</v>
      </c>
      <c r="O13">
        <v>3</v>
      </c>
      <c r="P13" t="str">
        <f>VLOOKUP(A13,Data!$A$2:$P$133,16,FALSE)</f>
        <v>201-300</v>
      </c>
    </row>
    <row r="14" spans="1:16" ht="39.950000000000003" customHeight="1" x14ac:dyDescent="0.25">
      <c r="A14" s="1" t="s">
        <v>68</v>
      </c>
      <c r="B14" s="3"/>
      <c r="C14" s="12">
        <f>_xlfn.IFNA(VLOOKUP(A14,Purchase!$A$2:$C$62,3,FALSE),0)</f>
        <v>0</v>
      </c>
      <c r="D14" s="12">
        <f>C14+_xlfn.IFNA(VLOOKUP(A14,Purchase!$A$63:$C$128,3,FALSE),0)</f>
        <v>0</v>
      </c>
      <c r="E14" s="12">
        <f>D14-_xlfn.IFNA(VLOOKUP(A14,Sales!$A$2:$D$17,4,FALSE),0)</f>
        <v>0</v>
      </c>
      <c r="F14" s="12">
        <f>E14-_xlfn.IFNA(VLOOKUP(A14,Sales!$A$18:$D$31,4,FALSE),0)</f>
        <v>0</v>
      </c>
      <c r="G14" s="12">
        <f>F14+_xlfn.IFNA(VLOOKUP(A14,Purchase!$A$129:$C$165,3,FALSE),0)</f>
        <v>24</v>
      </c>
      <c r="H14" s="12">
        <f>G14-_xlfn.IFNA(VLOOKUP(A14,Sales!$A$32:$D$73,4,FALSE),0)</f>
        <v>22</v>
      </c>
      <c r="I14" s="12">
        <f>H14-_xlfn.IFNA(VLOOKUP(A14,Sales!A86:D121,4,FALSE),0)</f>
        <v>22</v>
      </c>
      <c r="J14" s="12">
        <f>I14-_xlfn.IFNA(VLOOKUP(A14,Sales!A122:D140,4,FALSE),0)</f>
        <v>22</v>
      </c>
      <c r="K14" s="12">
        <f>J14-_xlfn.IFNA(VLOOKUP(A14,Sales!A142:D148,4,FALSE),0)</f>
        <v>22</v>
      </c>
      <c r="L14" s="12">
        <f>K14-_xlfn.IFNA(VLOOKUP(A14,Sales!A149:D149,4,FALSE),0)</f>
        <v>22</v>
      </c>
      <c r="M14" s="4">
        <f>VLOOKUP(A14,Data!$A$2:$L$133,12,FALSE)</f>
        <v>160.01743999999999</v>
      </c>
      <c r="N14" s="4">
        <f>L14*M14</f>
        <v>3520.3836799999999</v>
      </c>
      <c r="O14">
        <v>3</v>
      </c>
      <c r="P14" t="str">
        <f>VLOOKUP(A14,Data!$A$2:$P$133,16,FALSE)</f>
        <v>201-300</v>
      </c>
    </row>
    <row r="15" spans="1:16" ht="39.950000000000003" customHeight="1" x14ac:dyDescent="0.25">
      <c r="A15" s="1" t="s">
        <v>19</v>
      </c>
      <c r="B15" s="3"/>
      <c r="C15" s="12">
        <f>_xlfn.IFNA(VLOOKUP(A15,Purchase!$A$2:$C$62,3,FALSE),0)</f>
        <v>12</v>
      </c>
      <c r="D15" s="12">
        <f>C15+_xlfn.IFNA(VLOOKUP(A15,Purchase!$A$63:$C$128,3,FALSE),0)</f>
        <v>12</v>
      </c>
      <c r="E15" s="12">
        <f>D15-_xlfn.IFNA(VLOOKUP(A15,Sales!$A$2:$D$17,4,FALSE),0)</f>
        <v>9</v>
      </c>
      <c r="F15" s="12">
        <f>E15-_xlfn.IFNA(VLOOKUP(A15,Sales!$A$18:$D$31,4,FALSE),0)</f>
        <v>6</v>
      </c>
      <c r="G15" s="12">
        <f>F15+_xlfn.IFNA(VLOOKUP(A15,Purchase!$A$129:$C$165,3,FALSE),0)</f>
        <v>6</v>
      </c>
      <c r="H15" s="12">
        <f>G15-_xlfn.IFNA(VLOOKUP(A15,Sales!$A$32:$D$73,4,FALSE),0)</f>
        <v>6</v>
      </c>
      <c r="I15" s="12">
        <f>H15-_xlfn.IFNA(VLOOKUP(A15,Sales!A87:D122,4,FALSE),0)</f>
        <v>6</v>
      </c>
      <c r="J15" s="12">
        <f>I15-_xlfn.IFNA(VLOOKUP(A15,Sales!A123:D141,4,FALSE),0)</f>
        <v>4</v>
      </c>
      <c r="K15" s="12">
        <f>J15-_xlfn.IFNA(VLOOKUP(A15,Sales!A143:D149,4,FALSE),0)</f>
        <v>4</v>
      </c>
      <c r="L15" s="12">
        <f>K15-_xlfn.IFNA(VLOOKUP(A15,Sales!A150:D150,4,FALSE),0)</f>
        <v>4</v>
      </c>
      <c r="M15" s="4">
        <f>VLOOKUP(A15,Data!$A$2:$L$133,12,FALSE)</f>
        <v>256.02790400000004</v>
      </c>
      <c r="N15" s="4">
        <f>L15*M15</f>
        <v>1024.1116160000001</v>
      </c>
      <c r="O15">
        <v>3</v>
      </c>
      <c r="P15" t="str">
        <f>VLOOKUP(A15,Data!$A$2:$P$133,16,FALSE)</f>
        <v>301-400</v>
      </c>
    </row>
    <row r="16" spans="1:16" ht="39.950000000000003" customHeight="1" x14ac:dyDescent="0.25">
      <c r="A16" s="1" t="s">
        <v>70</v>
      </c>
      <c r="B16" s="3"/>
      <c r="C16" s="12">
        <f>_xlfn.IFNA(VLOOKUP(A16,Purchase!$A$2:$C$62,3,FALSE),0)</f>
        <v>0</v>
      </c>
      <c r="D16" s="12">
        <f>C16+_xlfn.IFNA(VLOOKUP(A16,Purchase!$A$63:$C$128,3,FALSE),0)</f>
        <v>12</v>
      </c>
      <c r="E16" s="12">
        <f>D16-_xlfn.IFNA(VLOOKUP(A16,Sales!$A$2:$D$17,4,FALSE),0)</f>
        <v>9</v>
      </c>
      <c r="F16" s="12">
        <f>E16-_xlfn.IFNA(VLOOKUP(A16,Sales!$A$18:$D$31,4,FALSE),0)</f>
        <v>6</v>
      </c>
      <c r="G16" s="12">
        <f>F16+_xlfn.IFNA(VLOOKUP(A16,Purchase!$A$129:$C$165,3,FALSE),0)</f>
        <v>6</v>
      </c>
      <c r="H16" s="12">
        <f>G16-_xlfn.IFNA(VLOOKUP(A16,Sales!$A$32:$D$73,4,FALSE),0)</f>
        <v>6</v>
      </c>
      <c r="I16" s="12">
        <f>H16-_xlfn.IFNA(VLOOKUP(A16,Sales!A88:D123,4,FALSE),0)</f>
        <v>6</v>
      </c>
      <c r="J16" s="12">
        <f>I16-_xlfn.IFNA(VLOOKUP(A16,Sales!A124:D142,4,FALSE),0)</f>
        <v>6</v>
      </c>
      <c r="K16" s="12">
        <f>J16-_xlfn.IFNA(VLOOKUP(A16,Sales!A144:D150,4,FALSE),0)</f>
        <v>6</v>
      </c>
      <c r="L16" s="12">
        <f>K16-_xlfn.IFNA(VLOOKUP(A16,Sales!A151:D151,4,FALSE),0)</f>
        <v>6</v>
      </c>
      <c r="M16" s="4">
        <f>VLOOKUP(A16,Data!$A$2:$L$133,12,FALSE)</f>
        <v>160.01743999999999</v>
      </c>
      <c r="N16" s="4">
        <f>L16*M16</f>
        <v>960.10464000000002</v>
      </c>
      <c r="O16">
        <v>3</v>
      </c>
      <c r="P16" t="str">
        <f>VLOOKUP(A16,Data!$A$2:$P$133,16,FALSE)</f>
        <v>201-300</v>
      </c>
    </row>
    <row r="17" spans="1:16" ht="39.950000000000003" customHeight="1" x14ac:dyDescent="0.25">
      <c r="A17" s="1" t="s">
        <v>71</v>
      </c>
      <c r="B17" s="3"/>
      <c r="C17" s="12">
        <f>_xlfn.IFNA(VLOOKUP(A17,Purchase!$A$2:$C$62,3,FALSE),0)</f>
        <v>0</v>
      </c>
      <c r="D17" s="12">
        <f>C17+_xlfn.IFNA(VLOOKUP(A17,Purchase!$A$63:$C$128,3,FALSE),0)</f>
        <v>12</v>
      </c>
      <c r="E17" s="12">
        <f>D17-_xlfn.IFNA(VLOOKUP(A17,Sales!$A$2:$D$17,4,FALSE),0)</f>
        <v>9</v>
      </c>
      <c r="F17" s="12">
        <f>E17-_xlfn.IFNA(VLOOKUP(A17,Sales!$A$18:$D$31,4,FALSE),0)</f>
        <v>6</v>
      </c>
      <c r="G17" s="12">
        <f>F17+_xlfn.IFNA(VLOOKUP(A17,Purchase!$A$129:$C$165,3,FALSE),0)</f>
        <v>6</v>
      </c>
      <c r="H17" s="12">
        <f>G17-_xlfn.IFNA(VLOOKUP(A17,Sales!$A$32:$D$73,4,FALSE),0)</f>
        <v>6</v>
      </c>
      <c r="I17" s="12">
        <f>H17-_xlfn.IFNA(VLOOKUP(A17,Sales!A89:D124,4,FALSE),0)</f>
        <v>6</v>
      </c>
      <c r="J17" s="12">
        <f>I17-_xlfn.IFNA(VLOOKUP(A17,Sales!A125:D143,4,FALSE),0)</f>
        <v>6</v>
      </c>
      <c r="K17" s="12">
        <f>J17-_xlfn.IFNA(VLOOKUP(A17,Sales!A145:D151,4,FALSE),0)</f>
        <v>6</v>
      </c>
      <c r="L17" s="12">
        <f>K17-_xlfn.IFNA(VLOOKUP(A17,Sales!A152:D152,4,FALSE),0)</f>
        <v>6</v>
      </c>
      <c r="M17" s="4">
        <f>VLOOKUP(A17,Data!$A$2:$L$133,12,FALSE)</f>
        <v>160.01743999999999</v>
      </c>
      <c r="N17" s="4">
        <f>L17*M17</f>
        <v>960.10464000000002</v>
      </c>
      <c r="O17">
        <v>3</v>
      </c>
      <c r="P17" t="str">
        <f>VLOOKUP(A17,Data!$A$2:$P$133,16,FALSE)</f>
        <v>201-300</v>
      </c>
    </row>
    <row r="18" spans="1:16" ht="39.950000000000003" customHeight="1" x14ac:dyDescent="0.25">
      <c r="A18" s="1" t="s">
        <v>73</v>
      </c>
      <c r="B18" s="3"/>
      <c r="C18" s="12">
        <f>_xlfn.IFNA(VLOOKUP(A18,Purchase!$A$2:$C$62,3,FALSE),0)</f>
        <v>0</v>
      </c>
      <c r="D18" s="20">
        <f>C18+_xlfn.IFNA(VLOOKUP(A18,Purchase!$A$63:$C$128,3,FALSE),0)</f>
        <v>6</v>
      </c>
      <c r="E18" s="20">
        <f>D18-_xlfn.IFNA(VLOOKUP(A18,Sales!$A$2:$D$17,4,FALSE),0)</f>
        <v>6</v>
      </c>
      <c r="F18" s="20">
        <f>E18-_xlfn.IFNA(VLOOKUP(A18,Sales!$A$18:$D$31,4,FALSE),0)</f>
        <v>6</v>
      </c>
      <c r="G18" s="20">
        <f>F18+_xlfn.IFNA(VLOOKUP(A18,Purchase!$A$129:$C$165,3,FALSE),0)</f>
        <v>6</v>
      </c>
      <c r="H18" s="20">
        <f>G18-_xlfn.IFNA(VLOOKUP(A18,Sales!$A$32:$D$73,4,FALSE),0)</f>
        <v>6</v>
      </c>
      <c r="I18" s="20">
        <f>H18-_xlfn.IFNA(VLOOKUP(A18,Sales!A90:D125,4,FALSE),0)</f>
        <v>6</v>
      </c>
      <c r="J18" s="20">
        <f>I18-_xlfn.IFNA(VLOOKUP(A18,Sales!A126:D144,4,FALSE),0)</f>
        <v>6</v>
      </c>
      <c r="K18" s="20">
        <f>J18-_xlfn.IFNA(VLOOKUP(A18,Sales!A146:D152,4,FALSE),0)</f>
        <v>6</v>
      </c>
      <c r="L18" s="20">
        <f>K18-_xlfn.IFNA(VLOOKUP(A18,Sales!A153:D153,4,FALSE),0)</f>
        <v>6</v>
      </c>
      <c r="M18" s="4">
        <f>VLOOKUP(A18,Data!$A$2:$L$133,12,FALSE)</f>
        <v>255.384096</v>
      </c>
      <c r="N18" s="4">
        <f>L18*M18</f>
        <v>1532.304576</v>
      </c>
      <c r="O18">
        <v>1</v>
      </c>
      <c r="P18" t="str">
        <f>VLOOKUP(A18,Data!$A$2:$P$133,16,FALSE)</f>
        <v>301-400</v>
      </c>
    </row>
    <row r="19" spans="1:16" ht="39.950000000000003" customHeight="1" x14ac:dyDescent="0.25">
      <c r="A19" s="1" t="s">
        <v>72</v>
      </c>
      <c r="B19" s="3"/>
      <c r="C19" s="22">
        <f>_xlfn.IFNA(VLOOKUP(A19,Purchase!$A$2:$C$62,3,FALSE),0)</f>
        <v>3</v>
      </c>
      <c r="D19" s="22">
        <f>C19+_xlfn.IFNA(VLOOKUP(A19,Purchase!$A$63:$C$128,3,FALSE),0)</f>
        <v>3</v>
      </c>
      <c r="E19" s="12">
        <f>D19-_xlfn.IFNA(VLOOKUP(A19,Sales!$A$2:$D$17,4,FALSE),0)</f>
        <v>0</v>
      </c>
      <c r="F19" s="12">
        <f>E19-_xlfn.IFNA(VLOOKUP(A19,Sales!$A$18:$D$31,4,FALSE),0)</f>
        <v>0</v>
      </c>
      <c r="G19" s="22">
        <f>F19+_xlfn.IFNA(VLOOKUP(A19,Purchase!$A$129:$C$165,3,FALSE),0)</f>
        <v>12</v>
      </c>
      <c r="H19" s="22">
        <f>G19-_xlfn.IFNA(VLOOKUP(A19,Sales!$A$32:$D$73,4,FALSE),0)</f>
        <v>12</v>
      </c>
      <c r="I19" s="22">
        <f>H19-_xlfn.IFNA(VLOOKUP(A19,Sales!A91:D126,4,FALSE),0)</f>
        <v>12</v>
      </c>
      <c r="J19" s="22">
        <f>I19-_xlfn.IFNA(VLOOKUP(A19,Sales!A127:D145,4,FALSE),0)</f>
        <v>12</v>
      </c>
      <c r="K19" s="22">
        <f>J19-_xlfn.IFNA(VLOOKUP(A19,Sales!A147:D153,4,FALSE),0)</f>
        <v>12</v>
      </c>
      <c r="L19" s="22">
        <f>K19-_xlfn.IFNA(VLOOKUP(A19,Sales!A154:D154,4,FALSE),0)</f>
        <v>12</v>
      </c>
      <c r="M19" s="4">
        <f>VLOOKUP(A19,Data!$A$2:$L$133,12,FALSE)</f>
        <v>143.236896</v>
      </c>
      <c r="N19" s="4">
        <f>L19*M19</f>
        <v>1718.842752</v>
      </c>
      <c r="O19">
        <v>2</v>
      </c>
      <c r="P19" t="str">
        <f>VLOOKUP(A19,Data!$A$2:$P$133,16,FALSE)</f>
        <v>201-300</v>
      </c>
    </row>
    <row r="20" spans="1:16" ht="39.950000000000003" customHeight="1" x14ac:dyDescent="0.25">
      <c r="A20" s="1" t="s">
        <v>74</v>
      </c>
      <c r="B20" s="3"/>
      <c r="C20" s="20">
        <f>_xlfn.IFNA(VLOOKUP(A20,Purchase!$A$2:$C$62,3,FALSE),0)</f>
        <v>18</v>
      </c>
      <c r="D20" s="20">
        <f>C20+_xlfn.IFNA(VLOOKUP(A20,Purchase!$A$63:$C$128,3,FALSE),0)</f>
        <v>18</v>
      </c>
      <c r="E20" s="20">
        <f>D20-_xlfn.IFNA(VLOOKUP(A20,Sales!$A$2:$D$17,4,FALSE),0)</f>
        <v>18</v>
      </c>
      <c r="F20" s="20">
        <f>E20-_xlfn.IFNA(VLOOKUP(A20,Sales!$A$18:$D$31,4,FALSE),0)</f>
        <v>18</v>
      </c>
      <c r="G20" s="20">
        <f>F20+_xlfn.IFNA(VLOOKUP(A20,Purchase!$A$129:$C$165,3,FALSE),0)</f>
        <v>18</v>
      </c>
      <c r="H20" s="20">
        <f>G20-_xlfn.IFNA(VLOOKUP(A20,Sales!$A$32:$D$73,4,FALSE),0)</f>
        <v>18</v>
      </c>
      <c r="I20" s="20">
        <f>H20-_xlfn.IFNA(VLOOKUP(A20,Sales!A92:D127,4,FALSE),0)</f>
        <v>18</v>
      </c>
      <c r="J20" s="20">
        <f>I20-_xlfn.IFNA(VLOOKUP(A20,Sales!A128:D146,4,FALSE),0)</f>
        <v>18</v>
      </c>
      <c r="K20" s="20">
        <f>J20-_xlfn.IFNA(VLOOKUP(A20,Sales!A148:D154,4,FALSE),0)</f>
        <v>18</v>
      </c>
      <c r="L20" s="20">
        <f>K20-_xlfn.IFNA(VLOOKUP(A20,Sales!A155:D155,4,FALSE),0)</f>
        <v>18</v>
      </c>
      <c r="M20" s="4">
        <f>VLOOKUP(A20,Data!$A$2:$L$133,12,FALSE)</f>
        <v>288.03139199999998</v>
      </c>
      <c r="N20" s="4">
        <f>L20*M20</f>
        <v>5184.5650559999995</v>
      </c>
      <c r="O20">
        <v>1</v>
      </c>
      <c r="P20" t="str">
        <f>VLOOKUP(A20,Data!$A$2:$P$133,16,FALSE)</f>
        <v>401-500</v>
      </c>
    </row>
    <row r="21" spans="1:16" ht="39.950000000000003" customHeight="1" x14ac:dyDescent="0.25">
      <c r="A21" s="1" t="s">
        <v>75</v>
      </c>
      <c r="B21" s="3"/>
      <c r="C21" s="20">
        <f>_xlfn.IFNA(VLOOKUP(A21,Purchase!$A$2:$C$62,3,FALSE),0)</f>
        <v>12</v>
      </c>
      <c r="D21" s="20">
        <f>C21+_xlfn.IFNA(VLOOKUP(A21,Purchase!$A$63:$C$128,3,FALSE),0)</f>
        <v>24</v>
      </c>
      <c r="E21" s="20">
        <f>D21-_xlfn.IFNA(VLOOKUP(A21,Sales!$A$2:$D$17,4,FALSE),0)</f>
        <v>24</v>
      </c>
      <c r="F21" s="20">
        <f>E21-_xlfn.IFNA(VLOOKUP(A21,Sales!$A$18:$D$31,4,FALSE),0)</f>
        <v>24</v>
      </c>
      <c r="G21" s="20">
        <f>F21+_xlfn.IFNA(VLOOKUP(A21,Purchase!$A$129:$C$165,3,FALSE),0)</f>
        <v>24</v>
      </c>
      <c r="H21" s="20">
        <f>G21-_xlfn.IFNA(VLOOKUP(A21,Sales!$A$32:$D$73,4,FALSE),0)</f>
        <v>24</v>
      </c>
      <c r="I21" s="20">
        <f>H21-_xlfn.IFNA(VLOOKUP(A21,Sales!A93:D128,4,FALSE),0)</f>
        <v>24</v>
      </c>
      <c r="J21" s="20">
        <f>I21-_xlfn.IFNA(VLOOKUP(A21,Sales!A129:D147,4,FALSE),0)</f>
        <v>24</v>
      </c>
      <c r="K21" s="20">
        <f>J21-_xlfn.IFNA(VLOOKUP(A21,Sales!A149:D155,4,FALSE),0)</f>
        <v>24</v>
      </c>
      <c r="L21" s="20">
        <f>K21-_xlfn.IFNA(VLOOKUP(A21,Sales!A156:D156,4,FALSE),0)</f>
        <v>24</v>
      </c>
      <c r="M21" s="4">
        <f>VLOOKUP(A21,Data!$A$2:$L$133,12,FALSE)</f>
        <v>288.03139199999998</v>
      </c>
      <c r="N21" s="4">
        <f>L21*M21</f>
        <v>6912.7534079999996</v>
      </c>
      <c r="O21">
        <v>1</v>
      </c>
      <c r="P21" t="str">
        <f>VLOOKUP(A21,Data!$A$2:$P$133,16,FALSE)</f>
        <v>401-500</v>
      </c>
    </row>
    <row r="22" spans="1:16" ht="39.950000000000003" customHeight="1" x14ac:dyDescent="0.25">
      <c r="A22" s="1" t="s">
        <v>76</v>
      </c>
      <c r="B22" s="3"/>
      <c r="C22" s="12">
        <f>_xlfn.IFNA(VLOOKUP(A22,Purchase!$A$2:$C$62,3,FALSE),0)</f>
        <v>0</v>
      </c>
      <c r="D22" s="12">
        <f>C22+_xlfn.IFNA(VLOOKUP(A22,Purchase!$A$63:$C$128,3,FALSE),0)</f>
        <v>0</v>
      </c>
      <c r="E22" s="12">
        <f>D22-_xlfn.IFNA(VLOOKUP(A22,Sales!$A$2:$D$17,4,FALSE),0)</f>
        <v>0</v>
      </c>
      <c r="F22" s="12">
        <f>E22-_xlfn.IFNA(VLOOKUP(A22,Sales!$A$18:$D$31,4,FALSE),0)</f>
        <v>0</v>
      </c>
      <c r="G22" s="20">
        <f>F22+_xlfn.IFNA(VLOOKUP(A22,Purchase!$A$129:$C$165,3,FALSE),0)</f>
        <v>18</v>
      </c>
      <c r="H22" s="20">
        <f>G22-_xlfn.IFNA(VLOOKUP(A22,Sales!$A$32:$D$73,4,FALSE),0)</f>
        <v>18</v>
      </c>
      <c r="I22" s="20">
        <f>H22-_xlfn.IFNA(VLOOKUP(A22,Sales!A94:D129,4,FALSE),0)</f>
        <v>18</v>
      </c>
      <c r="J22" s="20">
        <f>I22-_xlfn.IFNA(VLOOKUP(A22,Sales!A130:D148,4,FALSE),0)</f>
        <v>18</v>
      </c>
      <c r="K22" s="20">
        <f>J22-_xlfn.IFNA(VLOOKUP(A22,Sales!A150:D156,4,FALSE),0)</f>
        <v>18</v>
      </c>
      <c r="L22" s="20">
        <f>K22-_xlfn.IFNA(VLOOKUP(A22,Sales!A157:D157,4,FALSE),0)</f>
        <v>18</v>
      </c>
      <c r="M22" s="4">
        <f>VLOOKUP(A22,Data!$A$2:$L$133,12,FALSE)</f>
        <v>288.03139199999998</v>
      </c>
      <c r="N22" s="4">
        <f>L22*M22</f>
        <v>5184.5650559999995</v>
      </c>
      <c r="O22">
        <v>1</v>
      </c>
      <c r="P22" t="str">
        <f>VLOOKUP(A22,Data!$A$2:$P$133,16,FALSE)</f>
        <v>401-500</v>
      </c>
    </row>
    <row r="23" spans="1:16" ht="39.950000000000003" customHeight="1" x14ac:dyDescent="0.25">
      <c r="A23" s="1" t="s">
        <v>78</v>
      </c>
      <c r="B23" s="3"/>
      <c r="C23" s="12">
        <f>_xlfn.IFNA(VLOOKUP(A23,Purchase!$A$2:$C$62,3,FALSE),0)</f>
        <v>12</v>
      </c>
      <c r="D23" s="12">
        <f>C23+_xlfn.IFNA(VLOOKUP(A23,Purchase!$A$63:$C$128,3,FALSE),0)</f>
        <v>24</v>
      </c>
      <c r="E23" s="12">
        <f>D23-_xlfn.IFNA(VLOOKUP(A23,Sales!$A$2:$D$17,4,FALSE),0)</f>
        <v>24</v>
      </c>
      <c r="F23" s="12">
        <f>E23-_xlfn.IFNA(VLOOKUP(A23,Sales!$A$18:$D$31,4,FALSE),0)</f>
        <v>22</v>
      </c>
      <c r="G23" s="12">
        <f>F23+_xlfn.IFNA(VLOOKUP(A23,Purchase!$A$129:$C$165,3,FALSE),0)</f>
        <v>22</v>
      </c>
      <c r="H23" s="12">
        <f>G23-_xlfn.IFNA(VLOOKUP(A23,Sales!$A$32:$D$73,4,FALSE),0)</f>
        <v>22</v>
      </c>
      <c r="I23" s="12">
        <f>H23-_xlfn.IFNA(VLOOKUP(A23,Sales!A95:D130,4,FALSE),0)</f>
        <v>20</v>
      </c>
      <c r="J23" s="12">
        <f>I23-_xlfn.IFNA(VLOOKUP(A23,Sales!A131:D149,4,FALSE),0)</f>
        <v>20</v>
      </c>
      <c r="K23" s="12">
        <f>J23-_xlfn.IFNA(VLOOKUP(A23,Sales!A151:D157,4,FALSE),0)</f>
        <v>20</v>
      </c>
      <c r="L23" s="12">
        <f>K23-_xlfn.IFNA(VLOOKUP(A23,Sales!A158:D158,4,FALSE),0)</f>
        <v>20</v>
      </c>
      <c r="M23" s="4">
        <f>VLOOKUP(A23,Data!$A$2:$L$133,12,FALSE)</f>
        <v>480.05232000000001</v>
      </c>
      <c r="N23" s="4">
        <f>L23*M23</f>
        <v>9601.0463999999993</v>
      </c>
      <c r="O23">
        <v>3</v>
      </c>
      <c r="P23" t="str">
        <f>VLOOKUP(A23,Data!$A$2:$P$133,16,FALSE)</f>
        <v>701-800</v>
      </c>
    </row>
    <row r="24" spans="1:16" ht="39.950000000000003" customHeight="1" x14ac:dyDescent="0.25">
      <c r="A24" s="1" t="s">
        <v>79</v>
      </c>
      <c r="B24" s="3"/>
      <c r="C24" s="20">
        <f>_xlfn.IFNA(VLOOKUP(A24,Purchase!$A$2:$C$62,3,FALSE),0)</f>
        <v>12</v>
      </c>
      <c r="D24" s="20">
        <f>C24+_xlfn.IFNA(VLOOKUP(A24,Purchase!$A$63:$C$128,3,FALSE),0)</f>
        <v>12</v>
      </c>
      <c r="E24" s="20">
        <f>D24-_xlfn.IFNA(VLOOKUP(A24,Sales!$A$2:$D$17,4,FALSE),0)</f>
        <v>12</v>
      </c>
      <c r="F24" s="20">
        <f>E24-_xlfn.IFNA(VLOOKUP(A24,Sales!$A$18:$D$31,4,FALSE),0)</f>
        <v>12</v>
      </c>
      <c r="G24" s="20">
        <f>F24+_xlfn.IFNA(VLOOKUP(A24,Purchase!$A$129:$C$165,3,FALSE),0)</f>
        <v>12</v>
      </c>
      <c r="H24" s="20">
        <f>G24-_xlfn.IFNA(VLOOKUP(A24,Sales!$A$32:$D$73,4,FALSE),0)</f>
        <v>12</v>
      </c>
      <c r="I24" s="20">
        <f>H24-_xlfn.IFNA(VLOOKUP(A24,Sales!A96:D131,4,FALSE),0)</f>
        <v>12</v>
      </c>
      <c r="J24" s="20">
        <f>I24-_xlfn.IFNA(VLOOKUP(A24,Sales!A132:D150,4,FALSE),0)</f>
        <v>12</v>
      </c>
      <c r="K24" s="20">
        <f>J24-_xlfn.IFNA(VLOOKUP(A24,Sales!A152:D158,4,FALSE),0)</f>
        <v>12</v>
      </c>
      <c r="L24" s="20">
        <f>K24-_xlfn.IFNA(VLOOKUP(A24,Sales!A159:D159,4,FALSE),0)</f>
        <v>12</v>
      </c>
      <c r="M24" s="4">
        <f>VLOOKUP(A24,Data!$A$2:$L$133,12,FALSE)</f>
        <v>480.05232000000001</v>
      </c>
      <c r="N24" s="4">
        <f>L24*M24</f>
        <v>5760.6278400000001</v>
      </c>
      <c r="O24">
        <v>1</v>
      </c>
      <c r="P24" t="str">
        <f>VLOOKUP(A24,Data!$A$2:$P$133,16,FALSE)</f>
        <v>701-800</v>
      </c>
    </row>
    <row r="25" spans="1:16" ht="39.950000000000003" customHeight="1" x14ac:dyDescent="0.25">
      <c r="A25" s="1" t="s">
        <v>83</v>
      </c>
      <c r="B25" s="3"/>
      <c r="C25" s="23">
        <f>_xlfn.IFNA(VLOOKUP(A25,Purchase!$A$2:$C$62,3,FALSE),0)</f>
        <v>3</v>
      </c>
      <c r="D25" s="23">
        <f>C25+_xlfn.IFNA(VLOOKUP(A25,Purchase!$A$63:$C$128,3,FALSE),0)</f>
        <v>3</v>
      </c>
      <c r="E25" s="12">
        <f>D25-_xlfn.IFNA(VLOOKUP(A25,Sales!$A$2:$D$17,4,FALSE),0)</f>
        <v>0</v>
      </c>
      <c r="F25" s="12">
        <f>E25-_xlfn.IFNA(VLOOKUP(A25,Sales!$A$18:$D$31,4,FALSE),0)</f>
        <v>0</v>
      </c>
      <c r="G25" s="23">
        <f>F25+_xlfn.IFNA(VLOOKUP(A25,Purchase!$A$129:$C$165,3,FALSE),0)</f>
        <v>12</v>
      </c>
      <c r="H25" s="23">
        <f>G25-_xlfn.IFNA(VLOOKUP(A25,Sales!$A$32:$D$73,4,FALSE),0)</f>
        <v>12</v>
      </c>
      <c r="I25" s="23">
        <f>H25-_xlfn.IFNA(VLOOKUP(A25,Sales!A97:D132,4,FALSE),0)</f>
        <v>11</v>
      </c>
      <c r="J25" s="23">
        <f>I25-_xlfn.IFNA(VLOOKUP(A25,Sales!A133:D151,4,FALSE),0)</f>
        <v>11</v>
      </c>
      <c r="K25" s="23">
        <f>J25-_xlfn.IFNA(VLOOKUP(A25,Sales!A153:D159,4,FALSE),0)</f>
        <v>11</v>
      </c>
      <c r="L25" s="23">
        <f>K25-_xlfn.IFNA(VLOOKUP(A25,Sales!A160:D160,4,FALSE),0)</f>
        <v>11</v>
      </c>
      <c r="M25" s="4">
        <f>VLOOKUP(A25,Data!$A$2:$L$133,12,FALSE)</f>
        <v>191.37712000000002</v>
      </c>
      <c r="N25" s="4">
        <f>L25*M25</f>
        <v>2105.1483200000002</v>
      </c>
      <c r="O25">
        <v>4</v>
      </c>
      <c r="P25" t="str">
        <f>VLOOKUP(A25,Data!$A$2:$P$133,16,FALSE)</f>
        <v>201-300</v>
      </c>
    </row>
    <row r="26" spans="1:16" ht="39.950000000000003" customHeight="1" x14ac:dyDescent="0.25">
      <c r="A26" s="1" t="s">
        <v>84</v>
      </c>
      <c r="B26" s="3"/>
      <c r="C26" s="12">
        <f>_xlfn.IFNA(VLOOKUP(A26,Purchase!$A$2:$C$62,3,FALSE),0)</f>
        <v>0</v>
      </c>
      <c r="D26" s="12">
        <f>C26+_xlfn.IFNA(VLOOKUP(A26,Purchase!$A$63:$C$128,3,FALSE),0)</f>
        <v>0</v>
      </c>
      <c r="E26" s="12">
        <f>D26-_xlfn.IFNA(VLOOKUP(A26,Sales!$A$2:$D$17,4,FALSE),0)</f>
        <v>0</v>
      </c>
      <c r="F26" s="12">
        <f>E26-_xlfn.IFNA(VLOOKUP(A26,Sales!$A$18:$D$31,4,FALSE),0)</f>
        <v>0</v>
      </c>
      <c r="G26" s="12">
        <f>F26+_xlfn.IFNA(VLOOKUP(A26,Purchase!$A$129:$C$165,3,FALSE),0)</f>
        <v>12</v>
      </c>
      <c r="H26" s="12">
        <f>G26-_xlfn.IFNA(VLOOKUP(A26,Sales!$A$32:$D$73,4,FALSE),0)</f>
        <v>12</v>
      </c>
      <c r="I26" s="12">
        <f>H26-_xlfn.IFNA(VLOOKUP(A26,Sales!A98:D133,4,FALSE),0)</f>
        <v>9</v>
      </c>
      <c r="J26" s="12">
        <f>I26-_xlfn.IFNA(VLOOKUP(A26,Sales!A134:D152,4,FALSE),0)</f>
        <v>9</v>
      </c>
      <c r="K26" s="12">
        <f>J26-_xlfn.IFNA(VLOOKUP(A26,Sales!A154:D160,4,FALSE),0)</f>
        <v>9</v>
      </c>
      <c r="L26" s="12">
        <f>K26-_xlfn.IFNA(VLOOKUP(A26,Sales!A161:D161,4,FALSE),0)</f>
        <v>9</v>
      </c>
      <c r="M26" s="4">
        <f>VLOOKUP(A26,Data!$A$2:$L$133,12,FALSE)</f>
        <v>191.37712000000002</v>
      </c>
      <c r="N26" s="4">
        <f>L26*M26</f>
        <v>1722.3940800000003</v>
      </c>
      <c r="O26">
        <v>3</v>
      </c>
      <c r="P26" t="str">
        <f>VLOOKUP(A26,Data!$A$2:$P$133,16,FALSE)</f>
        <v>201-300</v>
      </c>
    </row>
    <row r="27" spans="1:16" ht="39.950000000000003" customHeight="1" x14ac:dyDescent="0.25">
      <c r="A27" s="1" t="s">
        <v>85</v>
      </c>
      <c r="B27" s="3"/>
      <c r="C27" s="23">
        <f>_xlfn.IFNA(VLOOKUP(A27,Purchase!$A$2:$C$62,3,FALSE),0)</f>
        <v>3</v>
      </c>
      <c r="D27" s="23">
        <f>C27+_xlfn.IFNA(VLOOKUP(A27,Purchase!$A$63:$C$128,3,FALSE),0)</f>
        <v>3</v>
      </c>
      <c r="E27" s="12">
        <f>D27-_xlfn.IFNA(VLOOKUP(A27,Sales!$A$2:$D$17,4,FALSE),0)</f>
        <v>0</v>
      </c>
      <c r="F27" s="12">
        <f>E27-_xlfn.IFNA(VLOOKUP(A27,Sales!$A$18:$D$31,4,FALSE),0)</f>
        <v>0</v>
      </c>
      <c r="G27" s="23">
        <f>F27+_xlfn.IFNA(VLOOKUP(A27,Purchase!$A$129:$C$165,3,FALSE),0)</f>
        <v>12</v>
      </c>
      <c r="H27" s="23">
        <f>G27-_xlfn.IFNA(VLOOKUP(A27,Sales!$A$32:$D$73,4,FALSE),0)</f>
        <v>12</v>
      </c>
      <c r="I27" s="23">
        <f>H27-_xlfn.IFNA(VLOOKUP(A27,Sales!A99:D134,4,FALSE),0)</f>
        <v>10</v>
      </c>
      <c r="J27" s="23">
        <f>I27-_xlfn.IFNA(VLOOKUP(A27,Sales!A135:D153,4,FALSE),0)</f>
        <v>10</v>
      </c>
      <c r="K27" s="23">
        <f>J27-_xlfn.IFNA(VLOOKUP(A27,Sales!A155:D161,4,FALSE),0)</f>
        <v>10</v>
      </c>
      <c r="L27" s="23">
        <f>K27-_xlfn.IFNA(VLOOKUP(A27,Sales!A162:D162,4,FALSE),0)</f>
        <v>10</v>
      </c>
      <c r="M27" s="4">
        <f>VLOOKUP(A27,Data!$A$2:$L$133,12,FALSE)</f>
        <v>191.37712000000002</v>
      </c>
      <c r="N27" s="4">
        <f>L27*M27</f>
        <v>1913.7712000000001</v>
      </c>
      <c r="O27">
        <v>4</v>
      </c>
      <c r="P27" t="str">
        <f>VLOOKUP(A27,Data!$A$2:$P$133,16,FALSE)</f>
        <v>201-300</v>
      </c>
    </row>
    <row r="28" spans="1:16" ht="39.950000000000003" customHeight="1" x14ac:dyDescent="0.25">
      <c r="A28" s="1" t="s">
        <v>77</v>
      </c>
      <c r="B28" s="3"/>
      <c r="C28" s="12">
        <f>_xlfn.IFNA(VLOOKUP(A28,Purchase!$A$2:$C$62,3,FALSE),0)</f>
        <v>12</v>
      </c>
      <c r="D28" s="12">
        <f>C28+_xlfn.IFNA(VLOOKUP(A28,Purchase!$A$63:$C$128,3,FALSE),0)</f>
        <v>24</v>
      </c>
      <c r="E28" s="12">
        <f>D28-_xlfn.IFNA(VLOOKUP(A28,Sales!$A$2:$D$17,4,FALSE),0)</f>
        <v>24</v>
      </c>
      <c r="F28" s="12">
        <f>E28-_xlfn.IFNA(VLOOKUP(A28,Sales!$A$18:$D$31,4,FALSE),0)</f>
        <v>24</v>
      </c>
      <c r="G28" s="12">
        <f>F28+_xlfn.IFNA(VLOOKUP(A28,Purchase!$A$129:$C$165,3,FALSE),0)</f>
        <v>24</v>
      </c>
      <c r="H28" s="12">
        <f>G28-_xlfn.IFNA(VLOOKUP(A28,Sales!$A$32:$D$73,4,FALSE),0)</f>
        <v>22</v>
      </c>
      <c r="I28" s="12">
        <f>H28-_xlfn.IFNA(VLOOKUP(A28,Sales!A100:D135,4,FALSE),0)</f>
        <v>22</v>
      </c>
      <c r="J28" s="12">
        <f>I28-_xlfn.IFNA(VLOOKUP(A28,Sales!A136:D154,4,FALSE),0)</f>
        <v>22</v>
      </c>
      <c r="K28" s="12">
        <f>J28-_xlfn.IFNA(VLOOKUP(A28,Sales!A156:D162,4,FALSE),0)</f>
        <v>22</v>
      </c>
      <c r="L28" s="12">
        <f>K28-_xlfn.IFNA(VLOOKUP(A28,Sales!A163:D163,4,FALSE),0)</f>
        <v>22</v>
      </c>
      <c r="M28" s="4">
        <f>VLOOKUP(A28,Data!$A$2:$L$133,12,FALSE)</f>
        <v>304.03313600000001</v>
      </c>
      <c r="N28" s="4">
        <f>L28*M28</f>
        <v>6688.7289920000003</v>
      </c>
      <c r="O28">
        <v>3</v>
      </c>
      <c r="P28" t="str">
        <f>VLOOKUP(A28,Data!$A$2:$P$133,16,FALSE)</f>
        <v>401-500</v>
      </c>
    </row>
    <row r="29" spans="1:16" ht="39.950000000000003" customHeight="1" x14ac:dyDescent="0.25">
      <c r="A29" s="1" t="s">
        <v>80</v>
      </c>
      <c r="B29" s="3"/>
      <c r="C29" s="12">
        <f>_xlfn.IFNA(VLOOKUP(A29,Purchase!$A$2:$C$62,3,FALSE),0)</f>
        <v>24</v>
      </c>
      <c r="D29" s="12">
        <f>C29+_xlfn.IFNA(VLOOKUP(A29,Purchase!$A$63:$C$128,3,FALSE),0)</f>
        <v>24</v>
      </c>
      <c r="E29" s="12">
        <f>D29-_xlfn.IFNA(VLOOKUP(A29,Sales!$A$2:$D$17,4,FALSE),0)</f>
        <v>24</v>
      </c>
      <c r="F29" s="12">
        <f>E29-_xlfn.IFNA(VLOOKUP(A29,Sales!$A$18:$D$31,4,FALSE),0)</f>
        <v>24</v>
      </c>
      <c r="G29" s="12">
        <f>F29+_xlfn.IFNA(VLOOKUP(A29,Purchase!$A$129:$C$165,3,FALSE),0)</f>
        <v>24</v>
      </c>
      <c r="H29" s="12">
        <f>G29-_xlfn.IFNA(VLOOKUP(A29,Sales!$A$32:$D$73,4,FALSE),0)</f>
        <v>18</v>
      </c>
      <c r="I29" s="12">
        <f>H29-_xlfn.IFNA(VLOOKUP(A29,Sales!A101:D136,4,FALSE),0)</f>
        <v>18</v>
      </c>
      <c r="J29" s="12">
        <f>I29-_xlfn.IFNA(VLOOKUP(A29,Sales!A137:D155,4,FALSE),0)</f>
        <v>18</v>
      </c>
      <c r="K29" s="12">
        <f>J29-_xlfn.IFNA(VLOOKUP(A29,Sales!A157:D163,4,FALSE),0)</f>
        <v>18</v>
      </c>
      <c r="L29" s="12">
        <f>K29-_xlfn.IFNA(VLOOKUP(A29,Sales!A164:D164,4,FALSE),0)</f>
        <v>18</v>
      </c>
      <c r="M29" s="4">
        <f>VLOOKUP(A29,Data!$A$2:$L$133,12,FALSE)</f>
        <v>304.03313600000001</v>
      </c>
      <c r="N29" s="4">
        <f>L29*M29</f>
        <v>5472.5964480000002</v>
      </c>
      <c r="O29">
        <v>3</v>
      </c>
      <c r="P29" t="str">
        <f>VLOOKUP(A29,Data!$A$2:$P$133,16,FALSE)</f>
        <v>401-500</v>
      </c>
    </row>
    <row r="30" spans="1:16" ht="39.950000000000003" customHeight="1" x14ac:dyDescent="0.25">
      <c r="A30" s="1" t="s">
        <v>81</v>
      </c>
      <c r="B30" s="3"/>
      <c r="C30" s="20">
        <f>_xlfn.IFNA(VLOOKUP(A30,Purchase!$A$2:$C$62,3,FALSE),0)</f>
        <v>12</v>
      </c>
      <c r="D30" s="20">
        <f>C30+_xlfn.IFNA(VLOOKUP(A30,Purchase!$A$63:$C$128,3,FALSE),0)</f>
        <v>12</v>
      </c>
      <c r="E30" s="20">
        <f>D30-_xlfn.IFNA(VLOOKUP(A30,Sales!$A$2:$D$17,4,FALSE),0)</f>
        <v>12</v>
      </c>
      <c r="F30" s="20">
        <f>E30-_xlfn.IFNA(VLOOKUP(A30,Sales!$A$18:$D$31,4,FALSE),0)</f>
        <v>12</v>
      </c>
      <c r="G30" s="20">
        <f>F30+_xlfn.IFNA(VLOOKUP(A30,Purchase!$A$129:$C$165,3,FALSE),0)</f>
        <v>12</v>
      </c>
      <c r="H30" s="20">
        <f>G30-_xlfn.IFNA(VLOOKUP(A30,Sales!$A$32:$D$73,4,FALSE),0)</f>
        <v>12</v>
      </c>
      <c r="I30" s="20">
        <f>H30-_xlfn.IFNA(VLOOKUP(A30,Sales!A102:D137,4,FALSE),0)</f>
        <v>12</v>
      </c>
      <c r="J30" s="20">
        <f>I30-_xlfn.IFNA(VLOOKUP(A30,Sales!A138:D156,4,FALSE),0)</f>
        <v>12</v>
      </c>
      <c r="K30" s="20">
        <f>J30-_xlfn.IFNA(VLOOKUP(A30,Sales!A158:D164,4,FALSE),0)</f>
        <v>12</v>
      </c>
      <c r="L30" s="20">
        <f>K30-_xlfn.IFNA(VLOOKUP(A30,Sales!A165:D165,4,FALSE),0)</f>
        <v>12</v>
      </c>
      <c r="M30" s="4">
        <f>VLOOKUP(A30,Data!$A$2:$L$133,12,FALSE)</f>
        <v>304.03313600000001</v>
      </c>
      <c r="N30" s="4">
        <f>L30*M30</f>
        <v>3648.3976320000002</v>
      </c>
      <c r="O30">
        <v>1</v>
      </c>
      <c r="P30" t="str">
        <f>VLOOKUP(A30,Data!$A$2:$P$133,16,FALSE)</f>
        <v>401-500</v>
      </c>
    </row>
    <row r="31" spans="1:16" ht="39.950000000000003" customHeight="1" x14ac:dyDescent="0.25">
      <c r="A31" s="1" t="s">
        <v>82</v>
      </c>
      <c r="B31" s="3"/>
      <c r="C31" s="20">
        <f>_xlfn.IFNA(VLOOKUP(A31,Purchase!$A$2:$C$62,3,FALSE),0)</f>
        <v>12</v>
      </c>
      <c r="D31" s="20">
        <f>C31+_xlfn.IFNA(VLOOKUP(A31,Purchase!$A$63:$C$128,3,FALSE),0)</f>
        <v>12</v>
      </c>
      <c r="E31" s="20">
        <f>D31-_xlfn.IFNA(VLOOKUP(A31,Sales!$A$2:$D$17,4,FALSE),0)</f>
        <v>12</v>
      </c>
      <c r="F31" s="20">
        <f>E31-_xlfn.IFNA(VLOOKUP(A31,Sales!$A$18:$D$31,4,FALSE),0)</f>
        <v>12</v>
      </c>
      <c r="G31" s="20">
        <f>F31+_xlfn.IFNA(VLOOKUP(A31,Purchase!$A$129:$C$165,3,FALSE),0)</f>
        <v>12</v>
      </c>
      <c r="H31" s="20">
        <f>G31-_xlfn.IFNA(VLOOKUP(A31,Sales!$A$32:$D$73,4,FALSE),0)</f>
        <v>12</v>
      </c>
      <c r="I31" s="20">
        <f>H31-_xlfn.IFNA(VLOOKUP(A31,Sales!A103:D138,4,FALSE),0)</f>
        <v>12</v>
      </c>
      <c r="J31" s="20">
        <f>I31-_xlfn.IFNA(VLOOKUP(A31,Sales!A139:D157,4,FALSE),0)</f>
        <v>12</v>
      </c>
      <c r="K31" s="20">
        <f>J31-_xlfn.IFNA(VLOOKUP(A31,Sales!A159:D165,4,FALSE),0)</f>
        <v>12</v>
      </c>
      <c r="L31" s="20">
        <f>K31-_xlfn.IFNA(VLOOKUP(A31,Sales!A166:D166,4,FALSE),0)</f>
        <v>12</v>
      </c>
      <c r="M31" s="4">
        <f>VLOOKUP(A31,Data!$A$2:$L$133,12,FALSE)</f>
        <v>304.03313600000001</v>
      </c>
      <c r="N31" s="4">
        <f>L31*M31</f>
        <v>3648.3976320000002</v>
      </c>
      <c r="O31">
        <v>1</v>
      </c>
      <c r="P31" t="str">
        <f>VLOOKUP(A31,Data!$A$2:$P$133,16,FALSE)</f>
        <v>401-500</v>
      </c>
    </row>
    <row r="32" spans="1:16" ht="39.950000000000003" customHeight="1" x14ac:dyDescent="0.25">
      <c r="A32" s="1" t="s">
        <v>86</v>
      </c>
      <c r="B32" s="3"/>
      <c r="C32" s="22">
        <f>_xlfn.IFNA(VLOOKUP(A32,Purchase!$A$2:$C$62,3,FALSE),0)</f>
        <v>6</v>
      </c>
      <c r="D32" s="22">
        <f>C32+_xlfn.IFNA(VLOOKUP(A32,Purchase!$A$63:$C$128,3,FALSE),0)</f>
        <v>6</v>
      </c>
      <c r="E32" s="22">
        <f>D32-_xlfn.IFNA(VLOOKUP(A32,Sales!$A$2:$D$17,4,FALSE),0)</f>
        <v>2</v>
      </c>
      <c r="F32" s="22">
        <f>E32-_xlfn.IFNA(VLOOKUP(A32,Sales!$A$18:$D$31,4,FALSE),0)</f>
        <v>2</v>
      </c>
      <c r="G32" s="22">
        <f>F32+_xlfn.IFNA(VLOOKUP(A32,Purchase!$A$129:$C$165,3,FALSE),0)</f>
        <v>14</v>
      </c>
      <c r="H32" s="22">
        <f>G32-_xlfn.IFNA(VLOOKUP(A32,Sales!$A$32:$D$73,4,FALSE),0)</f>
        <v>14</v>
      </c>
      <c r="I32" s="22">
        <f>H32-_xlfn.IFNA(VLOOKUP(A32,Sales!A104:D139,4,FALSE),0)</f>
        <v>14</v>
      </c>
      <c r="J32" s="22">
        <f>I32-_xlfn.IFNA(VLOOKUP(A32,Sales!A140:D158,4,FALSE),0)</f>
        <v>14</v>
      </c>
      <c r="K32" s="22">
        <f>J32-_xlfn.IFNA(VLOOKUP(A32,Sales!A160:D166,4,FALSE),0)</f>
        <v>14</v>
      </c>
      <c r="L32" s="22">
        <f>K32-_xlfn.IFNA(VLOOKUP(A32,Sales!A167:D167,4,FALSE),0)</f>
        <v>14</v>
      </c>
      <c r="M32" s="4">
        <f>VLOOKUP(A32,Data!$A$2:$L$133,12,FALSE)</f>
        <v>304.03313600000001</v>
      </c>
      <c r="N32" s="4">
        <f>L32*M32</f>
        <v>4256.4639040000002</v>
      </c>
      <c r="O32">
        <v>2</v>
      </c>
      <c r="P32" t="str">
        <f>VLOOKUP(A32,Data!$A$2:$P$133,16,FALSE)</f>
        <v>401-500</v>
      </c>
    </row>
    <row r="33" spans="1:16" ht="39.950000000000003" customHeight="1" x14ac:dyDescent="0.25">
      <c r="A33" s="1" t="s">
        <v>20</v>
      </c>
      <c r="B33" s="3"/>
      <c r="C33" s="12">
        <f>_xlfn.IFNA(VLOOKUP(A33,Purchase!$A$2:$C$62,3,FALSE),0)</f>
        <v>0</v>
      </c>
      <c r="D33" s="12">
        <f>C33+_xlfn.IFNA(VLOOKUP(A33,Purchase!$A$63:$C$128,3,FALSE),0)</f>
        <v>0</v>
      </c>
      <c r="E33" s="12">
        <f>D33-_xlfn.IFNA(VLOOKUP(A33,Sales!$A$2:$D$17,4,FALSE),0)</f>
        <v>0</v>
      </c>
      <c r="F33" s="12">
        <f>E33-_xlfn.IFNA(VLOOKUP(A33,Sales!$A$18:$D$31,4,FALSE),0)</f>
        <v>0</v>
      </c>
      <c r="G33" s="12">
        <f>F33+_xlfn.IFNA(VLOOKUP(A33,Purchase!$A$129:$C$165,3,FALSE),0)</f>
        <v>10</v>
      </c>
      <c r="H33" s="12">
        <f>G33-_xlfn.IFNA(VLOOKUP(A33,Sales!$A$32:$D$73,4,FALSE),0)</f>
        <v>7</v>
      </c>
      <c r="I33" s="12">
        <f>H33-_xlfn.IFNA(VLOOKUP(A33,Sales!A105:D140,4,FALSE),0)</f>
        <v>7</v>
      </c>
      <c r="J33" s="12">
        <f>I33-_xlfn.IFNA(VLOOKUP(A33,Sales!A141:D159,4,FALSE),0)</f>
        <v>7</v>
      </c>
      <c r="K33" s="12">
        <f>J33-_xlfn.IFNA(VLOOKUP(A33,Sales!A161:D167,4,FALSE),0)</f>
        <v>7</v>
      </c>
      <c r="L33" s="12">
        <f>K33-_xlfn.IFNA(VLOOKUP(A33,Sales!A168:D168,4,FALSE),0)</f>
        <v>7</v>
      </c>
      <c r="M33" s="4">
        <f>VLOOKUP(A33,Data!$A$2:$L$133,12,FALSE)</f>
        <v>160.01743999999999</v>
      </c>
      <c r="N33" s="4">
        <f>L33*M33</f>
        <v>1120.1220799999999</v>
      </c>
      <c r="O33">
        <v>3</v>
      </c>
      <c r="P33" t="str">
        <f>VLOOKUP(A33,Data!$A$2:$P$133,16,FALSE)</f>
        <v>201-300</v>
      </c>
    </row>
    <row r="34" spans="1:16" ht="39.950000000000003" customHeight="1" x14ac:dyDescent="0.25">
      <c r="A34" s="1" t="s">
        <v>87</v>
      </c>
      <c r="B34" s="3"/>
      <c r="C34" s="12">
        <f>_xlfn.IFNA(VLOOKUP(A34,Purchase!$A$2:$C$62,3,FALSE),0)</f>
        <v>24</v>
      </c>
      <c r="D34" s="12">
        <f>C34+_xlfn.IFNA(VLOOKUP(A34,Purchase!$A$63:$C$128,3,FALSE),0)</f>
        <v>24</v>
      </c>
      <c r="E34" s="12">
        <f>D34-_xlfn.IFNA(VLOOKUP(A34,Sales!$A$2:$D$17,4,FALSE),0)</f>
        <v>24</v>
      </c>
      <c r="F34" s="12">
        <f>E34-_xlfn.IFNA(VLOOKUP(A34,Sales!$A$18:$D$31,4,FALSE),0)</f>
        <v>24</v>
      </c>
      <c r="G34" s="12">
        <f>F34+_xlfn.IFNA(VLOOKUP(A34,Purchase!$A$129:$C$165,3,FALSE),0)</f>
        <v>24</v>
      </c>
      <c r="H34" s="12">
        <f>G34-_xlfn.IFNA(VLOOKUP(A34,Sales!$A$32:$D$73,4,FALSE),0)</f>
        <v>18</v>
      </c>
      <c r="I34" s="12">
        <f>H34-_xlfn.IFNA(VLOOKUP(A34,Sales!A106:D141,4,FALSE),0)</f>
        <v>12</v>
      </c>
      <c r="J34" s="12">
        <f>I34-_xlfn.IFNA(VLOOKUP(A34,Sales!A142:D160,4,FALSE),0)</f>
        <v>12</v>
      </c>
      <c r="K34" s="12">
        <f>J34-_xlfn.IFNA(VLOOKUP(A34,Sales!A162:D168,4,FALSE),0)</f>
        <v>12</v>
      </c>
      <c r="L34" s="12">
        <f>K34-_xlfn.IFNA(VLOOKUP(A34,Sales!A169:D169,4,FALSE),0)</f>
        <v>12</v>
      </c>
      <c r="M34" s="4">
        <f>VLOOKUP(A34,Data!$A$2:$L$133,12,FALSE)</f>
        <v>224.024416</v>
      </c>
      <c r="N34" s="4">
        <f>L34*M34</f>
        <v>2688.2929920000001</v>
      </c>
      <c r="O34">
        <v>3</v>
      </c>
      <c r="P34" t="str">
        <f>VLOOKUP(A34,Data!$A$2:$P$133,16,FALSE)</f>
        <v>301-400</v>
      </c>
    </row>
    <row r="35" spans="1:16" ht="39.950000000000003" customHeight="1" x14ac:dyDescent="0.25">
      <c r="A35" s="1" t="s">
        <v>89</v>
      </c>
      <c r="B35" s="3"/>
      <c r="C35" s="12">
        <f>_xlfn.IFNA(VLOOKUP(A35,Purchase!$A$2:$C$62,3,FALSE),0)</f>
        <v>0</v>
      </c>
      <c r="D35" s="20">
        <f>C35+_xlfn.IFNA(VLOOKUP(A35,Purchase!$A$63:$C$128,3,FALSE),0)</f>
        <v>3</v>
      </c>
      <c r="E35" s="20">
        <f>D35-_xlfn.IFNA(VLOOKUP(A35,Sales!$A$2:$D$17,4,FALSE),0)</f>
        <v>3</v>
      </c>
      <c r="F35" s="20">
        <f>E35-_xlfn.IFNA(VLOOKUP(A35,Sales!$A$18:$D$31,4,FALSE),0)</f>
        <v>3</v>
      </c>
      <c r="G35" s="20">
        <f>F35+_xlfn.IFNA(VLOOKUP(A35,Purchase!$A$129:$C$165,3,FALSE),0)</f>
        <v>3</v>
      </c>
      <c r="H35" s="20">
        <f>G35-_xlfn.IFNA(VLOOKUP(A35,Sales!$A$32:$D$73,4,FALSE),0)</f>
        <v>3</v>
      </c>
      <c r="I35" s="20">
        <f>H35-_xlfn.IFNA(VLOOKUP(A35,Sales!A107:D142,4,FALSE),0)</f>
        <v>3</v>
      </c>
      <c r="J35" s="20">
        <f>I35-_xlfn.IFNA(VLOOKUP(A35,Sales!A143:D161,4,FALSE),0)</f>
        <v>3</v>
      </c>
      <c r="K35" s="20">
        <f>J35-_xlfn.IFNA(VLOOKUP(A35,Sales!A163:D169,4,FALSE),0)</f>
        <v>3</v>
      </c>
      <c r="L35" s="20">
        <f>K35-_xlfn.IFNA(VLOOKUP(A35,Sales!A170:D170,4,FALSE),0)</f>
        <v>3</v>
      </c>
      <c r="M35" s="4">
        <f>VLOOKUP(A35,Data!$A$2:$L$133,12,FALSE)</f>
        <v>320.03487999999999</v>
      </c>
      <c r="N35" s="4">
        <f>L35*M35</f>
        <v>960.10464000000002</v>
      </c>
      <c r="O35">
        <v>1</v>
      </c>
      <c r="P35" t="str">
        <f>VLOOKUP(A35,Data!$A$2:$P$133,16,FALSE)</f>
        <v>401-500</v>
      </c>
    </row>
    <row r="36" spans="1:16" ht="39.950000000000003" customHeight="1" x14ac:dyDescent="0.25">
      <c r="A36" s="1" t="s">
        <v>90</v>
      </c>
      <c r="B36" s="3"/>
      <c r="C36" s="12">
        <f>_xlfn.IFNA(VLOOKUP(A36,Purchase!$A$2:$C$62,3,FALSE),0)</f>
        <v>0</v>
      </c>
      <c r="D36" s="20">
        <f>C36+_xlfn.IFNA(VLOOKUP(A36,Purchase!$A$63:$C$128,3,FALSE),0)</f>
        <v>3</v>
      </c>
      <c r="E36" s="20">
        <f>D36-_xlfn.IFNA(VLOOKUP(A36,Sales!$A$2:$D$17,4,FALSE),0)</f>
        <v>3</v>
      </c>
      <c r="F36" s="20">
        <f>E36-_xlfn.IFNA(VLOOKUP(A36,Sales!$A$18:$D$31,4,FALSE),0)</f>
        <v>3</v>
      </c>
      <c r="G36" s="20">
        <f>F36+_xlfn.IFNA(VLOOKUP(A36,Purchase!$A$129:$C$165,3,FALSE),0)</f>
        <v>3</v>
      </c>
      <c r="H36" s="20">
        <f>G36-_xlfn.IFNA(VLOOKUP(A36,Sales!$A$32:$D$73,4,FALSE),0)</f>
        <v>3</v>
      </c>
      <c r="I36" s="20">
        <f>H36-_xlfn.IFNA(VLOOKUP(A36,Sales!A108:D143,4,FALSE),0)</f>
        <v>3</v>
      </c>
      <c r="J36" s="20">
        <f>I36-_xlfn.IFNA(VLOOKUP(A36,Sales!A144:D162,4,FALSE),0)</f>
        <v>3</v>
      </c>
      <c r="K36" s="20">
        <f>J36-_xlfn.IFNA(VLOOKUP(A36,Sales!A164:D170,4,FALSE),0)</f>
        <v>3</v>
      </c>
      <c r="L36" s="20">
        <f>K36-_xlfn.IFNA(VLOOKUP(A36,Sales!A171:D171,4,FALSE),0)</f>
        <v>3</v>
      </c>
      <c r="M36" s="4">
        <f>VLOOKUP(A36,Data!$A$2:$L$133,12,FALSE)</f>
        <v>320.03487999999999</v>
      </c>
      <c r="N36" s="4">
        <f>L36*M36</f>
        <v>960.10464000000002</v>
      </c>
      <c r="O36">
        <v>1</v>
      </c>
      <c r="P36" t="str">
        <f>VLOOKUP(A36,Data!$A$2:$P$133,16,FALSE)</f>
        <v>401-500</v>
      </c>
    </row>
    <row r="37" spans="1:16" ht="39.950000000000003" customHeight="1" x14ac:dyDescent="0.25">
      <c r="A37" s="1" t="s">
        <v>21</v>
      </c>
      <c r="B37" s="3"/>
      <c r="C37" s="12">
        <f>_xlfn.IFNA(VLOOKUP(A37,Purchase!$A$2:$C$62,3,FALSE),0)</f>
        <v>0</v>
      </c>
      <c r="D37" s="23">
        <f>C37+_xlfn.IFNA(VLOOKUP(A37,Purchase!$A$63:$C$128,3,FALSE),0)</f>
        <v>3</v>
      </c>
      <c r="E37" s="23">
        <f>D37-_xlfn.IFNA(VLOOKUP(A37,Sales!$A$2:$D$17,4,FALSE),0)</f>
        <v>3</v>
      </c>
      <c r="F37" s="12">
        <f>E37-_xlfn.IFNA(VLOOKUP(A37,Sales!$A$18:$D$31,4,FALSE),0)</f>
        <v>0</v>
      </c>
      <c r="G37" s="23">
        <f>F37+_xlfn.IFNA(VLOOKUP(A37,Purchase!$A$129:$C$165,3,FALSE),0)</f>
        <v>10</v>
      </c>
      <c r="H37" s="23">
        <f>G37-_xlfn.IFNA(VLOOKUP(A37,Sales!$A$32:$D$73,4,FALSE),0)</f>
        <v>10</v>
      </c>
      <c r="I37" s="23">
        <f>H37-_xlfn.IFNA(VLOOKUP(A37,Sales!A109:D144,4,FALSE),0)</f>
        <v>6</v>
      </c>
      <c r="J37" s="23">
        <f>I37-_xlfn.IFNA(VLOOKUP(A37,Sales!A145:D163,4,FALSE),0)</f>
        <v>6</v>
      </c>
      <c r="K37" s="23">
        <f>J37-_xlfn.IFNA(VLOOKUP(A37,Sales!A165:D171,4,FALSE),0)</f>
        <v>6</v>
      </c>
      <c r="L37" s="23">
        <f>K37-_xlfn.IFNA(VLOOKUP(A37,Sales!A172:D172,4,FALSE),0)</f>
        <v>6</v>
      </c>
      <c r="M37" s="4">
        <f>VLOOKUP(A37,Data!$A$2:$L$133,12,FALSE)</f>
        <v>377.64531200000005</v>
      </c>
      <c r="N37" s="4">
        <f>L37*M37</f>
        <v>2265.8718720000002</v>
      </c>
      <c r="O37">
        <v>4</v>
      </c>
      <c r="P37" t="str">
        <f>VLOOKUP(A37,Data!$A$2:$P$133,16,FALSE)</f>
        <v>501-600</v>
      </c>
    </row>
    <row r="38" spans="1:16" ht="39.950000000000003" customHeight="1" x14ac:dyDescent="0.25">
      <c r="A38" s="1" t="s">
        <v>22</v>
      </c>
      <c r="B38" s="3"/>
      <c r="C38" s="12">
        <f>_xlfn.IFNA(VLOOKUP(A38,Purchase!$A$2:$C$62,3,FALSE),0)</f>
        <v>0</v>
      </c>
      <c r="D38" s="22">
        <f>C38+_xlfn.IFNA(VLOOKUP(A38,Purchase!$A$63:$C$128,3,FALSE),0)</f>
        <v>3</v>
      </c>
      <c r="E38" s="22">
        <f>D38-_xlfn.IFNA(VLOOKUP(A38,Sales!$A$2:$D$17,4,FALSE),0)</f>
        <v>1</v>
      </c>
      <c r="F38" s="22">
        <f>E38-_xlfn.IFNA(VLOOKUP(A38,Sales!$A$18:$D$31,4,FALSE),0)</f>
        <v>1</v>
      </c>
      <c r="G38" s="22">
        <f>F38+_xlfn.IFNA(VLOOKUP(A38,Purchase!$A$129:$C$165,3,FALSE),0)</f>
        <v>11</v>
      </c>
      <c r="H38" s="22">
        <f>G38-_xlfn.IFNA(VLOOKUP(A38,Sales!$A$32:$D$73,4,FALSE),0)</f>
        <v>11</v>
      </c>
      <c r="I38" s="22">
        <f>H38-_xlfn.IFNA(VLOOKUP(A38,Sales!A110:D145,4,FALSE),0)</f>
        <v>11</v>
      </c>
      <c r="J38" s="22">
        <f>I38-_xlfn.IFNA(VLOOKUP(A38,Sales!A146:D164,4,FALSE),0)</f>
        <v>11</v>
      </c>
      <c r="K38" s="22">
        <f>J38-_xlfn.IFNA(VLOOKUP(A38,Sales!A166:D172,4,FALSE),0)</f>
        <v>11</v>
      </c>
      <c r="L38" s="22">
        <f>K38-_xlfn.IFNA(VLOOKUP(A38,Sales!A173:D173,4,FALSE),0)</f>
        <v>11</v>
      </c>
      <c r="M38" s="4">
        <f>VLOOKUP(A38,Data!$A$2:$L$133,12,FALSE)</f>
        <v>377.64531200000005</v>
      </c>
      <c r="N38" s="4">
        <f>L38*M38</f>
        <v>4154.0984320000007</v>
      </c>
      <c r="O38">
        <v>2</v>
      </c>
      <c r="P38" t="str">
        <f>VLOOKUP(A38,Data!$A$2:$P$133,16,FALSE)</f>
        <v>501-600</v>
      </c>
    </row>
    <row r="39" spans="1:16" ht="39.950000000000003" customHeight="1" x14ac:dyDescent="0.25">
      <c r="A39" s="1" t="s">
        <v>23</v>
      </c>
      <c r="B39" s="3"/>
      <c r="C39" s="12">
        <f>_xlfn.IFNA(VLOOKUP(A39,Purchase!$A$2:$C$62,3,FALSE),0)</f>
        <v>0</v>
      </c>
      <c r="D39" s="23">
        <f>C39+_xlfn.IFNA(VLOOKUP(A39,Purchase!$A$63:$C$128,3,FALSE),0)</f>
        <v>3</v>
      </c>
      <c r="E39" s="23">
        <f>D39-_xlfn.IFNA(VLOOKUP(A39,Sales!$A$2:$D$17,4,FALSE),0)</f>
        <v>3</v>
      </c>
      <c r="F39" s="12">
        <f>E39-_xlfn.IFNA(VLOOKUP(A39,Sales!$A$18:$D$31,4,FALSE),0)</f>
        <v>0</v>
      </c>
      <c r="G39" s="23">
        <f>F39+_xlfn.IFNA(VLOOKUP(A39,Purchase!$A$129:$C$165,3,FALSE),0)</f>
        <v>10</v>
      </c>
      <c r="H39" s="23">
        <f>G39-_xlfn.IFNA(VLOOKUP(A39,Sales!$A$32:$D$73,4,FALSE),0)</f>
        <v>4</v>
      </c>
      <c r="I39" s="23">
        <f>H39-_xlfn.IFNA(VLOOKUP(A39,Sales!A111:D146,4,FALSE),0)</f>
        <v>4</v>
      </c>
      <c r="J39" s="23">
        <f>I39-_xlfn.IFNA(VLOOKUP(A39,Sales!A147:D165,4,FALSE),0)</f>
        <v>4</v>
      </c>
      <c r="K39" s="23">
        <f>J39-_xlfn.IFNA(VLOOKUP(A39,Sales!A167:D173,4,FALSE),0)</f>
        <v>4</v>
      </c>
      <c r="L39" s="23">
        <f>K39-_xlfn.IFNA(VLOOKUP(A39,Sales!A174:D174,4,FALSE),0)</f>
        <v>4</v>
      </c>
      <c r="M39" s="4">
        <f>VLOOKUP(A39,Data!$A$2:$L$133,12,FALSE)</f>
        <v>288.03139199999998</v>
      </c>
      <c r="N39" s="4">
        <f>L39*M39</f>
        <v>1152.1255679999999</v>
      </c>
      <c r="O39">
        <v>4</v>
      </c>
      <c r="P39" t="str">
        <f>VLOOKUP(A39,Data!$A$2:$P$133,16,FALSE)</f>
        <v>401-500</v>
      </c>
    </row>
    <row r="40" spans="1:16" ht="39.950000000000003" customHeight="1" x14ac:dyDescent="0.25">
      <c r="A40" s="1" t="s">
        <v>88</v>
      </c>
      <c r="B40" s="3"/>
      <c r="C40" s="12">
        <f>_xlfn.IFNA(VLOOKUP(A40,Purchase!$A$2:$C$62,3,FALSE),0)</f>
        <v>0</v>
      </c>
      <c r="D40" s="12">
        <f>C40+_xlfn.IFNA(VLOOKUP(A40,Purchase!$A$63:$C$128,3,FALSE),0)</f>
        <v>12</v>
      </c>
      <c r="E40" s="12">
        <f>D40-_xlfn.IFNA(VLOOKUP(A40,Sales!$A$2:$D$17,4,FALSE),0)</f>
        <v>12</v>
      </c>
      <c r="F40" s="12">
        <f>E40-_xlfn.IFNA(VLOOKUP(A40,Sales!$A$18:$D$31,4,FALSE),0)</f>
        <v>12</v>
      </c>
      <c r="G40" s="12">
        <f>F40+_xlfn.IFNA(VLOOKUP(A40,Purchase!$A$129:$C$165,3,FALSE),0)</f>
        <v>12</v>
      </c>
      <c r="H40" s="12">
        <f>G40-_xlfn.IFNA(VLOOKUP(A40,Sales!$A$32:$D$73,4,FALSE),0)</f>
        <v>12</v>
      </c>
      <c r="I40" s="12">
        <f>H40-_xlfn.IFNA(VLOOKUP(A40,Sales!A112:D147,4,FALSE),0)</f>
        <v>9</v>
      </c>
      <c r="J40" s="12">
        <f>I40-_xlfn.IFNA(VLOOKUP(A40,Sales!A148:D166,4,FALSE),0)</f>
        <v>9</v>
      </c>
      <c r="K40" s="12">
        <f>J40-_xlfn.IFNA(VLOOKUP(A40,Sales!A168:D174,4,FALSE),0)</f>
        <v>9</v>
      </c>
      <c r="L40" s="12">
        <f>K40-_xlfn.IFNA(VLOOKUP(A40,Sales!A175:D175,4,FALSE),0)</f>
        <v>9</v>
      </c>
      <c r="M40" s="4">
        <f>VLOOKUP(A40,Data!$A$2:$L$133,12,FALSE)</f>
        <v>255.384096</v>
      </c>
      <c r="N40" s="4">
        <f>L40*M40</f>
        <v>2298.4568639999998</v>
      </c>
      <c r="O40">
        <v>3</v>
      </c>
      <c r="P40" t="str">
        <f>VLOOKUP(A40,Data!$A$2:$P$133,16,FALSE)</f>
        <v>301-400</v>
      </c>
    </row>
    <row r="41" spans="1:16" ht="39.950000000000003" customHeight="1" x14ac:dyDescent="0.25">
      <c r="A41" s="1" t="s">
        <v>91</v>
      </c>
      <c r="B41" s="3"/>
      <c r="C41" s="20">
        <f>_xlfn.IFNA(VLOOKUP(A41,Purchase!$A$2:$C$62,3,FALSE),0)</f>
        <v>24</v>
      </c>
      <c r="D41" s="20">
        <f>C41+_xlfn.IFNA(VLOOKUP(A41,Purchase!$A$63:$C$128,3,FALSE),0)</f>
        <v>36</v>
      </c>
      <c r="E41" s="20">
        <f>D41-_xlfn.IFNA(VLOOKUP(A41,Sales!$A$2:$D$17,4,FALSE),0)</f>
        <v>36</v>
      </c>
      <c r="F41" s="20">
        <f>E41-_xlfn.IFNA(VLOOKUP(A41,Sales!$A$18:$D$31,4,FALSE),0)</f>
        <v>36</v>
      </c>
      <c r="G41" s="20">
        <f>F41+_xlfn.IFNA(VLOOKUP(A41,Purchase!$A$129:$C$165,3,FALSE),0)</f>
        <v>36</v>
      </c>
      <c r="H41" s="20">
        <f>G41-_xlfn.IFNA(VLOOKUP(A41,Sales!$A$32:$D$73,4,FALSE),0)</f>
        <v>36</v>
      </c>
      <c r="I41" s="20">
        <f>H41-_xlfn.IFNA(VLOOKUP(A41,Sales!A113:D148,4,FALSE),0)</f>
        <v>36</v>
      </c>
      <c r="J41" s="20">
        <f>I41-_xlfn.IFNA(VLOOKUP(A41,Sales!A149:D167,4,FALSE),0)</f>
        <v>36</v>
      </c>
      <c r="K41" s="20">
        <f>J41-_xlfn.IFNA(VLOOKUP(A41,Sales!A169:D175,4,FALSE),0)</f>
        <v>36</v>
      </c>
      <c r="L41" s="20">
        <f>K41-_xlfn.IFNA(VLOOKUP(A41,Sales!A176:D176,4,FALSE),0)</f>
        <v>36</v>
      </c>
      <c r="M41" s="4">
        <f>VLOOKUP(A41,Data!$A$2:$L$133,12,FALSE)</f>
        <v>191.37712000000002</v>
      </c>
      <c r="N41" s="4">
        <f>L41*M41</f>
        <v>6889.576320000001</v>
      </c>
      <c r="O41">
        <v>1</v>
      </c>
      <c r="P41" t="str">
        <f>VLOOKUP(A41,Data!$A$2:$P$133,16,FALSE)</f>
        <v>201-300</v>
      </c>
    </row>
    <row r="42" spans="1:16" ht="39.950000000000003" customHeight="1" x14ac:dyDescent="0.25">
      <c r="A42" s="1" t="s">
        <v>92</v>
      </c>
      <c r="B42" s="3"/>
      <c r="C42" s="20">
        <f>_xlfn.IFNA(VLOOKUP(A42,Purchase!$A$2:$C$62,3,FALSE),0)</f>
        <v>12</v>
      </c>
      <c r="D42" s="20">
        <f>C42+_xlfn.IFNA(VLOOKUP(A42,Purchase!$A$63:$C$128,3,FALSE),0)</f>
        <v>36</v>
      </c>
      <c r="E42" s="20">
        <f>D42-_xlfn.IFNA(VLOOKUP(A42,Sales!$A$2:$D$17,4,FALSE),0)</f>
        <v>36</v>
      </c>
      <c r="F42" s="20">
        <f>E42-_xlfn.IFNA(VLOOKUP(A42,Sales!$A$18:$D$31,4,FALSE),0)</f>
        <v>36</v>
      </c>
      <c r="G42" s="20">
        <f>F42+_xlfn.IFNA(VLOOKUP(A42,Purchase!$A$129:$C$165,3,FALSE),0)</f>
        <v>36</v>
      </c>
      <c r="H42" s="20">
        <f>G42-_xlfn.IFNA(VLOOKUP(A42,Sales!$A$32:$D$73,4,FALSE),0)</f>
        <v>36</v>
      </c>
      <c r="I42" s="20">
        <f>H42-_xlfn.IFNA(VLOOKUP(A42,Sales!A114:D149,4,FALSE),0)</f>
        <v>36</v>
      </c>
      <c r="J42" s="20">
        <f>I42-_xlfn.IFNA(VLOOKUP(A42,Sales!A150:D168,4,FALSE),0)</f>
        <v>36</v>
      </c>
      <c r="K42" s="20">
        <f>J42-_xlfn.IFNA(VLOOKUP(A42,Sales!A170:D176,4,FALSE),0)</f>
        <v>36</v>
      </c>
      <c r="L42" s="20">
        <f>K42-_xlfn.IFNA(VLOOKUP(A42,Sales!A177:D177,4,FALSE),0)</f>
        <v>36</v>
      </c>
      <c r="M42" s="4">
        <f>VLOOKUP(A42,Data!$A$2:$L$133,12,FALSE)</f>
        <v>191.37712000000002</v>
      </c>
      <c r="N42" s="4">
        <f>L42*M42</f>
        <v>6889.576320000001</v>
      </c>
      <c r="O42">
        <v>1</v>
      </c>
      <c r="P42" t="str">
        <f>VLOOKUP(A42,Data!$A$2:$P$133,16,FALSE)</f>
        <v>201-300</v>
      </c>
    </row>
    <row r="43" spans="1:16" ht="39.950000000000003" customHeight="1" x14ac:dyDescent="0.25">
      <c r="A43" s="1" t="s">
        <v>97</v>
      </c>
      <c r="B43" s="3"/>
      <c r="C43" s="12">
        <f>_xlfn.IFNA(VLOOKUP(A43,Purchase!$A$2:$C$62,3,FALSE),0)</f>
        <v>0</v>
      </c>
      <c r="D43" s="12">
        <f>C43+_xlfn.IFNA(VLOOKUP(A43,Purchase!$A$63:$C$128,3,FALSE),0)</f>
        <v>0</v>
      </c>
      <c r="E43" s="12">
        <f>D43-_xlfn.IFNA(VLOOKUP(A43,Sales!$A$2:$D$17,4,FALSE),0)</f>
        <v>0</v>
      </c>
      <c r="F43" s="12">
        <f>E43-_xlfn.IFNA(VLOOKUP(A43,Sales!$A$18:$D$31,4,FALSE),0)</f>
        <v>0</v>
      </c>
      <c r="G43" s="12">
        <f>F43+_xlfn.IFNA(VLOOKUP(A43,Purchase!$A$129:$C$165,3,FALSE),0)</f>
        <v>12</v>
      </c>
      <c r="H43" s="12">
        <f>G43-_xlfn.IFNA(VLOOKUP(A43,Sales!$A$32:$D$73,4,FALSE),0)</f>
        <v>10</v>
      </c>
      <c r="I43" s="12">
        <f>H43-_xlfn.IFNA(VLOOKUP(A43,Sales!A115:D150,4,FALSE),0)</f>
        <v>10</v>
      </c>
      <c r="J43" s="12">
        <f>I43-_xlfn.IFNA(VLOOKUP(A43,Sales!A151:D169,4,FALSE),0)</f>
        <v>10</v>
      </c>
      <c r="K43" s="12">
        <f>J43-_xlfn.IFNA(VLOOKUP(A43,Sales!A171:D177,4,FALSE),0)</f>
        <v>10</v>
      </c>
      <c r="L43" s="12">
        <f>K43-_xlfn.IFNA(VLOOKUP(A43,Sales!A178:D178,4,FALSE),0)</f>
        <v>10</v>
      </c>
      <c r="M43" s="4">
        <f>VLOOKUP(A43,Data!$A$2:$L$133,12,FALSE)</f>
        <v>304.03313600000001</v>
      </c>
      <c r="N43" s="4">
        <f>L43*M43</f>
        <v>3040.3313600000001</v>
      </c>
      <c r="O43">
        <v>3</v>
      </c>
      <c r="P43" t="str">
        <f>VLOOKUP(A43,Data!$A$2:$P$133,16,FALSE)</f>
        <v>401-500</v>
      </c>
    </row>
    <row r="44" spans="1:16" ht="39.950000000000003" customHeight="1" x14ac:dyDescent="0.25">
      <c r="A44" s="1" t="s">
        <v>93</v>
      </c>
      <c r="B44" s="3"/>
      <c r="C44" s="12">
        <f>_xlfn.IFNA(VLOOKUP(A44,Purchase!$A$2:$C$62,3,FALSE),0)</f>
        <v>0</v>
      </c>
      <c r="D44" s="12">
        <f>C44+_xlfn.IFNA(VLOOKUP(A44,Purchase!$A$63:$C$128,3,FALSE),0)</f>
        <v>12</v>
      </c>
      <c r="E44" s="12">
        <f>D44-_xlfn.IFNA(VLOOKUP(A44,Sales!$A$2:$D$17,4,FALSE),0)</f>
        <v>12</v>
      </c>
      <c r="F44" s="12">
        <f>E44-_xlfn.IFNA(VLOOKUP(A44,Sales!$A$18:$D$31,4,FALSE),0)</f>
        <v>12</v>
      </c>
      <c r="G44" s="12">
        <f>F44+_xlfn.IFNA(VLOOKUP(A44,Purchase!$A$129:$C$165,3,FALSE),0)</f>
        <v>12</v>
      </c>
      <c r="H44" s="12">
        <f>G44-_xlfn.IFNA(VLOOKUP(A44,Sales!$A$32:$D$73,4,FALSE),0)</f>
        <v>9</v>
      </c>
      <c r="I44" s="12">
        <f>H44-_xlfn.IFNA(VLOOKUP(A44,Sales!A116:D151,4,FALSE),0)</f>
        <v>9</v>
      </c>
      <c r="J44" s="12">
        <f>I44-_xlfn.IFNA(VLOOKUP(A44,Sales!A152:D170,4,FALSE),0)</f>
        <v>9</v>
      </c>
      <c r="K44" s="12">
        <f>J44-_xlfn.IFNA(VLOOKUP(A44,Sales!A172:D178,4,FALSE),0)</f>
        <v>9</v>
      </c>
      <c r="L44" s="12">
        <f>K44-_xlfn.IFNA(VLOOKUP(A44,Sales!A179:D179,4,FALSE),0)</f>
        <v>9</v>
      </c>
      <c r="M44" s="4">
        <f>VLOOKUP(A44,Data!$A$2:$L$133,12,FALSE)</f>
        <v>304.03313600000001</v>
      </c>
      <c r="N44" s="4">
        <f>L44*M44</f>
        <v>2736.2982240000001</v>
      </c>
      <c r="O44">
        <v>3</v>
      </c>
      <c r="P44" t="str">
        <f>VLOOKUP(A44,Data!$A$2:$P$133,16,FALSE)</f>
        <v>401-500</v>
      </c>
    </row>
    <row r="45" spans="1:16" ht="39.950000000000003" customHeight="1" x14ac:dyDescent="0.25">
      <c r="A45" s="1" t="s">
        <v>94</v>
      </c>
      <c r="B45" s="3"/>
      <c r="C45" s="12">
        <f>_xlfn.IFNA(VLOOKUP(A45,Purchase!$A$2:$C$62,3,FALSE),0)</f>
        <v>0</v>
      </c>
      <c r="D45" s="20">
        <f>C45+_xlfn.IFNA(VLOOKUP(A45,Purchase!$A$63:$C$128,3,FALSE),0)</f>
        <v>6</v>
      </c>
      <c r="E45" s="20">
        <f>D45-_xlfn.IFNA(VLOOKUP(A45,Sales!$A$2:$D$17,4,FALSE),0)</f>
        <v>6</v>
      </c>
      <c r="F45" s="20">
        <f>E45-_xlfn.IFNA(VLOOKUP(A45,Sales!$A$18:$D$31,4,FALSE),0)</f>
        <v>6</v>
      </c>
      <c r="G45" s="20">
        <f>F45+_xlfn.IFNA(VLOOKUP(A45,Purchase!$A$129:$C$165,3,FALSE),0)</f>
        <v>6</v>
      </c>
      <c r="H45" s="20">
        <f>G45-_xlfn.IFNA(VLOOKUP(A45,Sales!$A$32:$D$73,4,FALSE),0)</f>
        <v>6</v>
      </c>
      <c r="I45" s="20">
        <f>H45-_xlfn.IFNA(VLOOKUP(A45,Sales!A117:D152,4,FALSE),0)</f>
        <v>6</v>
      </c>
      <c r="J45" s="20">
        <f>I45-_xlfn.IFNA(VLOOKUP(A45,Sales!A153:D171,4,FALSE),0)</f>
        <v>6</v>
      </c>
      <c r="K45" s="20">
        <f>J45-_xlfn.IFNA(VLOOKUP(A45,Sales!A173:D179,4,FALSE),0)</f>
        <v>6</v>
      </c>
      <c r="L45" s="20">
        <f>K45-_xlfn.IFNA(VLOOKUP(A45,Sales!A180:D180,4,FALSE),0)</f>
        <v>6</v>
      </c>
      <c r="M45" s="4">
        <f>VLOOKUP(A45,Data!$A$2:$L$133,12,FALSE)</f>
        <v>304.03313600000001</v>
      </c>
      <c r="N45" s="4">
        <f>L45*M45</f>
        <v>1824.1988160000001</v>
      </c>
      <c r="O45">
        <v>1</v>
      </c>
      <c r="P45" t="str">
        <f>VLOOKUP(A45,Data!$A$2:$P$133,16,FALSE)</f>
        <v>401-500</v>
      </c>
    </row>
    <row r="46" spans="1:16" ht="39.950000000000003" customHeight="1" x14ac:dyDescent="0.25">
      <c r="A46" s="1" t="s">
        <v>95</v>
      </c>
      <c r="B46" s="3"/>
      <c r="C46" s="12">
        <f>_xlfn.IFNA(VLOOKUP(A46,Purchase!$A$2:$C$62,3,FALSE),0)</f>
        <v>0</v>
      </c>
      <c r="D46" s="12">
        <f>C46+_xlfn.IFNA(VLOOKUP(A46,Purchase!$A$63:$C$128,3,FALSE),0)</f>
        <v>12</v>
      </c>
      <c r="E46" s="12">
        <f>D46-_xlfn.IFNA(VLOOKUP(A46,Sales!$A$2:$D$17,4,FALSE),0)</f>
        <v>12</v>
      </c>
      <c r="F46" s="12">
        <f>E46-_xlfn.IFNA(VLOOKUP(A46,Sales!$A$18:$D$31,4,FALSE),0)</f>
        <v>11</v>
      </c>
      <c r="G46" s="12">
        <f>F46+_xlfn.IFNA(VLOOKUP(A46,Purchase!$A$129:$C$165,3,FALSE),0)</f>
        <v>11</v>
      </c>
      <c r="H46" s="12">
        <f>G46-_xlfn.IFNA(VLOOKUP(A46,Sales!$A$32:$D$73,4,FALSE),0)</f>
        <v>11</v>
      </c>
      <c r="I46" s="12">
        <f>H46-_xlfn.IFNA(VLOOKUP(A46,Sales!A118:D153,4,FALSE),0)</f>
        <v>11</v>
      </c>
      <c r="J46" s="12">
        <f>I46-_xlfn.IFNA(VLOOKUP(A46,Sales!A154:D172,4,FALSE),0)</f>
        <v>11</v>
      </c>
      <c r="K46" s="12">
        <f>J46-_xlfn.IFNA(VLOOKUP(A46,Sales!A174:D180,4,FALSE),0)</f>
        <v>11</v>
      </c>
      <c r="L46" s="12">
        <f>K46-_xlfn.IFNA(VLOOKUP(A46,Sales!A181:D181,4,FALSE),0)</f>
        <v>11</v>
      </c>
      <c r="M46" s="4">
        <f>VLOOKUP(A46,Data!$A$2:$L$133,12,FALSE)</f>
        <v>304.03313600000001</v>
      </c>
      <c r="N46" s="4">
        <f>L46*M46</f>
        <v>3344.3644960000001</v>
      </c>
      <c r="O46">
        <v>3</v>
      </c>
      <c r="P46" t="str">
        <f>VLOOKUP(A46,Data!$A$2:$P$133,16,FALSE)</f>
        <v>401-500</v>
      </c>
    </row>
    <row r="47" spans="1:16" ht="39.950000000000003" customHeight="1" x14ac:dyDescent="0.25">
      <c r="A47" s="1" t="s">
        <v>96</v>
      </c>
      <c r="B47" s="3"/>
      <c r="C47" s="12">
        <f>_xlfn.IFNA(VLOOKUP(A47,Purchase!$A$2:$C$62,3,FALSE),0)</f>
        <v>0</v>
      </c>
      <c r="D47" s="12">
        <f>C47+_xlfn.IFNA(VLOOKUP(A47,Purchase!$A$63:$C$128,3,FALSE),0)</f>
        <v>12</v>
      </c>
      <c r="E47" s="12">
        <f>D47-_xlfn.IFNA(VLOOKUP(A47,Sales!$A$2:$D$17,4,FALSE),0)</f>
        <v>12</v>
      </c>
      <c r="F47" s="12">
        <f>E47-_xlfn.IFNA(VLOOKUP(A47,Sales!$A$18:$D$31,4,FALSE),0)</f>
        <v>9</v>
      </c>
      <c r="G47" s="12">
        <f>F47+_xlfn.IFNA(VLOOKUP(A47,Purchase!$A$129:$C$165,3,FALSE),0)</f>
        <v>9</v>
      </c>
      <c r="H47" s="12">
        <f>G47-_xlfn.IFNA(VLOOKUP(A47,Sales!$A$32:$D$73,4,FALSE),0)</f>
        <v>9</v>
      </c>
      <c r="I47" s="12">
        <f>H47-_xlfn.IFNA(VLOOKUP(A47,Sales!A119:D154,4,FALSE),0)</f>
        <v>9</v>
      </c>
      <c r="J47" s="12">
        <f>I47-_xlfn.IFNA(VLOOKUP(A47,Sales!A155:D173,4,FALSE),0)</f>
        <v>9</v>
      </c>
      <c r="K47" s="12">
        <f>J47-_xlfn.IFNA(VLOOKUP(A47,Sales!A175:D181,4,FALSE),0)</f>
        <v>9</v>
      </c>
      <c r="L47" s="12">
        <f>K47-_xlfn.IFNA(VLOOKUP(A47,Sales!A182:D182,4,FALSE),0)</f>
        <v>9</v>
      </c>
      <c r="M47" s="4">
        <f>VLOOKUP(A47,Data!$A$2:$L$133,12,FALSE)</f>
        <v>304.03313600000001</v>
      </c>
      <c r="N47" s="4">
        <f>L47*M47</f>
        <v>2736.2982240000001</v>
      </c>
      <c r="O47">
        <v>3</v>
      </c>
      <c r="P47" t="str">
        <f>VLOOKUP(A47,Data!$A$2:$P$133,16,FALSE)</f>
        <v>401-500</v>
      </c>
    </row>
    <row r="48" spans="1:16" ht="39.950000000000003" customHeight="1" x14ac:dyDescent="0.25">
      <c r="A48" s="1" t="s">
        <v>98</v>
      </c>
      <c r="B48" s="3"/>
      <c r="C48" s="12">
        <f>_xlfn.IFNA(VLOOKUP(A48,Purchase!$A$2:$C$62,3,FALSE),0)</f>
        <v>0</v>
      </c>
      <c r="D48" s="12">
        <f>C48+_xlfn.IFNA(VLOOKUP(A48,Purchase!$A$63:$C$128,3,FALSE),0)</f>
        <v>0</v>
      </c>
      <c r="E48" s="12">
        <f>D48-_xlfn.IFNA(VLOOKUP(A48,Sales!$A$2:$D$17,4,FALSE),0)</f>
        <v>0</v>
      </c>
      <c r="F48" s="12">
        <f>E48-_xlfn.IFNA(VLOOKUP(A48,Sales!$A$18:$D$31,4,FALSE),0)</f>
        <v>0</v>
      </c>
      <c r="G48" s="20">
        <f>F48+_xlfn.IFNA(VLOOKUP(A48,Purchase!$A$129:$C$165,3,FALSE),0)</f>
        <v>12</v>
      </c>
      <c r="H48" s="20">
        <f>G48-_xlfn.IFNA(VLOOKUP(A48,Sales!$A$32:$D$73,4,FALSE),0)</f>
        <v>12</v>
      </c>
      <c r="I48" s="20">
        <f>H48-_xlfn.IFNA(VLOOKUP(A48,Sales!A120:D155,4,FALSE),0)</f>
        <v>12</v>
      </c>
      <c r="J48" s="20">
        <f>I48-_xlfn.IFNA(VLOOKUP(A48,Sales!A156:D174,4,FALSE),0)</f>
        <v>12</v>
      </c>
      <c r="K48" s="20">
        <f>J48-_xlfn.IFNA(VLOOKUP(A48,Sales!A176:D182,4,FALSE),0)</f>
        <v>12</v>
      </c>
      <c r="L48" s="20">
        <f>K48-_xlfn.IFNA(VLOOKUP(A48,Sales!A183:D183,4,FALSE),0)</f>
        <v>12</v>
      </c>
      <c r="M48" s="4">
        <f>VLOOKUP(A48,Data!$A$2:$L$133,12,FALSE)</f>
        <v>304.03313600000001</v>
      </c>
      <c r="N48" s="4">
        <f>L48*M48</f>
        <v>3648.3976320000002</v>
      </c>
      <c r="O48">
        <v>1</v>
      </c>
      <c r="P48" t="str">
        <f>VLOOKUP(A48,Data!$A$2:$P$133,16,FALSE)</f>
        <v>401-500</v>
      </c>
    </row>
    <row r="49" spans="1:16" ht="39.950000000000003" customHeight="1" x14ac:dyDescent="0.25">
      <c r="A49" s="1" t="s">
        <v>99</v>
      </c>
      <c r="B49" s="3"/>
      <c r="C49" s="12">
        <f>_xlfn.IFNA(VLOOKUP(A49,Purchase!$A$2:$C$62,3,FALSE),0)</f>
        <v>36</v>
      </c>
      <c r="D49" s="12">
        <f>C49+_xlfn.IFNA(VLOOKUP(A49,Purchase!$A$63:$C$128,3,FALSE),0)</f>
        <v>36</v>
      </c>
      <c r="E49" s="12">
        <f>D49-_xlfn.IFNA(VLOOKUP(A49,Sales!$A$2:$D$17,4,FALSE),0)</f>
        <v>33</v>
      </c>
      <c r="F49" s="12">
        <f>E49-_xlfn.IFNA(VLOOKUP(A49,Sales!$A$18:$D$31,4,FALSE),0)</f>
        <v>33</v>
      </c>
      <c r="G49" s="12">
        <f>F49+_xlfn.IFNA(VLOOKUP(A49,Purchase!$A$129:$C$165,3,FALSE),0)</f>
        <v>33</v>
      </c>
      <c r="H49" s="12">
        <f>G49-_xlfn.IFNA(VLOOKUP(A49,Sales!$A$32:$D$73,4,FALSE),0)</f>
        <v>33</v>
      </c>
      <c r="I49" s="12">
        <f>H49-_xlfn.IFNA(VLOOKUP(A49,Sales!A121:D156,4,FALSE),0)</f>
        <v>33</v>
      </c>
      <c r="J49" s="12">
        <f>I49-_xlfn.IFNA(VLOOKUP(A49,Sales!A157:D175,4,FALSE),0)</f>
        <v>33</v>
      </c>
      <c r="K49" s="12">
        <f>J49-_xlfn.IFNA(VLOOKUP(A49,Sales!A177:D183,4,FALSE),0)</f>
        <v>33</v>
      </c>
      <c r="L49" s="12">
        <f>K49-_xlfn.IFNA(VLOOKUP(A49,Sales!A184:D184,4,FALSE),0)</f>
        <v>33</v>
      </c>
      <c r="M49" s="4">
        <f>VLOOKUP(A49,Data!$A$2:$L$133,12,FALSE)</f>
        <v>92.812191999999996</v>
      </c>
      <c r="N49" s="4">
        <f>L49*M49</f>
        <v>3062.8023359999997</v>
      </c>
      <c r="O49">
        <v>3</v>
      </c>
      <c r="P49" t="str">
        <f>VLOOKUP(A49,Data!$A$2:$P$133,16,FALSE)</f>
        <v>101-200</v>
      </c>
    </row>
    <row r="50" spans="1:16" ht="39.950000000000003" customHeight="1" x14ac:dyDescent="0.25">
      <c r="A50" s="1" t="s">
        <v>24</v>
      </c>
      <c r="B50" s="3"/>
      <c r="C50" s="12">
        <f>_xlfn.IFNA(VLOOKUP(A50,Purchase!$A$2:$C$62,3,FALSE),0)</f>
        <v>0</v>
      </c>
      <c r="D50" s="12">
        <f>C50+_xlfn.IFNA(VLOOKUP(A50,Purchase!$A$63:$C$128,3,FALSE),0)</f>
        <v>0</v>
      </c>
      <c r="E50" s="12">
        <f>D50-_xlfn.IFNA(VLOOKUP(A50,Sales!$A$2:$D$17,4,FALSE),0)</f>
        <v>0</v>
      </c>
      <c r="F50" s="12">
        <f>E50-_xlfn.IFNA(VLOOKUP(A50,Sales!$A$18:$D$31,4,FALSE),0)</f>
        <v>0</v>
      </c>
      <c r="G50" s="20">
        <f>F50+_xlfn.IFNA(VLOOKUP(A50,Purchase!$A$129:$C$165,3,FALSE),0)</f>
        <v>10</v>
      </c>
      <c r="H50" s="20">
        <f>G50-_xlfn.IFNA(VLOOKUP(A50,Sales!$A$32:$D$73,4,FALSE),0)</f>
        <v>10</v>
      </c>
      <c r="I50" s="20">
        <f>H50-_xlfn.IFNA(VLOOKUP(A50,Sales!A122:D157,4,FALSE),0)</f>
        <v>10</v>
      </c>
      <c r="J50" s="20">
        <f>I50-_xlfn.IFNA(VLOOKUP(A50,Sales!A158:D176,4,FALSE),0)</f>
        <v>10</v>
      </c>
      <c r="K50" s="20">
        <f>J50-_xlfn.IFNA(VLOOKUP(A50,Sales!A178:D184,4,FALSE),0)</f>
        <v>10</v>
      </c>
      <c r="L50" s="20">
        <f>K50-_xlfn.IFNA(VLOOKUP(A50,Sales!A185:D185,4,FALSE),0)</f>
        <v>10</v>
      </c>
      <c r="M50" s="4">
        <f>VLOOKUP(A50,Data!$A$2:$L$133,12,FALSE)</f>
        <v>416.045344</v>
      </c>
      <c r="N50" s="4">
        <f>L50*M50</f>
        <v>4160.4534400000002</v>
      </c>
      <c r="O50">
        <v>1</v>
      </c>
      <c r="P50" t="str">
        <f>VLOOKUP(A50,Data!$A$2:$P$133,16,FALSE)</f>
        <v>601-700</v>
      </c>
    </row>
    <row r="51" spans="1:16" ht="39.950000000000003" customHeight="1" x14ac:dyDescent="0.25">
      <c r="A51" s="1" t="s">
        <v>100</v>
      </c>
      <c r="B51" s="3"/>
      <c r="C51" s="12">
        <f>_xlfn.IFNA(VLOOKUP(A51,Purchase!$A$2:$C$62,3,FALSE),0)</f>
        <v>0</v>
      </c>
      <c r="D51" s="20">
        <f>C51+_xlfn.IFNA(VLOOKUP(A51,Purchase!$A$63:$C$128,3,FALSE),0)</f>
        <v>12</v>
      </c>
      <c r="E51" s="20">
        <f>D51-_xlfn.IFNA(VLOOKUP(A51,Sales!$A$2:$D$17,4,FALSE),0)</f>
        <v>12</v>
      </c>
      <c r="F51" s="20">
        <f>E51-_xlfn.IFNA(VLOOKUP(A51,Sales!$A$18:$D$31,4,FALSE),0)</f>
        <v>12</v>
      </c>
      <c r="G51" s="20">
        <f>F51+_xlfn.IFNA(VLOOKUP(A51,Purchase!$A$129:$C$165,3,FALSE),0)</f>
        <v>12</v>
      </c>
      <c r="H51" s="20">
        <f>G51-_xlfn.IFNA(VLOOKUP(A51,Sales!$A$32:$D$73,4,FALSE),0)</f>
        <v>12</v>
      </c>
      <c r="I51" s="20">
        <f>H51-_xlfn.IFNA(VLOOKUP(A51,Sales!A123:D158,4,FALSE),0)</f>
        <v>12</v>
      </c>
      <c r="J51" s="20">
        <f>I51-_xlfn.IFNA(VLOOKUP(A51,Sales!A159:D177,4,FALSE),0)</f>
        <v>12</v>
      </c>
      <c r="K51" s="20">
        <f>J51-_xlfn.IFNA(VLOOKUP(A51,Sales!A179:D185,4,FALSE),0)</f>
        <v>12</v>
      </c>
      <c r="L51" s="20">
        <f>K51-_xlfn.IFNA(VLOOKUP(A51,Sales!A186:D186,4,FALSE),0)</f>
        <v>12</v>
      </c>
      <c r="M51" s="4">
        <f>VLOOKUP(A51,Data!$A$2:$L$133,12,FALSE)</f>
        <v>191.37712000000002</v>
      </c>
      <c r="N51" s="4">
        <f>L51*M51</f>
        <v>2296.5254400000003</v>
      </c>
      <c r="O51">
        <v>1</v>
      </c>
      <c r="P51" t="str">
        <f>VLOOKUP(A51,Data!$A$2:$P$133,16,FALSE)</f>
        <v>201-300</v>
      </c>
    </row>
    <row r="52" spans="1:16" ht="39.950000000000003" customHeight="1" x14ac:dyDescent="0.25">
      <c r="A52" s="1" t="s">
        <v>25</v>
      </c>
      <c r="B52" s="3"/>
      <c r="C52" s="20">
        <f>_xlfn.IFNA(VLOOKUP(A52,Purchase!$A$2:$C$62,3,FALSE),0)</f>
        <v>18</v>
      </c>
      <c r="D52" s="20">
        <f>C52+_xlfn.IFNA(VLOOKUP(A52,Purchase!$A$63:$C$128,3,FALSE),0)</f>
        <v>30</v>
      </c>
      <c r="E52" s="20">
        <f>D52-_xlfn.IFNA(VLOOKUP(A52,Sales!$A$2:$D$17,4,FALSE),0)</f>
        <v>30</v>
      </c>
      <c r="F52" s="20">
        <f>E52-_xlfn.IFNA(VLOOKUP(A52,Sales!$A$18:$D$31,4,FALSE),0)</f>
        <v>30</v>
      </c>
      <c r="G52" s="20">
        <f>F52+_xlfn.IFNA(VLOOKUP(A52,Purchase!$A$129:$C$165,3,FALSE),0)</f>
        <v>30</v>
      </c>
      <c r="H52" s="20">
        <f>G52-_xlfn.IFNA(VLOOKUP(A52,Sales!$A$32:$D$73,4,FALSE),0)</f>
        <v>30</v>
      </c>
      <c r="I52" s="20">
        <f>H52-_xlfn.IFNA(VLOOKUP(A52,Sales!A124:D159,4,FALSE),0)</f>
        <v>30</v>
      </c>
      <c r="J52" s="20">
        <f>I52-_xlfn.IFNA(VLOOKUP(A52,Sales!A160:D178,4,FALSE),0)</f>
        <v>30</v>
      </c>
      <c r="K52" s="20">
        <f>J52-_xlfn.IFNA(VLOOKUP(A52,Sales!A180:D186,4,FALSE),0)</f>
        <v>30</v>
      </c>
      <c r="L52" s="20">
        <f>K52-_xlfn.IFNA(VLOOKUP(A52,Sales!A187:D187,4,FALSE),0)</f>
        <v>30</v>
      </c>
      <c r="M52" s="4">
        <f>VLOOKUP(A52,Data!$A$2:$L$133,12,FALSE)</f>
        <v>191.37712000000002</v>
      </c>
      <c r="N52" s="4">
        <f>L52*M52</f>
        <v>5741.3136000000004</v>
      </c>
      <c r="O52">
        <v>1</v>
      </c>
      <c r="P52" t="str">
        <f>VLOOKUP(A52,Data!$A$2:$P$133,16,FALSE)</f>
        <v>201-300</v>
      </c>
    </row>
    <row r="53" spans="1:16" ht="39.950000000000003" customHeight="1" x14ac:dyDescent="0.25">
      <c r="A53" s="1" t="s">
        <v>26</v>
      </c>
      <c r="B53" s="3"/>
      <c r="C53" s="12">
        <f>_xlfn.IFNA(VLOOKUP(A53,Purchase!$A$2:$C$62,3,FALSE),0)</f>
        <v>0</v>
      </c>
      <c r="D53" s="22">
        <f>C53+_xlfn.IFNA(VLOOKUP(A53,Purchase!$A$63:$C$128,3,FALSE),0)</f>
        <v>3</v>
      </c>
      <c r="E53" s="22">
        <f>D53-_xlfn.IFNA(VLOOKUP(A53,Sales!$A$2:$D$17,4,FALSE),0)</f>
        <v>1</v>
      </c>
      <c r="F53" s="22">
        <f>E53-_xlfn.IFNA(VLOOKUP(A53,Sales!$A$18:$D$31,4,FALSE),0)</f>
        <v>1</v>
      </c>
      <c r="G53" s="22">
        <f>F53+_xlfn.IFNA(VLOOKUP(A53,Purchase!$A$129:$C$165,3,FALSE),0)</f>
        <v>11</v>
      </c>
      <c r="H53" s="22">
        <f>G53-_xlfn.IFNA(VLOOKUP(A53,Sales!$A$32:$D$73,4,FALSE),0)</f>
        <v>11</v>
      </c>
      <c r="I53" s="22">
        <f>H53-_xlfn.IFNA(VLOOKUP(A53,Sales!A125:D160,4,FALSE),0)</f>
        <v>11</v>
      </c>
      <c r="J53" s="22">
        <f>I53-_xlfn.IFNA(VLOOKUP(A53,Sales!A161:D179,4,FALSE),0)</f>
        <v>11</v>
      </c>
      <c r="K53" s="22">
        <f>J53-_xlfn.IFNA(VLOOKUP(A53,Sales!A181:D187,4,FALSE),0)</f>
        <v>11</v>
      </c>
      <c r="L53" s="22">
        <f>K53-_xlfn.IFNA(VLOOKUP(A53,Sales!A188:D188,4,FALSE),0)</f>
        <v>11</v>
      </c>
      <c r="M53" s="4">
        <f>VLOOKUP(A53,Data!$A$2:$L$133,12,FALSE)</f>
        <v>416.045344</v>
      </c>
      <c r="N53" s="4">
        <f>L53*M53</f>
        <v>4576.4987840000003</v>
      </c>
      <c r="O53">
        <v>2</v>
      </c>
      <c r="P53" t="str">
        <f>VLOOKUP(A53,Data!$A$2:$P$133,16,FALSE)</f>
        <v>601-700</v>
      </c>
    </row>
    <row r="54" spans="1:16" ht="39.950000000000003" customHeight="1" x14ac:dyDescent="0.25">
      <c r="A54" s="1" t="s">
        <v>101</v>
      </c>
      <c r="B54" s="3"/>
      <c r="C54" s="20">
        <f>_xlfn.IFNA(VLOOKUP(A54,Purchase!$A$2:$C$62,3,FALSE),0)</f>
        <v>12</v>
      </c>
      <c r="D54" s="20">
        <f>C54+_xlfn.IFNA(VLOOKUP(A54,Purchase!$A$63:$C$128,3,FALSE),0)</f>
        <v>12</v>
      </c>
      <c r="E54" s="20">
        <f>D54-_xlfn.IFNA(VLOOKUP(A54,Sales!$A$2:$D$17,4,FALSE),0)</f>
        <v>12</v>
      </c>
      <c r="F54" s="20">
        <f>E54-_xlfn.IFNA(VLOOKUP(A54,Sales!$A$18:$D$31,4,FALSE),0)</f>
        <v>12</v>
      </c>
      <c r="G54" s="20">
        <f>F54+_xlfn.IFNA(VLOOKUP(A54,Purchase!$A$129:$C$165,3,FALSE),0)</f>
        <v>12</v>
      </c>
      <c r="H54" s="20">
        <f>G54-_xlfn.IFNA(VLOOKUP(A54,Sales!$A$32:$D$73,4,FALSE),0)</f>
        <v>12</v>
      </c>
      <c r="I54" s="20">
        <f>H54-_xlfn.IFNA(VLOOKUP(A54,Sales!A126:D161,4,FALSE),0)</f>
        <v>12</v>
      </c>
      <c r="J54" s="20">
        <f>I54-_xlfn.IFNA(VLOOKUP(A54,Sales!A162:D180,4,FALSE),0)</f>
        <v>12</v>
      </c>
      <c r="K54" s="20">
        <f>J54-_xlfn.IFNA(VLOOKUP(A54,Sales!A182:D188,4,FALSE),0)</f>
        <v>12</v>
      </c>
      <c r="L54" s="20">
        <f>K54-_xlfn.IFNA(VLOOKUP(A54,Sales!A189:D189,4,FALSE),0)</f>
        <v>12</v>
      </c>
      <c r="M54" s="4">
        <f>VLOOKUP(A54,Data!$A$2:$L$133,12,FALSE)</f>
        <v>127.370144</v>
      </c>
      <c r="N54" s="4">
        <f>L54*M54</f>
        <v>1528.441728</v>
      </c>
      <c r="O54">
        <v>1</v>
      </c>
      <c r="P54" t="str">
        <f>VLOOKUP(A54,Data!$A$2:$P$133,16,FALSE)</f>
        <v>101-200</v>
      </c>
    </row>
    <row r="55" spans="1:16" ht="39.950000000000003" customHeight="1" x14ac:dyDescent="0.25">
      <c r="A55" s="1" t="s">
        <v>102</v>
      </c>
      <c r="B55" s="3"/>
      <c r="C55" s="12">
        <f>_xlfn.IFNA(VLOOKUP(A55,Purchase!$A$2:$C$62,3,FALSE),0)</f>
        <v>12</v>
      </c>
      <c r="D55" s="12">
        <f>C55+_xlfn.IFNA(VLOOKUP(A55,Purchase!$A$63:$C$128,3,FALSE),0)</f>
        <v>12</v>
      </c>
      <c r="E55" s="12">
        <f>D55-_xlfn.IFNA(VLOOKUP(A55,Sales!$A$2:$D$17,4,FALSE),0)</f>
        <v>12</v>
      </c>
      <c r="F55" s="12">
        <f>E55-_xlfn.IFNA(VLOOKUP(A55,Sales!$A$18:$D$31,4,FALSE),0)</f>
        <v>12</v>
      </c>
      <c r="G55" s="12">
        <f>F55+_xlfn.IFNA(VLOOKUP(A55,Purchase!$A$129:$C$165,3,FALSE),0)</f>
        <v>12</v>
      </c>
      <c r="H55" s="12">
        <f>G55-_xlfn.IFNA(VLOOKUP(A55,Sales!$A$32:$D$73,4,FALSE),0)</f>
        <v>12</v>
      </c>
      <c r="I55" s="12">
        <f>H55-_xlfn.IFNA(VLOOKUP(A55,Sales!A127:D162,4,FALSE),0)</f>
        <v>9</v>
      </c>
      <c r="J55" s="12">
        <f>I55-_xlfn.IFNA(VLOOKUP(A55,Sales!A163:D181,4,FALSE),0)</f>
        <v>9</v>
      </c>
      <c r="K55" s="12">
        <f>J55-_xlfn.IFNA(VLOOKUP(A55,Sales!A183:D189,4,FALSE),0)</f>
        <v>9</v>
      </c>
      <c r="L55" s="12">
        <f>K55-_xlfn.IFNA(VLOOKUP(A55,Sales!A190:D190,4,FALSE),0)</f>
        <v>9</v>
      </c>
      <c r="M55" s="4">
        <f>VLOOKUP(A55,Data!$A$2:$L$133,12,FALSE)</f>
        <v>127.370144</v>
      </c>
      <c r="N55" s="4">
        <f>L55*M55</f>
        <v>1146.3312960000001</v>
      </c>
      <c r="O55">
        <v>3</v>
      </c>
      <c r="P55" t="str">
        <f>VLOOKUP(A55,Data!$A$2:$P$133,16,FALSE)</f>
        <v>101-200</v>
      </c>
    </row>
    <row r="56" spans="1:16" ht="39.950000000000003" customHeight="1" x14ac:dyDescent="0.25">
      <c r="A56" s="1" t="s">
        <v>27</v>
      </c>
      <c r="B56" s="3"/>
      <c r="C56" s="12">
        <f>_xlfn.IFNA(VLOOKUP(A56,Purchase!$A$2:$C$62,3,FALSE),0)</f>
        <v>0</v>
      </c>
      <c r="D56" s="12">
        <f>C56+_xlfn.IFNA(VLOOKUP(A56,Purchase!$A$63:$C$128,3,FALSE),0)</f>
        <v>0</v>
      </c>
      <c r="E56" s="12">
        <f>D56-_xlfn.IFNA(VLOOKUP(A56,Sales!$A$2:$D$17,4,FALSE),0)</f>
        <v>0</v>
      </c>
      <c r="F56" s="12">
        <f>E56-_xlfn.IFNA(VLOOKUP(A56,Sales!$A$18:$D$31,4,FALSE),0)</f>
        <v>0</v>
      </c>
      <c r="G56" s="12">
        <f>F56+_xlfn.IFNA(VLOOKUP(A56,Purchase!$A$129:$C$165,3,FALSE),0)</f>
        <v>24</v>
      </c>
      <c r="H56" s="12">
        <f>G56-_xlfn.IFNA(VLOOKUP(A56,Sales!$A$32:$D$73,4,FALSE),0)</f>
        <v>23</v>
      </c>
      <c r="I56" s="12">
        <f>H56-_xlfn.IFNA(VLOOKUP(A56,Sales!A128:D163,4,FALSE),0)</f>
        <v>23</v>
      </c>
      <c r="J56" s="12">
        <f>I56-_xlfn.IFNA(VLOOKUP(A56,Sales!A164:D182,4,FALSE),0)</f>
        <v>23</v>
      </c>
      <c r="K56" s="12">
        <f>J56-_xlfn.IFNA(VLOOKUP(A56,Sales!A184:D190,4,FALSE),0)</f>
        <v>23</v>
      </c>
      <c r="L56" s="12">
        <f>K56-_xlfn.IFNA(VLOOKUP(A56,Sales!A191:D191,4,FALSE),0)</f>
        <v>23</v>
      </c>
      <c r="M56" s="4">
        <f>VLOOKUP(A56,Data!$A$2:$L$133,12,FALSE)</f>
        <v>256.02790400000004</v>
      </c>
      <c r="N56" s="4">
        <f>L56*M56</f>
        <v>5888.6417920000004</v>
      </c>
      <c r="O56">
        <v>3</v>
      </c>
      <c r="P56" t="str">
        <f>VLOOKUP(A56,Data!$A$2:$P$133,16,FALSE)</f>
        <v>301-400</v>
      </c>
    </row>
    <row r="57" spans="1:16" ht="39.950000000000003" customHeight="1" x14ac:dyDescent="0.25">
      <c r="A57" s="1" t="s">
        <v>28</v>
      </c>
      <c r="B57" s="3"/>
      <c r="C57" s="12">
        <f>_xlfn.IFNA(VLOOKUP(A57,Purchase!$A$2:$C$62,3,FALSE),0)</f>
        <v>0</v>
      </c>
      <c r="D57" s="12">
        <f>C57+_xlfn.IFNA(VLOOKUP(A57,Purchase!$A$63:$C$128,3,FALSE),0)</f>
        <v>0</v>
      </c>
      <c r="E57" s="12">
        <f>D57-_xlfn.IFNA(VLOOKUP(A57,Sales!$A$2:$D$17,4,FALSE),0)</f>
        <v>0</v>
      </c>
      <c r="F57" s="12">
        <f>E57-_xlfn.IFNA(VLOOKUP(A57,Sales!$A$18:$D$31,4,FALSE),0)</f>
        <v>0</v>
      </c>
      <c r="G57" s="12">
        <f>F57+_xlfn.IFNA(VLOOKUP(A57,Purchase!$A$129:$C$165,3,FALSE),0)</f>
        <v>24</v>
      </c>
      <c r="H57" s="12">
        <f>G57-_xlfn.IFNA(VLOOKUP(A57,Sales!$A$32:$D$73,4,FALSE),0)</f>
        <v>23</v>
      </c>
      <c r="I57" s="12">
        <f>H57-_xlfn.IFNA(VLOOKUP(A57,Sales!A129:D164,4,FALSE),0)</f>
        <v>23</v>
      </c>
      <c r="J57" s="12">
        <f>I57-_xlfn.IFNA(VLOOKUP(A57,Sales!A165:D183,4,FALSE),0)</f>
        <v>23</v>
      </c>
      <c r="K57" s="12">
        <f>J57-_xlfn.IFNA(VLOOKUP(A57,Sales!A185:D191,4,FALSE),0)</f>
        <v>23</v>
      </c>
      <c r="L57" s="12">
        <f>K57-_xlfn.IFNA(VLOOKUP(A57,Sales!A192:D192,4,FALSE),0)</f>
        <v>23</v>
      </c>
      <c r="M57" s="4">
        <f>VLOOKUP(A57,Data!$A$2:$L$133,12,FALSE)</f>
        <v>256.02790400000004</v>
      </c>
      <c r="N57" s="4">
        <f>L57*M57</f>
        <v>5888.6417920000004</v>
      </c>
      <c r="O57">
        <v>3</v>
      </c>
      <c r="P57" t="str">
        <f>VLOOKUP(A57,Data!$A$2:$P$133,16,FALSE)</f>
        <v>301-400</v>
      </c>
    </row>
    <row r="58" spans="1:16" ht="39.950000000000003" customHeight="1" x14ac:dyDescent="0.25">
      <c r="A58" s="1" t="s">
        <v>29</v>
      </c>
      <c r="B58" s="3"/>
      <c r="C58" s="12">
        <f>_xlfn.IFNA(VLOOKUP(A58,Purchase!$A$2:$C$62,3,FALSE),0)</f>
        <v>24</v>
      </c>
      <c r="D58" s="12">
        <f>C58+_xlfn.IFNA(VLOOKUP(A58,Purchase!$A$63:$C$128,3,FALSE),0)</f>
        <v>36</v>
      </c>
      <c r="E58" s="12">
        <f>D58-_xlfn.IFNA(VLOOKUP(A58,Sales!$A$2:$D$17,4,FALSE),0)</f>
        <v>36</v>
      </c>
      <c r="F58" s="12">
        <f>E58-_xlfn.IFNA(VLOOKUP(A58,Sales!$A$18:$D$31,4,FALSE),0)</f>
        <v>30</v>
      </c>
      <c r="G58" s="12">
        <f>F58+_xlfn.IFNA(VLOOKUP(A58,Purchase!$A$129:$C$165,3,FALSE),0)</f>
        <v>30</v>
      </c>
      <c r="H58" s="12">
        <f>G58-_xlfn.IFNA(VLOOKUP(A58,Sales!$A$32:$D$73,4,FALSE),0)</f>
        <v>28</v>
      </c>
      <c r="I58" s="12">
        <f>H58-_xlfn.IFNA(VLOOKUP(A58,Sales!A130:D165,4,FALSE),0)</f>
        <v>28</v>
      </c>
      <c r="J58" s="12">
        <f>I58-_xlfn.IFNA(VLOOKUP(A58,Sales!A166:D184,4,FALSE),0)</f>
        <v>28</v>
      </c>
      <c r="K58" s="12">
        <f>J58-_xlfn.IFNA(VLOOKUP(A58,Sales!A186:D192,4,FALSE),0)</f>
        <v>28</v>
      </c>
      <c r="L58" s="12">
        <f>K58-_xlfn.IFNA(VLOOKUP(A58,Sales!A193:D193,4,FALSE),0)</f>
        <v>28</v>
      </c>
      <c r="M58" s="4">
        <f>VLOOKUP(A58,Data!$A$2:$L$133,12,FALSE)</f>
        <v>288.03139199999998</v>
      </c>
      <c r="N58" s="4">
        <f>L58*M58</f>
        <v>8064.878976</v>
      </c>
      <c r="O58">
        <v>3</v>
      </c>
      <c r="P58" t="str">
        <f>VLOOKUP(A58,Data!$A$2:$P$133,16,FALSE)</f>
        <v>401-500</v>
      </c>
    </row>
    <row r="59" spans="1:16" ht="39.950000000000003" customHeight="1" x14ac:dyDescent="0.25">
      <c r="A59" s="1" t="s">
        <v>30</v>
      </c>
      <c r="B59" s="3"/>
      <c r="C59" s="12">
        <f>_xlfn.IFNA(VLOOKUP(A59,Purchase!$A$2:$C$62,3,FALSE),0)</f>
        <v>0</v>
      </c>
      <c r="D59" s="12">
        <f>C59+_xlfn.IFNA(VLOOKUP(A59,Purchase!$A$63:$C$128,3,FALSE),0)</f>
        <v>0</v>
      </c>
      <c r="E59" s="12">
        <f>D59-_xlfn.IFNA(VLOOKUP(A59,Sales!$A$2:$D$17,4,FALSE),0)</f>
        <v>0</v>
      </c>
      <c r="F59" s="12">
        <f>E59-_xlfn.IFNA(VLOOKUP(A59,Sales!$A$18:$D$31,4,FALSE),0)</f>
        <v>0</v>
      </c>
      <c r="G59" s="20">
        <f>F59+_xlfn.IFNA(VLOOKUP(A59,Purchase!$A$129:$C$165,3,FALSE),0)</f>
        <v>24</v>
      </c>
      <c r="H59" s="20">
        <f>G59-_xlfn.IFNA(VLOOKUP(A59,Sales!$A$32:$D$73,4,FALSE),0)</f>
        <v>24</v>
      </c>
      <c r="I59" s="20">
        <f>H59-_xlfn.IFNA(VLOOKUP(A59,Sales!A131:D166,4,FALSE),0)</f>
        <v>24</v>
      </c>
      <c r="J59" s="20">
        <f>I59-_xlfn.IFNA(VLOOKUP(A59,Sales!A167:D185,4,FALSE),0)</f>
        <v>24</v>
      </c>
      <c r="K59" s="20">
        <f>J59-_xlfn.IFNA(VLOOKUP(A59,Sales!A187:D193,4,FALSE),0)</f>
        <v>24</v>
      </c>
      <c r="L59" s="20">
        <f>K59-_xlfn.IFNA(VLOOKUP(A59,Sales!A194:D194,4,FALSE),0)</f>
        <v>24</v>
      </c>
      <c r="M59" s="4">
        <f>VLOOKUP(A59,Data!$A$2:$L$133,12,FALSE)</f>
        <v>256.02790400000004</v>
      </c>
      <c r="N59" s="4">
        <f>L59*M59</f>
        <v>6144.6696960000008</v>
      </c>
      <c r="O59">
        <v>1</v>
      </c>
      <c r="P59" t="str">
        <f>VLOOKUP(A59,Data!$A$2:$P$133,16,FALSE)</f>
        <v>301-400</v>
      </c>
    </row>
    <row r="60" spans="1:16" ht="39.950000000000003" customHeight="1" x14ac:dyDescent="0.25">
      <c r="A60" s="1" t="s">
        <v>31</v>
      </c>
      <c r="B60" s="3"/>
      <c r="C60" s="12">
        <f>_xlfn.IFNA(VLOOKUP(A60,Purchase!$A$2:$C$62,3,FALSE),0)</f>
        <v>0</v>
      </c>
      <c r="D60" s="22">
        <f>C60+_xlfn.IFNA(VLOOKUP(A60,Purchase!$A$63:$C$128,3,FALSE),0)</f>
        <v>3</v>
      </c>
      <c r="E60" s="22">
        <f>D60-_xlfn.IFNA(VLOOKUP(A60,Sales!$A$2:$D$17,4,FALSE),0)</f>
        <v>3</v>
      </c>
      <c r="F60" s="12">
        <f>E60-_xlfn.IFNA(VLOOKUP(A60,Sales!$A$18:$D$31,4,FALSE),0)</f>
        <v>0</v>
      </c>
      <c r="G60" s="22">
        <f>F60+_xlfn.IFNA(VLOOKUP(A60,Purchase!$A$129:$C$165,3,FALSE),0)</f>
        <v>24</v>
      </c>
      <c r="H60" s="22">
        <f>G60-_xlfn.IFNA(VLOOKUP(A60,Sales!$A$32:$D$73,4,FALSE),0)</f>
        <v>24</v>
      </c>
      <c r="I60" s="22">
        <f>H60-_xlfn.IFNA(VLOOKUP(A60,Sales!A132:D167,4,FALSE),0)</f>
        <v>24</v>
      </c>
      <c r="J60" s="22">
        <f>I60-_xlfn.IFNA(VLOOKUP(A60,Sales!A168:D186,4,FALSE),0)</f>
        <v>24</v>
      </c>
      <c r="K60" s="22">
        <f>J60-_xlfn.IFNA(VLOOKUP(A60,Sales!A188:D194,4,FALSE),0)</f>
        <v>24</v>
      </c>
      <c r="L60" s="22">
        <f>K60-_xlfn.IFNA(VLOOKUP(A60,Sales!A195:D195,4,FALSE),0)</f>
        <v>24</v>
      </c>
      <c r="M60" s="4">
        <f>VLOOKUP(A60,Data!$A$2:$L$133,12,FALSE)</f>
        <v>288.03139199999998</v>
      </c>
      <c r="N60" s="4">
        <f>L60*M60</f>
        <v>6912.7534079999996</v>
      </c>
      <c r="O60">
        <v>2</v>
      </c>
      <c r="P60" t="str">
        <f>VLOOKUP(A60,Data!$A$2:$P$133,16,FALSE)</f>
        <v>401-500</v>
      </c>
    </row>
    <row r="61" spans="1:16" ht="39.950000000000003" customHeight="1" x14ac:dyDescent="0.25">
      <c r="A61" s="1" t="s">
        <v>32</v>
      </c>
      <c r="B61" s="3"/>
      <c r="C61" s="12">
        <f>_xlfn.IFNA(VLOOKUP(A61,Purchase!$A$2:$C$62,3,FALSE),0)</f>
        <v>0</v>
      </c>
      <c r="D61" s="20">
        <f>C61+_xlfn.IFNA(VLOOKUP(A61,Purchase!$A$63:$C$128,3,FALSE),0)</f>
        <v>12</v>
      </c>
      <c r="E61" s="20">
        <f>D61-_xlfn.IFNA(VLOOKUP(A61,Sales!$A$2:$D$17,4,FALSE),0)</f>
        <v>12</v>
      </c>
      <c r="F61" s="20">
        <f>E61-_xlfn.IFNA(VLOOKUP(A61,Sales!$A$18:$D$31,4,FALSE),0)</f>
        <v>12</v>
      </c>
      <c r="G61" s="20">
        <f>F61+_xlfn.IFNA(VLOOKUP(A61,Purchase!$A$129:$C$165,3,FALSE),0)</f>
        <v>12</v>
      </c>
      <c r="H61" s="20">
        <f>G61-_xlfn.IFNA(VLOOKUP(A61,Sales!$A$32:$D$73,4,FALSE),0)</f>
        <v>12</v>
      </c>
      <c r="I61" s="20">
        <f>H61-_xlfn.IFNA(VLOOKUP(A61,Sales!A133:D168,4,FALSE),0)</f>
        <v>12</v>
      </c>
      <c r="J61" s="20">
        <f>I61-_xlfn.IFNA(VLOOKUP(A61,Sales!A169:D187,4,FALSE),0)</f>
        <v>12</v>
      </c>
      <c r="K61" s="20">
        <f>J61-_xlfn.IFNA(VLOOKUP(A61,Sales!A189:D195,4,FALSE),0)</f>
        <v>12</v>
      </c>
      <c r="L61" s="20">
        <f>K61-_xlfn.IFNA(VLOOKUP(A61,Sales!A196:D196,4,FALSE),0)</f>
        <v>12</v>
      </c>
      <c r="M61" s="4">
        <f>VLOOKUP(A61,Data!$A$2:$L$133,12,FALSE)</f>
        <v>288.03139199999998</v>
      </c>
      <c r="N61" s="4">
        <f>L61*M61</f>
        <v>3456.3767039999998</v>
      </c>
      <c r="O61">
        <v>1</v>
      </c>
      <c r="P61" t="str">
        <f>VLOOKUP(A61,Data!$A$2:$P$133,16,FALSE)</f>
        <v>401-500</v>
      </c>
    </row>
    <row r="62" spans="1:16" ht="39.950000000000003" customHeight="1" x14ac:dyDescent="0.25">
      <c r="A62" s="1" t="s">
        <v>33</v>
      </c>
      <c r="B62" s="3"/>
      <c r="C62" s="12">
        <f>_xlfn.IFNA(VLOOKUP(A62,Purchase!$A$2:$C$62,3,FALSE),0)</f>
        <v>0</v>
      </c>
      <c r="D62" s="22">
        <f>C62+_xlfn.IFNA(VLOOKUP(A62,Purchase!$A$63:$C$128,3,FALSE),0)</f>
        <v>3</v>
      </c>
      <c r="E62" s="22">
        <f>D62-_xlfn.IFNA(VLOOKUP(A62,Sales!$A$2:$D$17,4,FALSE),0)</f>
        <v>3</v>
      </c>
      <c r="F62" s="12">
        <f>E62-_xlfn.IFNA(VLOOKUP(A62,Sales!$A$18:$D$31,4,FALSE),0)</f>
        <v>0</v>
      </c>
      <c r="G62" s="22">
        <f>F62+_xlfn.IFNA(VLOOKUP(A62,Purchase!$A$129:$C$165,3,FALSE),0)</f>
        <v>24</v>
      </c>
      <c r="H62" s="22">
        <f>G62-_xlfn.IFNA(VLOOKUP(A62,Sales!$A$32:$D$73,4,FALSE),0)</f>
        <v>24</v>
      </c>
      <c r="I62" s="22">
        <f>H62-_xlfn.IFNA(VLOOKUP(A62,Sales!A134:D169,4,FALSE),0)</f>
        <v>24</v>
      </c>
      <c r="J62" s="22">
        <f>I62-_xlfn.IFNA(VLOOKUP(A62,Sales!A170:D188,4,FALSE),0)</f>
        <v>24</v>
      </c>
      <c r="K62" s="22">
        <f>J62-_xlfn.IFNA(VLOOKUP(A62,Sales!A190:D196,4,FALSE),0)</f>
        <v>24</v>
      </c>
      <c r="L62" s="22">
        <f>K62-_xlfn.IFNA(VLOOKUP(A62,Sales!A197:D197,4,FALSE),0)</f>
        <v>24</v>
      </c>
      <c r="M62" s="4">
        <f>VLOOKUP(A62,Data!$A$2:$L$133,12,FALSE)</f>
        <v>288.03139199999998</v>
      </c>
      <c r="N62" s="4">
        <f>L62*M62</f>
        <v>6912.7534079999996</v>
      </c>
      <c r="O62">
        <v>2</v>
      </c>
      <c r="P62" t="str">
        <f>VLOOKUP(A62,Data!$A$2:$P$133,16,FALSE)</f>
        <v>401-500</v>
      </c>
    </row>
    <row r="63" spans="1:16" ht="39.950000000000003" customHeight="1" x14ac:dyDescent="0.25">
      <c r="A63" s="1" t="s">
        <v>34</v>
      </c>
      <c r="B63" s="3"/>
      <c r="C63" s="12">
        <f>_xlfn.IFNA(VLOOKUP(A63,Purchase!$A$2:$C$62,3,FALSE),0)</f>
        <v>0</v>
      </c>
      <c r="D63" s="12">
        <f>C63+_xlfn.IFNA(VLOOKUP(A63,Purchase!$A$63:$C$128,3,FALSE),0)</f>
        <v>0</v>
      </c>
      <c r="E63" s="12">
        <f>D63-_xlfn.IFNA(VLOOKUP(A63,Sales!$A$2:$D$17,4,FALSE),0)</f>
        <v>0</v>
      </c>
      <c r="F63" s="12">
        <f>E63-_xlfn.IFNA(VLOOKUP(A63,Sales!$A$18:$D$31,4,FALSE),0)</f>
        <v>0</v>
      </c>
      <c r="G63" s="12">
        <f>F63+_xlfn.IFNA(VLOOKUP(A63,Purchase!$A$129:$C$165,3,FALSE),0)</f>
        <v>24</v>
      </c>
      <c r="H63" s="12">
        <f>G63-_xlfn.IFNA(VLOOKUP(A63,Sales!$A$32:$D$73,4,FALSE),0)</f>
        <v>21</v>
      </c>
      <c r="I63" s="12">
        <f>H63-_xlfn.IFNA(VLOOKUP(A63,Sales!A135:D170,4,FALSE),0)</f>
        <v>21</v>
      </c>
      <c r="J63" s="12">
        <f>I63-_xlfn.IFNA(VLOOKUP(A63,Sales!A171:D189,4,FALSE),0)</f>
        <v>21</v>
      </c>
      <c r="K63" s="12">
        <f>J63-_xlfn.IFNA(VLOOKUP(A63,Sales!A191:D197,4,FALSE),0)</f>
        <v>21</v>
      </c>
      <c r="L63" s="12">
        <f>K63-_xlfn.IFNA(VLOOKUP(A63,Sales!A198:D198,4,FALSE),0)</f>
        <v>21</v>
      </c>
      <c r="M63" s="4">
        <f>VLOOKUP(A63,Data!$A$2:$L$133,12,FALSE)</f>
        <v>256.02790400000004</v>
      </c>
      <c r="N63" s="4">
        <f>L63*M63</f>
        <v>5376.5859840000012</v>
      </c>
      <c r="O63">
        <v>3</v>
      </c>
      <c r="P63" t="str">
        <f>VLOOKUP(A63,Data!$A$2:$P$133,16,FALSE)</f>
        <v>301-400</v>
      </c>
    </row>
    <row r="64" spans="1:16" ht="39.950000000000003" customHeight="1" x14ac:dyDescent="0.25">
      <c r="A64" s="1" t="s">
        <v>103</v>
      </c>
      <c r="B64" s="3"/>
      <c r="C64" s="12">
        <f>_xlfn.IFNA(VLOOKUP(A64,Purchase!$A$2:$C$62,3,FALSE),0)</f>
        <v>48</v>
      </c>
      <c r="D64" s="12">
        <f>C64+_xlfn.IFNA(VLOOKUP(A64,Purchase!$A$63:$C$128,3,FALSE),0)</f>
        <v>48</v>
      </c>
      <c r="E64" s="12">
        <f>D64-_xlfn.IFNA(VLOOKUP(A64,Sales!$A$2:$D$17,4,FALSE),0)</f>
        <v>48</v>
      </c>
      <c r="F64" s="12">
        <f>E64-_xlfn.IFNA(VLOOKUP(A64,Sales!$A$18:$D$31,4,FALSE),0)</f>
        <v>48</v>
      </c>
      <c r="G64" s="12">
        <f>F64+_xlfn.IFNA(VLOOKUP(A64,Purchase!$A$129:$C$165,3,FALSE),0)</f>
        <v>48</v>
      </c>
      <c r="H64" s="12">
        <f>G64-_xlfn.IFNA(VLOOKUP(A64,Sales!$A$32:$D$73,4,FALSE),0)</f>
        <v>45</v>
      </c>
      <c r="I64" s="12">
        <f>H64-_xlfn.IFNA(VLOOKUP(A64,Sales!A136:D171,4,FALSE),0)</f>
        <v>45</v>
      </c>
      <c r="J64" s="12">
        <f>I64-_xlfn.IFNA(VLOOKUP(A64,Sales!A172:D190,4,FALSE),0)</f>
        <v>45</v>
      </c>
      <c r="K64" s="12">
        <f>J64-_xlfn.IFNA(VLOOKUP(A64,Sales!A192:D198,4,FALSE),0)</f>
        <v>45</v>
      </c>
      <c r="L64" s="12">
        <f>K64-_xlfn.IFNA(VLOOKUP(A64,Sales!A199:D199,4,FALSE),0)</f>
        <v>45</v>
      </c>
      <c r="M64" s="4">
        <f>VLOOKUP(A64,Data!$A$2:$L$133,12,FALSE)</f>
        <v>255.384096</v>
      </c>
      <c r="N64" s="4">
        <f>L64*M64</f>
        <v>11492.284320000001</v>
      </c>
      <c r="O64">
        <v>3</v>
      </c>
      <c r="P64" t="str">
        <f>VLOOKUP(A64,Data!$A$2:$P$133,16,FALSE)</f>
        <v>301-400</v>
      </c>
    </row>
    <row r="65" spans="1:16" ht="39.950000000000003" customHeight="1" x14ac:dyDescent="0.25">
      <c r="A65" s="1" t="s">
        <v>104</v>
      </c>
      <c r="B65" s="3"/>
      <c r="C65" s="12">
        <f>_xlfn.IFNA(VLOOKUP(A65,Purchase!$A$2:$C$62,3,FALSE),0)</f>
        <v>0</v>
      </c>
      <c r="D65" s="20">
        <f>C65+_xlfn.IFNA(VLOOKUP(A65,Purchase!$A$63:$C$128,3,FALSE),0)</f>
        <v>12</v>
      </c>
      <c r="E65" s="20">
        <f>D65-_xlfn.IFNA(VLOOKUP(A65,Sales!$A$2:$D$17,4,FALSE),0)</f>
        <v>12</v>
      </c>
      <c r="F65" s="20">
        <f>E65-_xlfn.IFNA(VLOOKUP(A65,Sales!$A$18:$D$31,4,FALSE),0)</f>
        <v>12</v>
      </c>
      <c r="G65" s="20">
        <f>F65+_xlfn.IFNA(VLOOKUP(A65,Purchase!$A$129:$C$165,3,FALSE),0)</f>
        <v>12</v>
      </c>
      <c r="H65" s="20">
        <f>G65-_xlfn.IFNA(VLOOKUP(A65,Sales!$A$32:$D$73,4,FALSE),0)</f>
        <v>12</v>
      </c>
      <c r="I65" s="20">
        <f>H65-_xlfn.IFNA(VLOOKUP(A65,Sales!A137:D172,4,FALSE),0)</f>
        <v>12</v>
      </c>
      <c r="J65" s="20">
        <f>I65-_xlfn.IFNA(VLOOKUP(A65,Sales!A173:D191,4,FALSE),0)</f>
        <v>12</v>
      </c>
      <c r="K65" s="20">
        <f>J65-_xlfn.IFNA(VLOOKUP(A65,Sales!A193:D199,4,FALSE),0)</f>
        <v>12</v>
      </c>
      <c r="L65" s="20">
        <f>K65-_xlfn.IFNA(VLOOKUP(A65,Sales!A200:D200,4,FALSE),0)</f>
        <v>12</v>
      </c>
      <c r="M65" s="4">
        <f>VLOOKUP(A65,Data!$A$2:$L$133,12,FALSE)</f>
        <v>160.01743999999999</v>
      </c>
      <c r="N65" s="4">
        <f>L65*M65</f>
        <v>1920.20928</v>
      </c>
      <c r="O65">
        <v>1</v>
      </c>
      <c r="P65" t="str">
        <f>VLOOKUP(A65,Data!$A$2:$P$133,16,FALSE)</f>
        <v>201-300</v>
      </c>
    </row>
    <row r="66" spans="1:16" ht="39.950000000000003" customHeight="1" x14ac:dyDescent="0.25">
      <c r="A66" s="1" t="s">
        <v>107</v>
      </c>
      <c r="B66" s="3"/>
      <c r="C66" s="20">
        <f>_xlfn.IFNA(VLOOKUP(A66,Purchase!$A$2:$C$62,3,FALSE),0)</f>
        <v>24</v>
      </c>
      <c r="D66" s="20">
        <f>C66+_xlfn.IFNA(VLOOKUP(A66,Purchase!$A$63:$C$128,3,FALSE),0)</f>
        <v>24</v>
      </c>
      <c r="E66" s="20">
        <f>D66-_xlfn.IFNA(VLOOKUP(A66,Sales!$A$2:$D$17,4,FALSE),0)</f>
        <v>24</v>
      </c>
      <c r="F66" s="20">
        <f>E66-_xlfn.IFNA(VLOOKUP(A66,Sales!$A$18:$D$31,4,FALSE),0)</f>
        <v>24</v>
      </c>
      <c r="G66" s="20">
        <f>F66+_xlfn.IFNA(VLOOKUP(A66,Purchase!$A$129:$C$165,3,FALSE),0)</f>
        <v>24</v>
      </c>
      <c r="H66" s="20">
        <f>G66-_xlfn.IFNA(VLOOKUP(A66,Sales!$A$32:$D$73,4,FALSE),0)</f>
        <v>24</v>
      </c>
      <c r="I66" s="20">
        <f>H66-_xlfn.IFNA(VLOOKUP(A66,Sales!A138:D173,4,FALSE),0)</f>
        <v>24</v>
      </c>
      <c r="J66" s="20">
        <f>I66-_xlfn.IFNA(VLOOKUP(A66,Sales!A174:D192,4,FALSE),0)</f>
        <v>24</v>
      </c>
      <c r="K66" s="20">
        <f>J66-_xlfn.IFNA(VLOOKUP(A66,Sales!A194:D200,4,FALSE),0)</f>
        <v>24</v>
      </c>
      <c r="L66" s="20">
        <f>K66-_xlfn.IFNA(VLOOKUP(A66,Sales!A201:D201,4,FALSE),0)</f>
        <v>24</v>
      </c>
      <c r="M66" s="4">
        <f>VLOOKUP(A66,Data!$A$2:$L$133,12,FALSE)</f>
        <v>224.024416</v>
      </c>
      <c r="N66" s="4">
        <f>L66*M66</f>
        <v>5376.5859840000003</v>
      </c>
      <c r="O66">
        <v>1</v>
      </c>
      <c r="P66" t="str">
        <f>VLOOKUP(A66,Data!$A$2:$P$133,16,FALSE)</f>
        <v>301-400</v>
      </c>
    </row>
    <row r="67" spans="1:16" ht="39.950000000000003" customHeight="1" x14ac:dyDescent="0.25">
      <c r="A67" s="1" t="s">
        <v>108</v>
      </c>
      <c r="B67" s="3"/>
      <c r="C67" s="12">
        <f>_xlfn.IFNA(VLOOKUP(A67,Purchase!$A$2:$C$62,3,FALSE),0)</f>
        <v>0</v>
      </c>
      <c r="D67" s="20">
        <f>C67+_xlfn.IFNA(VLOOKUP(A67,Purchase!$A$63:$C$128,3,FALSE),0)</f>
        <v>24</v>
      </c>
      <c r="E67" s="20">
        <f>D67-_xlfn.IFNA(VLOOKUP(A67,Sales!$A$2:$D$17,4,FALSE),0)</f>
        <v>24</v>
      </c>
      <c r="F67" s="20">
        <f>E67-_xlfn.IFNA(VLOOKUP(A67,Sales!$A$18:$D$31,4,FALSE),0)</f>
        <v>24</v>
      </c>
      <c r="G67" s="20">
        <f>F67+_xlfn.IFNA(VLOOKUP(A67,Purchase!$A$129:$C$165,3,FALSE),0)</f>
        <v>24</v>
      </c>
      <c r="H67" s="20">
        <f>G67-_xlfn.IFNA(VLOOKUP(A67,Sales!$A$32:$D$73,4,FALSE),0)</f>
        <v>24</v>
      </c>
      <c r="I67" s="20">
        <f>H67-_xlfn.IFNA(VLOOKUP(A67,Sales!A139:D174,4,FALSE),0)</f>
        <v>24</v>
      </c>
      <c r="J67" s="20">
        <f>I67-_xlfn.IFNA(VLOOKUP(A67,Sales!A175:D193,4,FALSE),0)</f>
        <v>24</v>
      </c>
      <c r="K67" s="20">
        <f>J67-_xlfn.IFNA(VLOOKUP(A67,Sales!A195:D201,4,FALSE),0)</f>
        <v>24</v>
      </c>
      <c r="L67" s="20">
        <f>K67-_xlfn.IFNA(VLOOKUP(A67,Sales!A202:D202,4,FALSE),0)</f>
        <v>24</v>
      </c>
      <c r="M67" s="4">
        <f>VLOOKUP(A67,Data!$A$2:$L$133,12,FALSE)</f>
        <v>191.37712000000002</v>
      </c>
      <c r="N67" s="4">
        <f>L67*M67</f>
        <v>4593.0508800000007</v>
      </c>
      <c r="O67">
        <v>1</v>
      </c>
      <c r="P67" t="str">
        <f>VLOOKUP(A67,Data!$A$2:$P$133,16,FALSE)</f>
        <v>201-300</v>
      </c>
    </row>
    <row r="68" spans="1:16" ht="39.950000000000003" customHeight="1" x14ac:dyDescent="0.25">
      <c r="A68" s="1" t="s">
        <v>109</v>
      </c>
      <c r="B68" s="3"/>
      <c r="C68" s="12">
        <f>_xlfn.IFNA(VLOOKUP(A68,Purchase!$A$2:$C$62,3,FALSE),0)</f>
        <v>0</v>
      </c>
      <c r="D68" s="20">
        <f>C68+_xlfn.IFNA(VLOOKUP(A68,Purchase!$A$63:$C$128,3,FALSE),0)</f>
        <v>24</v>
      </c>
      <c r="E68" s="20">
        <f>D68-_xlfn.IFNA(VLOOKUP(A68,Sales!$A$2:$D$17,4,FALSE),0)</f>
        <v>24</v>
      </c>
      <c r="F68" s="20">
        <f>E68-_xlfn.IFNA(VLOOKUP(A68,Sales!$A$18:$D$31,4,FALSE),0)</f>
        <v>24</v>
      </c>
      <c r="G68" s="20">
        <f>F68+_xlfn.IFNA(VLOOKUP(A68,Purchase!$A$129:$C$165,3,FALSE),0)</f>
        <v>24</v>
      </c>
      <c r="H68" s="20">
        <f>G68-_xlfn.IFNA(VLOOKUP(A68,Sales!$A$32:$D$73,4,FALSE),0)</f>
        <v>24</v>
      </c>
      <c r="I68" s="20">
        <f>H68-_xlfn.IFNA(VLOOKUP(A68,Sales!A140:D175,4,FALSE),0)</f>
        <v>24</v>
      </c>
      <c r="J68" s="20">
        <f>I68-_xlfn.IFNA(VLOOKUP(A68,Sales!A176:D194,4,FALSE),0)</f>
        <v>24</v>
      </c>
      <c r="K68" s="20">
        <f>J68-_xlfn.IFNA(VLOOKUP(A68,Sales!A196:D202,4,FALSE),0)</f>
        <v>24</v>
      </c>
      <c r="L68" s="20">
        <f>K68-_xlfn.IFNA(VLOOKUP(A68,Sales!A203:D203,4,FALSE),0)</f>
        <v>24</v>
      </c>
      <c r="M68" s="4">
        <f>VLOOKUP(A68,Data!$A$2:$L$133,12,FALSE)</f>
        <v>191.37712000000002</v>
      </c>
      <c r="N68" s="4">
        <f>L68*M68</f>
        <v>4593.0508800000007</v>
      </c>
      <c r="O68">
        <v>1</v>
      </c>
      <c r="P68" t="str">
        <f>VLOOKUP(A68,Data!$A$2:$P$133,16,FALSE)</f>
        <v>201-300</v>
      </c>
    </row>
    <row r="69" spans="1:16" ht="39.950000000000003" customHeight="1" x14ac:dyDescent="0.25">
      <c r="A69" s="1" t="s">
        <v>105</v>
      </c>
      <c r="B69" s="3"/>
      <c r="C69" s="12">
        <f>_xlfn.IFNA(VLOOKUP(A69,Purchase!$A$2:$C$62,3,FALSE),0)</f>
        <v>0</v>
      </c>
      <c r="D69" s="22">
        <f>C69+_xlfn.IFNA(VLOOKUP(A69,Purchase!$A$63:$C$128,3,FALSE),0)</f>
        <v>3</v>
      </c>
      <c r="E69" s="22">
        <f>D69-_xlfn.IFNA(VLOOKUP(A69,Sales!$A$2:$D$17,4,FALSE),0)</f>
        <v>1</v>
      </c>
      <c r="F69" s="22">
        <f>E69-_xlfn.IFNA(VLOOKUP(A69,Sales!$A$18:$D$31,4,FALSE),0)</f>
        <v>1</v>
      </c>
      <c r="G69" s="22">
        <f>F69+_xlfn.IFNA(VLOOKUP(A69,Purchase!$A$129:$C$165,3,FALSE),0)</f>
        <v>25</v>
      </c>
      <c r="H69" s="22">
        <f>G69-_xlfn.IFNA(VLOOKUP(A69,Sales!$A$32:$D$73,4,FALSE),0)</f>
        <v>25</v>
      </c>
      <c r="I69" s="22">
        <f>H69-_xlfn.IFNA(VLOOKUP(A69,Sales!A141:D176,4,FALSE),0)</f>
        <v>25</v>
      </c>
      <c r="J69" s="22">
        <f>I69-_xlfn.IFNA(VLOOKUP(A69,Sales!A177:D195,4,FALSE),0)</f>
        <v>25</v>
      </c>
      <c r="K69" s="22">
        <f>J69-_xlfn.IFNA(VLOOKUP(A69,Sales!A197:D203,4,FALSE),0)</f>
        <v>25</v>
      </c>
      <c r="L69" s="22">
        <f>K69-_xlfn.IFNA(VLOOKUP(A69,Sales!A204:D204,4,FALSE),0)</f>
        <v>25</v>
      </c>
      <c r="M69" s="4">
        <f>VLOOKUP(A69,Data!$A$2:$L$133,12,FALSE)</f>
        <v>191.37712000000002</v>
      </c>
      <c r="N69" s="4">
        <f>L69*M69</f>
        <v>4784.4280000000008</v>
      </c>
      <c r="O69">
        <v>2</v>
      </c>
      <c r="P69" t="str">
        <f>VLOOKUP(A69,Data!$A$2:$P$133,16,FALSE)</f>
        <v>201-300</v>
      </c>
    </row>
    <row r="70" spans="1:16" ht="39.950000000000003" customHeight="1" x14ac:dyDescent="0.25">
      <c r="A70" s="1" t="s">
        <v>106</v>
      </c>
      <c r="B70" s="3"/>
      <c r="C70" s="12">
        <f>_xlfn.IFNA(VLOOKUP(A70,Purchase!$A$2:$C$62,3,FALSE),0)</f>
        <v>0</v>
      </c>
      <c r="D70" s="12">
        <f>C70+_xlfn.IFNA(VLOOKUP(A70,Purchase!$A$63:$C$128,3,FALSE),0)</f>
        <v>0</v>
      </c>
      <c r="E70" s="12">
        <f>D70-_xlfn.IFNA(VLOOKUP(A70,Sales!$A$2:$D$17,4,FALSE),0)</f>
        <v>0</v>
      </c>
      <c r="F70" s="12">
        <f>E70-_xlfn.IFNA(VLOOKUP(A70,Sales!$A$18:$D$31,4,FALSE),0)</f>
        <v>0</v>
      </c>
      <c r="G70" s="20">
        <f>F70+_xlfn.IFNA(VLOOKUP(A70,Purchase!$A$129:$C$165,3,FALSE),0)</f>
        <v>24</v>
      </c>
      <c r="H70" s="20">
        <f>G70-_xlfn.IFNA(VLOOKUP(A70,Sales!$A$32:$D$73,4,FALSE),0)</f>
        <v>24</v>
      </c>
      <c r="I70" s="20">
        <f>H70-_xlfn.IFNA(VLOOKUP(A70,Sales!A142:D177,4,FALSE),0)</f>
        <v>24</v>
      </c>
      <c r="J70" s="20">
        <f>I70-_xlfn.IFNA(VLOOKUP(A70,Sales!A178:D196,4,FALSE),0)</f>
        <v>24</v>
      </c>
      <c r="K70" s="20">
        <f>J70-_xlfn.IFNA(VLOOKUP(A70,Sales!A198:D204,4,FALSE),0)</f>
        <v>24</v>
      </c>
      <c r="L70" s="20">
        <f>K70-_xlfn.IFNA(VLOOKUP(A70,Sales!A205:D205,4,FALSE),0)</f>
        <v>24</v>
      </c>
      <c r="M70" s="4">
        <f>VLOOKUP(A70,Data!$A$2:$L$133,12,FALSE)</f>
        <v>166.413984</v>
      </c>
      <c r="N70" s="4">
        <f>L70*M70</f>
        <v>3993.9356159999998</v>
      </c>
      <c r="O70">
        <v>1</v>
      </c>
      <c r="P70" t="str">
        <f>VLOOKUP(A70,Data!$A$2:$P$133,16,FALSE)</f>
        <v>201-300</v>
      </c>
    </row>
    <row r="71" spans="1:16" ht="39.950000000000003" customHeight="1" x14ac:dyDescent="0.25">
      <c r="A71" s="1" t="s">
        <v>110</v>
      </c>
      <c r="B71" s="3"/>
      <c r="C71" s="12">
        <f>_xlfn.IFNA(VLOOKUP(A71,Purchase!$A$2:$C$62,3,FALSE),0)</f>
        <v>0</v>
      </c>
      <c r="D71" s="20">
        <f>C71+_xlfn.IFNA(VLOOKUP(A71,Purchase!$A$63:$C$128,3,FALSE),0)</f>
        <v>12</v>
      </c>
      <c r="E71" s="20">
        <f>D71-_xlfn.IFNA(VLOOKUP(A71,Sales!$A$2:$D$17,4,FALSE),0)</f>
        <v>12</v>
      </c>
      <c r="F71" s="20">
        <f>E71-_xlfn.IFNA(VLOOKUP(A71,Sales!$A$18:$D$31,4,FALSE),0)</f>
        <v>12</v>
      </c>
      <c r="G71" s="20">
        <f>F71+_xlfn.IFNA(VLOOKUP(A71,Purchase!$A$129:$C$165,3,FALSE),0)</f>
        <v>12</v>
      </c>
      <c r="H71" s="20">
        <f>G71-_xlfn.IFNA(VLOOKUP(A71,Sales!$A$32:$D$73,4,FALSE),0)</f>
        <v>12</v>
      </c>
      <c r="I71" s="20">
        <f>H71-_xlfn.IFNA(VLOOKUP(A71,Sales!A143:D178,4,FALSE),0)</f>
        <v>12</v>
      </c>
      <c r="J71" s="20">
        <f>I71-_xlfn.IFNA(VLOOKUP(A71,Sales!A179:D197,4,FALSE),0)</f>
        <v>12</v>
      </c>
      <c r="K71" s="20">
        <f>J71-_xlfn.IFNA(VLOOKUP(A71,Sales!A199:D205,4,FALSE),0)</f>
        <v>12</v>
      </c>
      <c r="L71" s="20">
        <f>K71-_xlfn.IFNA(VLOOKUP(A71,Sales!A206:D206,4,FALSE),0)</f>
        <v>12</v>
      </c>
      <c r="M71" s="4">
        <f>VLOOKUP(A71,Data!$A$2:$L$133,12,FALSE)</f>
        <v>191.37712000000002</v>
      </c>
      <c r="N71" s="4">
        <f>L71*M71</f>
        <v>2296.5254400000003</v>
      </c>
      <c r="O71">
        <v>1</v>
      </c>
      <c r="P71" t="str">
        <f>VLOOKUP(A71,Data!$A$2:$P$133,16,FALSE)</f>
        <v>201-300</v>
      </c>
    </row>
    <row r="72" spans="1:16" ht="39.950000000000003" customHeight="1" x14ac:dyDescent="0.25">
      <c r="A72" s="1" t="s">
        <v>35</v>
      </c>
      <c r="B72" s="3"/>
      <c r="C72" s="12">
        <f>_xlfn.IFNA(VLOOKUP(A72,Purchase!$A$2:$C$62,3,FALSE),0)</f>
        <v>0</v>
      </c>
      <c r="D72" s="12">
        <f>C72+_xlfn.IFNA(VLOOKUP(A72,Purchase!$A$63:$C$128,3,FALSE),0)</f>
        <v>0</v>
      </c>
      <c r="E72" s="12">
        <f>D72-_xlfn.IFNA(VLOOKUP(A72,Sales!$A$2:$D$17,4,FALSE),0)</f>
        <v>0</v>
      </c>
      <c r="F72" s="12">
        <f>E72-_xlfn.IFNA(VLOOKUP(A72,Sales!$A$18:$D$31,4,FALSE),0)</f>
        <v>0</v>
      </c>
      <c r="G72" s="20">
        <f>F72+_xlfn.IFNA(VLOOKUP(A72,Purchase!$A$129:$C$165,3,FALSE),0)</f>
        <v>36</v>
      </c>
      <c r="H72" s="20">
        <f>G72-_xlfn.IFNA(VLOOKUP(A72,Sales!$A$32:$D$73,4,FALSE),0)</f>
        <v>36</v>
      </c>
      <c r="I72" s="20">
        <f>H72-_xlfn.IFNA(VLOOKUP(A72,Sales!A144:D179,4,FALSE),0)</f>
        <v>36</v>
      </c>
      <c r="J72" s="20">
        <f>I72-_xlfn.IFNA(VLOOKUP(A72,Sales!A180:D198,4,FALSE),0)</f>
        <v>36</v>
      </c>
      <c r="K72" s="20">
        <f>J72-_xlfn.IFNA(VLOOKUP(A72,Sales!A200:D206,4,FALSE),0)</f>
        <v>36</v>
      </c>
      <c r="L72" s="20">
        <f>K72-_xlfn.IFNA(VLOOKUP(A72,Sales!A207:D207,4,FALSE),0)</f>
        <v>36</v>
      </c>
      <c r="M72" s="4">
        <f>VLOOKUP(A72,Data!$A$2:$L$133,12,FALSE)</f>
        <v>96.010463999999999</v>
      </c>
      <c r="N72" s="4">
        <f>L72*M72</f>
        <v>3456.3767039999998</v>
      </c>
      <c r="O72">
        <v>1</v>
      </c>
      <c r="P72" t="str">
        <f>VLOOKUP(A72,Data!$A$2:$P$133,16,FALSE)</f>
        <v>101-200</v>
      </c>
    </row>
    <row r="73" spans="1:16" ht="39.950000000000003" customHeight="1" x14ac:dyDescent="0.25">
      <c r="A73" s="1" t="s">
        <v>111</v>
      </c>
      <c r="B73" s="3"/>
      <c r="C73" s="12">
        <f>_xlfn.IFNA(VLOOKUP(A73,Purchase!$A$2:$C$62,3,FALSE),0)</f>
        <v>0</v>
      </c>
      <c r="D73" s="20">
        <f>C73+_xlfn.IFNA(VLOOKUP(A73,Purchase!$A$63:$C$128,3,FALSE),0)</f>
        <v>24</v>
      </c>
      <c r="E73" s="20">
        <f>D73-_xlfn.IFNA(VLOOKUP(A73,Sales!$A$2:$D$17,4,FALSE),0)</f>
        <v>24</v>
      </c>
      <c r="F73" s="20">
        <f>E73-_xlfn.IFNA(VLOOKUP(A73,Sales!$A$18:$D$31,4,FALSE),0)</f>
        <v>24</v>
      </c>
      <c r="G73" s="20">
        <f>F73+_xlfn.IFNA(VLOOKUP(A73,Purchase!$A$129:$C$165,3,FALSE),0)</f>
        <v>24</v>
      </c>
      <c r="H73" s="20">
        <f>G73-_xlfn.IFNA(VLOOKUP(A73,Sales!$A$32:$D$73,4,FALSE),0)</f>
        <v>24</v>
      </c>
      <c r="I73" s="20">
        <f>H73-_xlfn.IFNA(VLOOKUP(A73,Sales!A145:D180,4,FALSE),0)</f>
        <v>24</v>
      </c>
      <c r="J73" s="20">
        <f>I73-_xlfn.IFNA(VLOOKUP(A73,Sales!A181:D199,4,FALSE),0)</f>
        <v>24</v>
      </c>
      <c r="K73" s="20">
        <f>J73-_xlfn.IFNA(VLOOKUP(A73,Sales!A201:D207,4,FALSE),0)</f>
        <v>24</v>
      </c>
      <c r="L73" s="20">
        <f>K73-_xlfn.IFNA(VLOOKUP(A73,Sales!A208:D208,4,FALSE),0)</f>
        <v>24</v>
      </c>
      <c r="M73" s="4">
        <f>VLOOKUP(A73,Data!$A$2:$L$133,12,FALSE)</f>
        <v>96.010463999999999</v>
      </c>
      <c r="N73" s="4">
        <f>L73*M73</f>
        <v>2304.2511359999999</v>
      </c>
      <c r="O73">
        <v>1</v>
      </c>
      <c r="P73" t="str">
        <f>VLOOKUP(A73,Data!$A$2:$P$133,16,FALSE)</f>
        <v>101-200</v>
      </c>
    </row>
    <row r="74" spans="1:16" ht="39.950000000000003" customHeight="1" x14ac:dyDescent="0.25">
      <c r="A74" s="1" t="s">
        <v>36</v>
      </c>
      <c r="B74" s="3"/>
      <c r="C74" s="12">
        <f>_xlfn.IFNA(VLOOKUP(A74,Purchase!$A$2:$C$62,3,FALSE),0)</f>
        <v>24</v>
      </c>
      <c r="D74" s="12">
        <f>C74+_xlfn.IFNA(VLOOKUP(A74,Purchase!$A$63:$C$128,3,FALSE),0)</f>
        <v>24</v>
      </c>
      <c r="E74" s="12">
        <f>D74-_xlfn.IFNA(VLOOKUP(A74,Sales!$A$2:$D$17,4,FALSE),0)</f>
        <v>24</v>
      </c>
      <c r="F74" s="12">
        <f>E74-_xlfn.IFNA(VLOOKUP(A74,Sales!$A$18:$D$31,4,FALSE),0)</f>
        <v>24</v>
      </c>
      <c r="G74" s="12">
        <f>F74+_xlfn.IFNA(VLOOKUP(A74,Purchase!$A$129:$C$165,3,FALSE),0)</f>
        <v>24</v>
      </c>
      <c r="H74" s="12">
        <f>G74-_xlfn.IFNA(VLOOKUP(A74,Sales!$A$32:$D$73,4,FALSE),0)</f>
        <v>18</v>
      </c>
      <c r="I74" s="12">
        <f>H74-_xlfn.IFNA(VLOOKUP(A74,Sales!A146:D181,4,FALSE),0)</f>
        <v>18</v>
      </c>
      <c r="J74" s="12">
        <f>I74-_xlfn.IFNA(VLOOKUP(A74,Sales!A182:D200,4,FALSE),0)</f>
        <v>18</v>
      </c>
      <c r="K74" s="12">
        <f>J74-_xlfn.IFNA(VLOOKUP(A74,Sales!A202:D208,4,FALSE),0)</f>
        <v>18</v>
      </c>
      <c r="L74" s="12">
        <f>K74-_xlfn.IFNA(VLOOKUP(A74,Sales!A209:D209,4,FALSE),0)</f>
        <v>18</v>
      </c>
      <c r="M74" s="4">
        <f>VLOOKUP(A74,Data!$A$2:$L$133,12,FALSE)</f>
        <v>96.010463999999999</v>
      </c>
      <c r="N74" s="4">
        <f>L74*M74</f>
        <v>1728.1883519999999</v>
      </c>
      <c r="O74">
        <v>3</v>
      </c>
      <c r="P74" t="str">
        <f>VLOOKUP(A74,Data!$A$2:$P$133,16,FALSE)</f>
        <v>101-200</v>
      </c>
    </row>
    <row r="75" spans="1:16" ht="39.950000000000003" customHeight="1" x14ac:dyDescent="0.25">
      <c r="A75" s="1" t="s">
        <v>37</v>
      </c>
      <c r="B75" s="3"/>
      <c r="C75" s="12">
        <f>_xlfn.IFNA(VLOOKUP(A75,Purchase!$A$2:$C$62,3,FALSE),0)</f>
        <v>24</v>
      </c>
      <c r="D75" s="12">
        <f>C75+_xlfn.IFNA(VLOOKUP(A75,Purchase!$A$63:$C$128,3,FALSE),0)</f>
        <v>24</v>
      </c>
      <c r="E75" s="12">
        <f>D75-_xlfn.IFNA(VLOOKUP(A75,Sales!$A$2:$D$17,4,FALSE),0)</f>
        <v>24</v>
      </c>
      <c r="F75" s="12">
        <f>E75-_xlfn.IFNA(VLOOKUP(A75,Sales!$A$18:$D$31,4,FALSE),0)</f>
        <v>24</v>
      </c>
      <c r="G75" s="12">
        <f>F75+_xlfn.IFNA(VLOOKUP(A75,Purchase!$A$129:$C$165,3,FALSE),0)</f>
        <v>24</v>
      </c>
      <c r="H75" s="12">
        <f>G75-_xlfn.IFNA(VLOOKUP(A75,Sales!$A$32:$D$73,4,FALSE),0)</f>
        <v>18</v>
      </c>
      <c r="I75" s="12">
        <f>H75-_xlfn.IFNA(VLOOKUP(A75,Sales!A147:D182,4,FALSE),0)</f>
        <v>18</v>
      </c>
      <c r="J75" s="12">
        <f>I75-_xlfn.IFNA(VLOOKUP(A75,Sales!A183:D201,4,FALSE),0)</f>
        <v>18</v>
      </c>
      <c r="K75" s="12">
        <f>J75-_xlfn.IFNA(VLOOKUP(A75,Sales!A203:D209,4,FALSE),0)</f>
        <v>18</v>
      </c>
      <c r="L75" s="12">
        <f>K75-_xlfn.IFNA(VLOOKUP(A75,Sales!A210:D210,4,FALSE),0)</f>
        <v>18</v>
      </c>
      <c r="M75" s="4">
        <f>VLOOKUP(A75,Data!$A$2:$L$133,12,FALSE)</f>
        <v>96.010463999999999</v>
      </c>
      <c r="N75" s="4">
        <f>L75*M75</f>
        <v>1728.1883519999999</v>
      </c>
      <c r="O75">
        <v>3</v>
      </c>
      <c r="P75" t="str">
        <f>VLOOKUP(A75,Data!$A$2:$P$133,16,FALSE)</f>
        <v>101-200</v>
      </c>
    </row>
    <row r="76" spans="1:16" ht="39.950000000000003" customHeight="1" x14ac:dyDescent="0.25">
      <c r="A76" s="1" t="s">
        <v>38</v>
      </c>
      <c r="B76" s="3"/>
      <c r="C76" s="12">
        <f>_xlfn.IFNA(VLOOKUP(A76,Purchase!$A$2:$C$62,3,FALSE),0)</f>
        <v>24</v>
      </c>
      <c r="D76" s="12">
        <f>C76+_xlfn.IFNA(VLOOKUP(A76,Purchase!$A$63:$C$128,3,FALSE),0)</f>
        <v>24</v>
      </c>
      <c r="E76" s="12">
        <f>D76-_xlfn.IFNA(VLOOKUP(A76,Sales!$A$2:$D$17,4,FALSE),0)</f>
        <v>24</v>
      </c>
      <c r="F76" s="12">
        <f>E76-_xlfn.IFNA(VLOOKUP(A76,Sales!$A$18:$D$31,4,FALSE),0)</f>
        <v>24</v>
      </c>
      <c r="G76" s="12">
        <f>F76+_xlfn.IFNA(VLOOKUP(A76,Purchase!$A$129:$C$165,3,FALSE),0)</f>
        <v>24</v>
      </c>
      <c r="H76" s="12">
        <f>G76-_xlfn.IFNA(VLOOKUP(A76,Sales!$A$32:$D$73,4,FALSE),0)</f>
        <v>18</v>
      </c>
      <c r="I76" s="12">
        <f>H76-_xlfn.IFNA(VLOOKUP(A76,Sales!A148:D183,4,FALSE),0)</f>
        <v>18</v>
      </c>
      <c r="J76" s="12">
        <f>I76-_xlfn.IFNA(VLOOKUP(A76,Sales!A184:D202,4,FALSE),0)</f>
        <v>18</v>
      </c>
      <c r="K76" s="12">
        <f>J76-_xlfn.IFNA(VLOOKUP(A76,Sales!A204:D210,4,FALSE),0)</f>
        <v>18</v>
      </c>
      <c r="L76" s="12">
        <f>K76-_xlfn.IFNA(VLOOKUP(A76,Sales!A211:D211,4,FALSE),0)</f>
        <v>18</v>
      </c>
      <c r="M76" s="4">
        <f>VLOOKUP(A76,Data!$A$2:$L$133,12,FALSE)</f>
        <v>96.010463999999999</v>
      </c>
      <c r="N76" s="4">
        <f>L76*M76</f>
        <v>1728.1883519999999</v>
      </c>
      <c r="O76">
        <v>3</v>
      </c>
      <c r="P76" t="str">
        <f>VLOOKUP(A76,Data!$A$2:$P$133,16,FALSE)</f>
        <v>101-200</v>
      </c>
    </row>
    <row r="77" spans="1:16" ht="39.950000000000003" customHeight="1" x14ac:dyDescent="0.25">
      <c r="A77" s="1" t="s">
        <v>39</v>
      </c>
      <c r="B77" s="3"/>
      <c r="C77" s="12">
        <f>_xlfn.IFNA(VLOOKUP(A77,Purchase!$A$2:$C$62,3,FALSE),0)</f>
        <v>24</v>
      </c>
      <c r="D77" s="12">
        <f>C77+_xlfn.IFNA(VLOOKUP(A77,Purchase!$A$63:$C$128,3,FALSE),0)</f>
        <v>24</v>
      </c>
      <c r="E77" s="12">
        <f>D77-_xlfn.IFNA(VLOOKUP(A77,Sales!$A$2:$D$17,4,FALSE),0)</f>
        <v>24</v>
      </c>
      <c r="F77" s="12">
        <f>E77-_xlfn.IFNA(VLOOKUP(A77,Sales!$A$18:$D$31,4,FALSE),0)</f>
        <v>24</v>
      </c>
      <c r="G77" s="12">
        <f>F77+_xlfn.IFNA(VLOOKUP(A77,Purchase!$A$129:$C$165,3,FALSE),0)</f>
        <v>24</v>
      </c>
      <c r="H77" s="12">
        <f>G77-_xlfn.IFNA(VLOOKUP(A77,Sales!$A$32:$D$73,4,FALSE),0)</f>
        <v>18</v>
      </c>
      <c r="I77" s="12">
        <f>H77-_xlfn.IFNA(VLOOKUP(A77,Sales!A149:D184,4,FALSE),0)</f>
        <v>18</v>
      </c>
      <c r="J77" s="12">
        <f>I77-_xlfn.IFNA(VLOOKUP(A77,Sales!A185:D203,4,FALSE),0)</f>
        <v>18</v>
      </c>
      <c r="K77" s="12">
        <f>J77-_xlfn.IFNA(VLOOKUP(A77,Sales!A205:D211,4,FALSE),0)</f>
        <v>18</v>
      </c>
      <c r="L77" s="12">
        <f>K77-_xlfn.IFNA(VLOOKUP(A77,Sales!A212:D212,4,FALSE),0)</f>
        <v>18</v>
      </c>
      <c r="M77" s="4">
        <f>VLOOKUP(A77,Data!$A$2:$L$133,12,FALSE)</f>
        <v>96.010463999999999</v>
      </c>
      <c r="N77" s="4">
        <f>L77*M77</f>
        <v>1728.1883519999999</v>
      </c>
      <c r="O77">
        <v>3</v>
      </c>
      <c r="P77" t="str">
        <f>VLOOKUP(A77,Data!$A$2:$P$133,16,FALSE)</f>
        <v>101-200</v>
      </c>
    </row>
    <row r="78" spans="1:16" ht="39.950000000000003" customHeight="1" x14ac:dyDescent="0.25">
      <c r="A78" s="1" t="s">
        <v>40</v>
      </c>
      <c r="B78" s="3"/>
      <c r="C78" s="12">
        <f>_xlfn.IFNA(VLOOKUP(A78,Purchase!$A$2:$C$62,3,FALSE),0)</f>
        <v>24</v>
      </c>
      <c r="D78" s="12">
        <f>C78+_xlfn.IFNA(VLOOKUP(A78,Purchase!$A$63:$C$128,3,FALSE),0)</f>
        <v>24</v>
      </c>
      <c r="E78" s="12">
        <f>D78-_xlfn.IFNA(VLOOKUP(A78,Sales!$A$2:$D$17,4,FALSE),0)</f>
        <v>24</v>
      </c>
      <c r="F78" s="12">
        <f>E78-_xlfn.IFNA(VLOOKUP(A78,Sales!$A$18:$D$31,4,FALSE),0)</f>
        <v>24</v>
      </c>
      <c r="G78" s="12">
        <f>F78+_xlfn.IFNA(VLOOKUP(A78,Purchase!$A$129:$C$165,3,FALSE),0)</f>
        <v>24</v>
      </c>
      <c r="H78" s="12">
        <f>G78-_xlfn.IFNA(VLOOKUP(A78,Sales!$A$32:$D$73,4,FALSE),0)</f>
        <v>18</v>
      </c>
      <c r="I78" s="12">
        <f>H78-_xlfn.IFNA(VLOOKUP(A78,Sales!A150:D185,4,FALSE),0)</f>
        <v>18</v>
      </c>
      <c r="J78" s="12">
        <f>I78-_xlfn.IFNA(VLOOKUP(A78,Sales!A186:D204,4,FALSE),0)</f>
        <v>18</v>
      </c>
      <c r="K78" s="12">
        <f>J78-_xlfn.IFNA(VLOOKUP(A78,Sales!A206:D212,4,FALSE),0)</f>
        <v>18</v>
      </c>
      <c r="L78" s="12">
        <f>K78-_xlfn.IFNA(VLOOKUP(A78,Sales!A213:D213,4,FALSE),0)</f>
        <v>18</v>
      </c>
      <c r="M78" s="4">
        <f>VLOOKUP(A78,Data!$A$2:$L$133,12,FALSE)</f>
        <v>96.010463999999999</v>
      </c>
      <c r="N78" s="4">
        <f>L78*M78</f>
        <v>1728.1883519999999</v>
      </c>
      <c r="O78">
        <v>3</v>
      </c>
      <c r="P78" t="str">
        <f>VLOOKUP(A78,Data!$A$2:$P$133,16,FALSE)</f>
        <v>101-200</v>
      </c>
    </row>
    <row r="79" spans="1:16" ht="39.950000000000003" customHeight="1" x14ac:dyDescent="0.25">
      <c r="A79" s="1" t="s">
        <v>41</v>
      </c>
      <c r="B79" s="3"/>
      <c r="C79" s="12">
        <f>_xlfn.IFNA(VLOOKUP(A79,Purchase!$A$2:$C$62,3,FALSE),0)</f>
        <v>24</v>
      </c>
      <c r="D79" s="12">
        <f>C79+_xlfn.IFNA(VLOOKUP(A79,Purchase!$A$63:$C$128,3,FALSE),0)</f>
        <v>24</v>
      </c>
      <c r="E79" s="12">
        <f>D79-_xlfn.IFNA(VLOOKUP(A79,Sales!$A$2:$D$17,4,FALSE),0)</f>
        <v>24</v>
      </c>
      <c r="F79" s="12">
        <f>E79-_xlfn.IFNA(VLOOKUP(A79,Sales!$A$18:$D$31,4,FALSE),0)</f>
        <v>24</v>
      </c>
      <c r="G79" s="12">
        <f>F79+_xlfn.IFNA(VLOOKUP(A79,Purchase!$A$129:$C$165,3,FALSE),0)</f>
        <v>24</v>
      </c>
      <c r="H79" s="12">
        <f>G79-_xlfn.IFNA(VLOOKUP(A79,Sales!$A$32:$D$73,4,FALSE),0)</f>
        <v>18</v>
      </c>
      <c r="I79" s="12">
        <f>H79-_xlfn.IFNA(VLOOKUP(A79,Sales!A151:D186,4,FALSE),0)</f>
        <v>18</v>
      </c>
      <c r="J79" s="12">
        <f>I79-_xlfn.IFNA(VLOOKUP(A79,Sales!A187:D205,4,FALSE),0)</f>
        <v>18</v>
      </c>
      <c r="K79" s="12">
        <f>J79-_xlfn.IFNA(VLOOKUP(A79,Sales!A207:D213,4,FALSE),0)</f>
        <v>18</v>
      </c>
      <c r="L79" s="12">
        <f>K79-_xlfn.IFNA(VLOOKUP(A79,Sales!A214:D214,4,FALSE),0)</f>
        <v>18</v>
      </c>
      <c r="M79" s="4">
        <f>VLOOKUP(A79,Data!$A$2:$L$133,12,FALSE)</f>
        <v>96.010463999999999</v>
      </c>
      <c r="N79" s="4">
        <f>L79*M79</f>
        <v>1728.1883519999999</v>
      </c>
      <c r="O79">
        <v>3</v>
      </c>
      <c r="P79" t="str">
        <f>VLOOKUP(A79,Data!$A$2:$P$133,16,FALSE)</f>
        <v>101-200</v>
      </c>
    </row>
    <row r="80" spans="1:16" ht="39.950000000000003" customHeight="1" x14ac:dyDescent="0.25">
      <c r="A80" s="1" t="s">
        <v>112</v>
      </c>
      <c r="B80" s="3"/>
      <c r="C80" s="12">
        <f>_xlfn.IFNA(VLOOKUP(A80,Purchase!$A$2:$C$62,3,FALSE),0)</f>
        <v>0</v>
      </c>
      <c r="D80" s="20">
        <f>C80+_xlfn.IFNA(VLOOKUP(A80,Purchase!$A$63:$C$128,3,FALSE),0)</f>
        <v>36</v>
      </c>
      <c r="E80" s="20">
        <f>D80-_xlfn.IFNA(VLOOKUP(A80,Sales!$A$2:$D$17,4,FALSE),0)</f>
        <v>36</v>
      </c>
      <c r="F80" s="20">
        <f>E80-_xlfn.IFNA(VLOOKUP(A80,Sales!$A$18:$D$31,4,FALSE),0)</f>
        <v>36</v>
      </c>
      <c r="G80" s="20">
        <f>F80+_xlfn.IFNA(VLOOKUP(A80,Purchase!$A$129:$C$165,3,FALSE),0)</f>
        <v>36</v>
      </c>
      <c r="H80" s="20">
        <f>G80-_xlfn.IFNA(VLOOKUP(A80,Sales!$A$32:$D$73,4,FALSE),0)</f>
        <v>36</v>
      </c>
      <c r="I80" s="20">
        <f>H80-_xlfn.IFNA(VLOOKUP(A80,Sales!A152:D187,4,FALSE),0)</f>
        <v>36</v>
      </c>
      <c r="J80" s="20">
        <f>I80-_xlfn.IFNA(VLOOKUP(A80,Sales!A188:D206,4,FALSE),0)</f>
        <v>36</v>
      </c>
      <c r="K80" s="20">
        <f>J80-_xlfn.IFNA(VLOOKUP(A80,Sales!A208:D214,4,FALSE),0)</f>
        <v>36</v>
      </c>
      <c r="L80" s="20">
        <f>K80-_xlfn.IFNA(VLOOKUP(A80,Sales!A215:D215,4,FALSE),0)</f>
        <v>36</v>
      </c>
      <c r="M80" s="4">
        <f>VLOOKUP(A80,Data!$A$2:$L$133,12,FALSE)</f>
        <v>96.010463999999999</v>
      </c>
      <c r="N80" s="4">
        <f>L80*M80</f>
        <v>3456.3767039999998</v>
      </c>
      <c r="O80">
        <v>1</v>
      </c>
      <c r="P80" t="str">
        <f>VLOOKUP(A80,Data!$A$2:$P$133,16,FALSE)</f>
        <v>101-200</v>
      </c>
    </row>
    <row r="81" spans="1:16" ht="39.950000000000003" customHeight="1" x14ac:dyDescent="0.25">
      <c r="A81" s="1" t="s">
        <v>113</v>
      </c>
      <c r="B81" s="3"/>
      <c r="C81" s="12">
        <f>_xlfn.IFNA(VLOOKUP(A81,Purchase!$A$2:$C$62,3,FALSE),0)</f>
        <v>0</v>
      </c>
      <c r="D81" s="20">
        <f>C81+_xlfn.IFNA(VLOOKUP(A81,Purchase!$A$63:$C$128,3,FALSE),0)</f>
        <v>12</v>
      </c>
      <c r="E81" s="20">
        <f>D81-_xlfn.IFNA(VLOOKUP(A81,Sales!$A$2:$D$17,4,FALSE),0)</f>
        <v>12</v>
      </c>
      <c r="F81" s="20">
        <f>E81-_xlfn.IFNA(VLOOKUP(A81,Sales!$A$18:$D$31,4,FALSE),0)</f>
        <v>12</v>
      </c>
      <c r="G81" s="20">
        <f>F81+_xlfn.IFNA(VLOOKUP(A81,Purchase!$A$129:$C$165,3,FALSE),0)</f>
        <v>12</v>
      </c>
      <c r="H81" s="20">
        <f>G81-_xlfn.IFNA(VLOOKUP(A81,Sales!$A$32:$D$73,4,FALSE),0)</f>
        <v>12</v>
      </c>
      <c r="I81" s="20">
        <f>H81-_xlfn.IFNA(VLOOKUP(A81,Sales!A153:D188,4,FALSE),0)</f>
        <v>12</v>
      </c>
      <c r="J81" s="20">
        <f>I81-_xlfn.IFNA(VLOOKUP(A81,Sales!A189:D207,4,FALSE),0)</f>
        <v>12</v>
      </c>
      <c r="K81" s="20">
        <f>J81-_xlfn.IFNA(VLOOKUP(A81,Sales!A209:D215,4,FALSE),0)</f>
        <v>12</v>
      </c>
      <c r="L81" s="20">
        <f>K81-_xlfn.IFNA(VLOOKUP(A81,Sales!A216:D216,4,FALSE),0)</f>
        <v>12</v>
      </c>
      <c r="M81" s="4">
        <f>VLOOKUP(A81,Data!$A$2:$L$133,12,FALSE)</f>
        <v>96.010463999999999</v>
      </c>
      <c r="N81" s="4">
        <f>L81*M81</f>
        <v>1152.1255679999999</v>
      </c>
      <c r="O81">
        <v>1</v>
      </c>
      <c r="P81" t="str">
        <f>VLOOKUP(A81,Data!$A$2:$P$133,16,FALSE)</f>
        <v>101-200</v>
      </c>
    </row>
    <row r="82" spans="1:16" ht="39.950000000000003" customHeight="1" x14ac:dyDescent="0.25">
      <c r="A82" s="1" t="s">
        <v>114</v>
      </c>
      <c r="B82" s="3"/>
      <c r="C82" s="12">
        <f>_xlfn.IFNA(VLOOKUP(A82,Purchase!$A$2:$C$62,3,FALSE),0)</f>
        <v>0</v>
      </c>
      <c r="D82" s="20">
        <f>C82+_xlfn.IFNA(VLOOKUP(A82,Purchase!$A$63:$C$128,3,FALSE),0)</f>
        <v>12</v>
      </c>
      <c r="E82" s="20">
        <f>D82-_xlfn.IFNA(VLOOKUP(A82,Sales!$A$2:$D$17,4,FALSE),0)</f>
        <v>12</v>
      </c>
      <c r="F82" s="20">
        <f>E82-_xlfn.IFNA(VLOOKUP(A82,Sales!$A$18:$D$31,4,FALSE),0)</f>
        <v>12</v>
      </c>
      <c r="G82" s="20">
        <f>F82+_xlfn.IFNA(VLOOKUP(A82,Purchase!$A$129:$C$165,3,FALSE),0)</f>
        <v>12</v>
      </c>
      <c r="H82" s="20">
        <f>G82-_xlfn.IFNA(VLOOKUP(A82,Sales!$A$32:$D$73,4,FALSE),0)</f>
        <v>12</v>
      </c>
      <c r="I82" s="20">
        <f>H82-_xlfn.IFNA(VLOOKUP(A82,Sales!A154:D189,4,FALSE),0)</f>
        <v>12</v>
      </c>
      <c r="J82" s="20">
        <f>I82-_xlfn.IFNA(VLOOKUP(A82,Sales!A190:D208,4,FALSE),0)</f>
        <v>12</v>
      </c>
      <c r="K82" s="20">
        <f>J82-_xlfn.IFNA(VLOOKUP(A82,Sales!A210:D216,4,FALSE),0)</f>
        <v>12</v>
      </c>
      <c r="L82" s="20">
        <f>K82-_xlfn.IFNA(VLOOKUP(A82,Sales!A217:D217,4,FALSE),0)</f>
        <v>12</v>
      </c>
      <c r="M82" s="4">
        <f>VLOOKUP(A82,Data!$A$2:$L$133,12,FALSE)</f>
        <v>96.010463999999999</v>
      </c>
      <c r="N82" s="4">
        <f>L82*M82</f>
        <v>1152.1255679999999</v>
      </c>
      <c r="O82">
        <v>1</v>
      </c>
      <c r="P82" t="str">
        <f>VLOOKUP(A82,Data!$A$2:$P$133,16,FALSE)</f>
        <v>101-200</v>
      </c>
    </row>
    <row r="83" spans="1:16" ht="39.950000000000003" customHeight="1" x14ac:dyDescent="0.25">
      <c r="A83" s="1" t="s">
        <v>115</v>
      </c>
      <c r="B83" s="3"/>
      <c r="C83" s="12">
        <f>_xlfn.IFNA(VLOOKUP(A83,Purchase!$A$2:$C$62,3,FALSE),0)</f>
        <v>0</v>
      </c>
      <c r="D83" s="20">
        <f>C83+_xlfn.IFNA(VLOOKUP(A83,Purchase!$A$63:$C$128,3,FALSE),0)</f>
        <v>12</v>
      </c>
      <c r="E83" s="20">
        <f>D83-_xlfn.IFNA(VLOOKUP(A83,Sales!$A$2:$D$17,4,FALSE),0)</f>
        <v>12</v>
      </c>
      <c r="F83" s="20">
        <f>E83-_xlfn.IFNA(VLOOKUP(A83,Sales!$A$18:$D$31,4,FALSE),0)</f>
        <v>12</v>
      </c>
      <c r="G83" s="20">
        <f>F83+_xlfn.IFNA(VLOOKUP(A83,Purchase!$A$129:$C$165,3,FALSE),0)</f>
        <v>12</v>
      </c>
      <c r="H83" s="20">
        <f>G83-_xlfn.IFNA(VLOOKUP(A83,Sales!$A$32:$D$73,4,FALSE),0)</f>
        <v>12</v>
      </c>
      <c r="I83" s="20">
        <f>H83-_xlfn.IFNA(VLOOKUP(A83,Sales!A155:D190,4,FALSE),0)</f>
        <v>12</v>
      </c>
      <c r="J83" s="20">
        <f>I83-_xlfn.IFNA(VLOOKUP(A83,Sales!A191:D209,4,FALSE),0)</f>
        <v>12</v>
      </c>
      <c r="K83" s="20">
        <f>J83-_xlfn.IFNA(VLOOKUP(A83,Sales!A211:D217,4,FALSE),0)</f>
        <v>12</v>
      </c>
      <c r="L83" s="20">
        <f>K83-_xlfn.IFNA(VLOOKUP(A83,Sales!A218:D218,4,FALSE),0)</f>
        <v>12</v>
      </c>
      <c r="M83" s="4">
        <f>VLOOKUP(A83,Data!$A$2:$L$133,12,FALSE)</f>
        <v>96.010463999999999</v>
      </c>
      <c r="N83" s="4">
        <f>L83*M83</f>
        <v>1152.1255679999999</v>
      </c>
      <c r="O83">
        <v>1</v>
      </c>
      <c r="P83" t="str">
        <f>VLOOKUP(A83,Data!$A$2:$P$133,16,FALSE)</f>
        <v>101-200</v>
      </c>
    </row>
    <row r="84" spans="1:16" ht="39.950000000000003" customHeight="1" x14ac:dyDescent="0.25">
      <c r="A84" s="1" t="s">
        <v>116</v>
      </c>
      <c r="B84" s="3"/>
      <c r="C84" s="12">
        <f>_xlfn.IFNA(VLOOKUP(A84,Purchase!$A$2:$C$62,3,FALSE),0)</f>
        <v>0</v>
      </c>
      <c r="D84" s="20">
        <f>C84+_xlfn.IFNA(VLOOKUP(A84,Purchase!$A$63:$C$128,3,FALSE),0)</f>
        <v>12</v>
      </c>
      <c r="E84" s="20">
        <f>D84-_xlfn.IFNA(VLOOKUP(A84,Sales!$A$2:$D$17,4,FALSE),0)</f>
        <v>12</v>
      </c>
      <c r="F84" s="20">
        <f>E84-_xlfn.IFNA(VLOOKUP(A84,Sales!$A$18:$D$31,4,FALSE),0)</f>
        <v>12</v>
      </c>
      <c r="G84" s="20">
        <f>F84+_xlfn.IFNA(VLOOKUP(A84,Purchase!$A$129:$C$165,3,FALSE),0)</f>
        <v>12</v>
      </c>
      <c r="H84" s="20">
        <f>G84-_xlfn.IFNA(VLOOKUP(A84,Sales!$A$32:$D$73,4,FALSE),0)</f>
        <v>12</v>
      </c>
      <c r="I84" s="20">
        <f>H84-_xlfn.IFNA(VLOOKUP(A84,Sales!A156:D191,4,FALSE),0)</f>
        <v>12</v>
      </c>
      <c r="J84" s="20">
        <f>I84-_xlfn.IFNA(VLOOKUP(A84,Sales!A192:D210,4,FALSE),0)</f>
        <v>12</v>
      </c>
      <c r="K84" s="20">
        <f>J84-_xlfn.IFNA(VLOOKUP(A84,Sales!A212:D218,4,FALSE),0)</f>
        <v>12</v>
      </c>
      <c r="L84" s="20">
        <f>K84-_xlfn.IFNA(VLOOKUP(A84,Sales!A219:D219,4,FALSE),0)</f>
        <v>12</v>
      </c>
      <c r="M84" s="4">
        <f>VLOOKUP(A84,Data!$A$2:$L$133,12,FALSE)</f>
        <v>96.010463999999999</v>
      </c>
      <c r="N84" s="4">
        <f>L84*M84</f>
        <v>1152.1255679999999</v>
      </c>
      <c r="O84">
        <v>1</v>
      </c>
      <c r="P84" t="str">
        <f>VLOOKUP(A84,Data!$A$2:$P$133,16,FALSE)</f>
        <v>101-200</v>
      </c>
    </row>
    <row r="85" spans="1:16" ht="39.950000000000003" customHeight="1" x14ac:dyDescent="0.25">
      <c r="A85" s="1" t="s">
        <v>117</v>
      </c>
      <c r="B85" s="3"/>
      <c r="C85" s="12">
        <f>_xlfn.IFNA(VLOOKUP(A85,Purchase!$A$2:$C$62,3,FALSE),0)</f>
        <v>0</v>
      </c>
      <c r="D85" s="20">
        <f>C85+_xlfn.IFNA(VLOOKUP(A85,Purchase!$A$63:$C$128,3,FALSE),0)</f>
        <v>12</v>
      </c>
      <c r="E85" s="20">
        <f>D85-_xlfn.IFNA(VLOOKUP(A85,Sales!$A$2:$D$17,4,FALSE),0)</f>
        <v>12</v>
      </c>
      <c r="F85" s="20">
        <f>E85-_xlfn.IFNA(VLOOKUP(A85,Sales!$A$18:$D$31,4,FALSE),0)</f>
        <v>12</v>
      </c>
      <c r="G85" s="20">
        <f>F85+_xlfn.IFNA(VLOOKUP(A85,Purchase!$A$129:$C$165,3,FALSE),0)</f>
        <v>12</v>
      </c>
      <c r="H85" s="20">
        <f>G85-_xlfn.IFNA(VLOOKUP(A85,Sales!$A$32:$D$73,4,FALSE),0)</f>
        <v>12</v>
      </c>
      <c r="I85" s="20">
        <f>H85-_xlfn.IFNA(VLOOKUP(A85,Sales!A157:D192,4,FALSE),0)</f>
        <v>12</v>
      </c>
      <c r="J85" s="20">
        <f>I85-_xlfn.IFNA(VLOOKUP(A85,Sales!A193:D211,4,FALSE),0)</f>
        <v>12</v>
      </c>
      <c r="K85" s="20">
        <f>J85-_xlfn.IFNA(VLOOKUP(A85,Sales!A213:D219,4,FALSE),0)</f>
        <v>12</v>
      </c>
      <c r="L85" s="20">
        <f>K85-_xlfn.IFNA(VLOOKUP(A85,Sales!A220:D220,4,FALSE),0)</f>
        <v>12</v>
      </c>
      <c r="M85" s="4">
        <f>VLOOKUP(A85,Data!$A$2:$L$133,12,FALSE)</f>
        <v>96.010463999999999</v>
      </c>
      <c r="N85" s="4">
        <f>L85*M85</f>
        <v>1152.1255679999999</v>
      </c>
      <c r="O85">
        <v>1</v>
      </c>
      <c r="P85" t="str">
        <f>VLOOKUP(A85,Data!$A$2:$P$133,16,FALSE)</f>
        <v>101-200</v>
      </c>
    </row>
    <row r="86" spans="1:16" ht="39.950000000000003" customHeight="1" x14ac:dyDescent="0.25">
      <c r="A86" s="1" t="s">
        <v>118</v>
      </c>
      <c r="B86" s="3"/>
      <c r="C86" s="12">
        <f>_xlfn.IFNA(VLOOKUP(A86,Purchase!$A$2:$C$62,3,FALSE),0)</f>
        <v>0</v>
      </c>
      <c r="D86" s="20">
        <f>C86+_xlfn.IFNA(VLOOKUP(A86,Purchase!$A$63:$C$128,3,FALSE),0)</f>
        <v>12</v>
      </c>
      <c r="E86" s="20">
        <f>D86-_xlfn.IFNA(VLOOKUP(A86,Sales!$A$2:$D$17,4,FALSE),0)</f>
        <v>12</v>
      </c>
      <c r="F86" s="20">
        <f>E86-_xlfn.IFNA(VLOOKUP(A86,Sales!$A$18:$D$31,4,FALSE),0)</f>
        <v>12</v>
      </c>
      <c r="G86" s="20">
        <f>F86+_xlfn.IFNA(VLOOKUP(A86,Purchase!$A$129:$C$165,3,FALSE),0)</f>
        <v>12</v>
      </c>
      <c r="H86" s="20">
        <f>G86-_xlfn.IFNA(VLOOKUP(A86,Sales!$A$32:$D$73,4,FALSE),0)</f>
        <v>12</v>
      </c>
      <c r="I86" s="20">
        <f>H86-_xlfn.IFNA(VLOOKUP(A86,Sales!A158:D193,4,FALSE),0)</f>
        <v>12</v>
      </c>
      <c r="J86" s="20">
        <f>I86-_xlfn.IFNA(VLOOKUP(A86,Sales!A194:D212,4,FALSE),0)</f>
        <v>12</v>
      </c>
      <c r="K86" s="20">
        <f>J86-_xlfn.IFNA(VLOOKUP(A86,Sales!A214:D220,4,FALSE),0)</f>
        <v>12</v>
      </c>
      <c r="L86" s="20">
        <f>K86-_xlfn.IFNA(VLOOKUP(A86,Sales!A221:D221,4,FALSE),0)</f>
        <v>12</v>
      </c>
      <c r="M86" s="4">
        <f>VLOOKUP(A86,Data!$A$2:$L$133,12,FALSE)</f>
        <v>96.010463999999999</v>
      </c>
      <c r="N86" s="4">
        <f>L86*M86</f>
        <v>1152.1255679999999</v>
      </c>
      <c r="O86">
        <v>1</v>
      </c>
      <c r="P86" t="str">
        <f>VLOOKUP(A86,Data!$A$2:$P$133,16,FALSE)</f>
        <v>101-200</v>
      </c>
    </row>
    <row r="87" spans="1:16" ht="39.950000000000003" customHeight="1" x14ac:dyDescent="0.25">
      <c r="A87" s="1" t="s">
        <v>119</v>
      </c>
      <c r="B87" s="3"/>
      <c r="C87" s="20">
        <f>_xlfn.IFNA(VLOOKUP(A87,Purchase!$A$2:$C$62,3,FALSE),0)</f>
        <v>36</v>
      </c>
      <c r="D87" s="20">
        <f>C87+_xlfn.IFNA(VLOOKUP(A87,Purchase!$A$63:$C$128,3,FALSE),0)</f>
        <v>72</v>
      </c>
      <c r="E87" s="20">
        <f>D87-_xlfn.IFNA(VLOOKUP(A87,Sales!$A$2:$D$17,4,FALSE),0)</f>
        <v>72</v>
      </c>
      <c r="F87" s="20">
        <f>E87-_xlfn.IFNA(VLOOKUP(A87,Sales!$A$18:$D$31,4,FALSE),0)</f>
        <v>72</v>
      </c>
      <c r="G87" s="20">
        <f>F87+_xlfn.IFNA(VLOOKUP(A87,Purchase!$A$129:$C$165,3,FALSE),0)</f>
        <v>72</v>
      </c>
      <c r="H87" s="20">
        <f>G87-_xlfn.IFNA(VLOOKUP(A87,Sales!$A$32:$D$73,4,FALSE),0)</f>
        <v>72</v>
      </c>
      <c r="I87" s="20">
        <f>H87-_xlfn.IFNA(VLOOKUP(A87,Sales!A159:D194,4,FALSE),0)</f>
        <v>72</v>
      </c>
      <c r="J87" s="20">
        <f>I87-_xlfn.IFNA(VLOOKUP(A87,Sales!A195:D213,4,FALSE),0)</f>
        <v>72</v>
      </c>
      <c r="K87" s="20">
        <f>J87-_xlfn.IFNA(VLOOKUP(A87,Sales!A215:D221,4,FALSE),0)</f>
        <v>72</v>
      </c>
      <c r="L87" s="20">
        <f>K87-_xlfn.IFNA(VLOOKUP(A87,Sales!A222:D222,4,FALSE),0)</f>
        <v>72</v>
      </c>
      <c r="M87" s="4">
        <f>VLOOKUP(A87,Data!$A$2:$L$133,12,FALSE)</f>
        <v>35.20176</v>
      </c>
      <c r="N87" s="4">
        <f>L87*M87</f>
        <v>2534.5267199999998</v>
      </c>
      <c r="O87">
        <v>1</v>
      </c>
      <c r="P87" t="str">
        <f>VLOOKUP(A87,Data!$A$2:$P$133,16,FALSE)</f>
        <v>1-100</v>
      </c>
    </row>
    <row r="88" spans="1:16" ht="39.950000000000003" customHeight="1" x14ac:dyDescent="0.25">
      <c r="A88" s="1" t="s">
        <v>120</v>
      </c>
      <c r="B88" s="3"/>
      <c r="C88" s="12">
        <f>_xlfn.IFNA(VLOOKUP(A88,Purchase!$A$2:$C$62,3,FALSE),0)</f>
        <v>0</v>
      </c>
      <c r="D88" s="20">
        <f>C88+_xlfn.IFNA(VLOOKUP(A88,Purchase!$A$63:$C$128,3,FALSE),0)</f>
        <v>24</v>
      </c>
      <c r="E88" s="20">
        <f>D88-_xlfn.IFNA(VLOOKUP(A88,Sales!$A$2:$D$17,4,FALSE),0)</f>
        <v>24</v>
      </c>
      <c r="F88" s="20">
        <f>E88-_xlfn.IFNA(VLOOKUP(A88,Sales!$A$18:$D$31,4,FALSE),0)</f>
        <v>24</v>
      </c>
      <c r="G88" s="20">
        <f>F88+_xlfn.IFNA(VLOOKUP(A88,Purchase!$A$129:$C$165,3,FALSE),0)</f>
        <v>24</v>
      </c>
      <c r="H88" s="20">
        <f>G88-_xlfn.IFNA(VLOOKUP(A88,Sales!$A$32:$D$73,4,FALSE),0)</f>
        <v>24</v>
      </c>
      <c r="I88" s="20">
        <f>H88-_xlfn.IFNA(VLOOKUP(A88,Sales!A160:D195,4,FALSE),0)</f>
        <v>24</v>
      </c>
      <c r="J88" s="20">
        <f>I88-_xlfn.IFNA(VLOOKUP(A88,Sales!A196:D214,4,FALSE),0)</f>
        <v>24</v>
      </c>
      <c r="K88" s="20">
        <f>J88-_xlfn.IFNA(VLOOKUP(A88,Sales!A216:D222,4,FALSE),0)</f>
        <v>24</v>
      </c>
      <c r="L88" s="20">
        <f>K88-_xlfn.IFNA(VLOOKUP(A88,Sales!A223:D223,4,FALSE),0)</f>
        <v>24</v>
      </c>
      <c r="M88" s="4">
        <f>VLOOKUP(A88,Data!$A$2:$L$133,12,FALSE)</f>
        <v>80.008719999999997</v>
      </c>
      <c r="N88" s="4">
        <f>L88*M88</f>
        <v>1920.20928</v>
      </c>
      <c r="O88">
        <v>1</v>
      </c>
      <c r="P88" t="str">
        <f>VLOOKUP(A88,Data!$A$2:$P$133,16,FALSE)</f>
        <v>101-200</v>
      </c>
    </row>
    <row r="89" spans="1:16" ht="39.950000000000003" customHeight="1" x14ac:dyDescent="0.25">
      <c r="A89" s="1" t="s">
        <v>121</v>
      </c>
      <c r="B89" s="3"/>
      <c r="C89" s="22">
        <f>_xlfn.IFNA(VLOOKUP(A89,Purchase!$A$2:$C$62,3,FALSE),0)</f>
        <v>3</v>
      </c>
      <c r="D89" s="22">
        <f>C89+_xlfn.IFNA(VLOOKUP(A89,Purchase!$A$63:$C$128,3,FALSE),0)</f>
        <v>3</v>
      </c>
      <c r="E89" s="12">
        <f>D89-_xlfn.IFNA(VLOOKUP(A89,Sales!$A$2:$D$17,4,FALSE),0)</f>
        <v>0</v>
      </c>
      <c r="F89" s="12">
        <f>E89-_xlfn.IFNA(VLOOKUP(A89,Sales!$A$18:$D$31,4,FALSE),0)</f>
        <v>0</v>
      </c>
      <c r="G89" s="22">
        <f>F89+_xlfn.IFNA(VLOOKUP(A89,Purchase!$A$129:$C$165,3,FALSE),0)</f>
        <v>12</v>
      </c>
      <c r="H89" s="22">
        <f>G89-_xlfn.IFNA(VLOOKUP(A89,Sales!$A$32:$D$73,4,FALSE),0)</f>
        <v>12</v>
      </c>
      <c r="I89" s="22">
        <f>H89-_xlfn.IFNA(VLOOKUP(A89,Sales!A161:D196,4,FALSE),0)</f>
        <v>12</v>
      </c>
      <c r="J89" s="22">
        <f>I89-_xlfn.IFNA(VLOOKUP(A89,Sales!A197:D215,4,FALSE),0)</f>
        <v>12</v>
      </c>
      <c r="K89" s="22">
        <f>J89-_xlfn.IFNA(VLOOKUP(A89,Sales!A217:D223,4,FALSE),0)</f>
        <v>12</v>
      </c>
      <c r="L89" s="22">
        <f>K89-_xlfn.IFNA(VLOOKUP(A89,Sales!A224:D224,4,FALSE),0)</f>
        <v>12</v>
      </c>
      <c r="M89" s="4">
        <f>VLOOKUP(A89,Data!$A$2:$L$133,12,FALSE)</f>
        <v>191.37712000000002</v>
      </c>
      <c r="N89" s="4">
        <f>L89*M89</f>
        <v>2296.5254400000003</v>
      </c>
      <c r="O89">
        <v>2</v>
      </c>
      <c r="P89" t="str">
        <f>VLOOKUP(A89,Data!$A$2:$P$133,16,FALSE)</f>
        <v>201-300</v>
      </c>
    </row>
    <row r="90" spans="1:16" ht="39.950000000000003" customHeight="1" x14ac:dyDescent="0.25">
      <c r="A90" s="1" t="s">
        <v>42</v>
      </c>
      <c r="B90" s="3"/>
      <c r="C90" s="12">
        <f>_xlfn.IFNA(VLOOKUP(A90,Purchase!$A$2:$C$62,3,FALSE),0)</f>
        <v>12</v>
      </c>
      <c r="D90" s="12">
        <f>C90+_xlfn.IFNA(VLOOKUP(A90,Purchase!$A$63:$C$128,3,FALSE),0)</f>
        <v>12</v>
      </c>
      <c r="E90" s="12">
        <f>D90-_xlfn.IFNA(VLOOKUP(A90,Sales!$A$2:$D$17,4,FALSE),0)</f>
        <v>12</v>
      </c>
      <c r="F90" s="12">
        <f>E90-_xlfn.IFNA(VLOOKUP(A90,Sales!$A$18:$D$31,4,FALSE),0)</f>
        <v>12</v>
      </c>
      <c r="G90" s="12">
        <f>F90+_xlfn.IFNA(VLOOKUP(A90,Purchase!$A$129:$C$165,3,FALSE),0)</f>
        <v>12</v>
      </c>
      <c r="H90" s="12">
        <f>G90-_xlfn.IFNA(VLOOKUP(A90,Sales!$A$32:$D$73,4,FALSE),0)</f>
        <v>9</v>
      </c>
      <c r="I90" s="12">
        <f>H90-_xlfn.IFNA(VLOOKUP(A90,Sales!A162:D197,4,FALSE),0)</f>
        <v>9</v>
      </c>
      <c r="J90" s="12">
        <f>I90-_xlfn.IFNA(VLOOKUP(A90,Sales!A198:D216,4,FALSE),0)</f>
        <v>9</v>
      </c>
      <c r="K90" s="12">
        <f>J90-_xlfn.IFNA(VLOOKUP(A90,Sales!A218:D224,4,FALSE),0)</f>
        <v>9</v>
      </c>
      <c r="L90" s="12">
        <f>K90-_xlfn.IFNA(VLOOKUP(A90,Sales!A225:D225,4,FALSE),0)</f>
        <v>9</v>
      </c>
      <c r="M90" s="4">
        <f>VLOOKUP(A90,Data!$A$2:$L$133,12,FALSE)</f>
        <v>351.39455999999996</v>
      </c>
      <c r="N90" s="4">
        <f>L90*M90</f>
        <v>3162.5510399999994</v>
      </c>
      <c r="O90">
        <v>3</v>
      </c>
      <c r="P90" t="str">
        <f>VLOOKUP(A90,Data!$A$2:$P$133,16,FALSE)</f>
        <v>501-600</v>
      </c>
    </row>
    <row r="91" spans="1:16" ht="39.950000000000003" customHeight="1" x14ac:dyDescent="0.25">
      <c r="A91" s="1" t="s">
        <v>122</v>
      </c>
      <c r="B91" s="3"/>
      <c r="C91" s="20">
        <f>_xlfn.IFNA(VLOOKUP(A91,Purchase!$A$2:$C$62,3,FALSE),0)</f>
        <v>24</v>
      </c>
      <c r="D91" s="20">
        <f>C91+_xlfn.IFNA(VLOOKUP(A91,Purchase!$A$63:$C$128,3,FALSE),0)</f>
        <v>36</v>
      </c>
      <c r="E91" s="20">
        <f>D91-_xlfn.IFNA(VLOOKUP(A91,Sales!$A$2:$D$17,4,FALSE),0)</f>
        <v>36</v>
      </c>
      <c r="F91" s="20">
        <f>E91-_xlfn.IFNA(VLOOKUP(A91,Sales!$A$18:$D$31,4,FALSE),0)</f>
        <v>36</v>
      </c>
      <c r="G91" s="20">
        <f>F91+_xlfn.IFNA(VLOOKUP(A91,Purchase!$A$129:$C$165,3,FALSE),0)</f>
        <v>36</v>
      </c>
      <c r="H91" s="20">
        <f>G91-_xlfn.IFNA(VLOOKUP(A91,Sales!$A$32:$D$73,4,FALSE),0)</f>
        <v>36</v>
      </c>
      <c r="I91" s="20">
        <f>H91-_xlfn.IFNA(VLOOKUP(A91,Sales!A163:D198,4,FALSE),0)</f>
        <v>36</v>
      </c>
      <c r="J91" s="20">
        <f>I91-_xlfn.IFNA(VLOOKUP(A91,Sales!A199:D217,4,FALSE),0)</f>
        <v>36</v>
      </c>
      <c r="K91" s="20">
        <f>J91-_xlfn.IFNA(VLOOKUP(A91,Sales!A219:D225,4,FALSE),0)</f>
        <v>36</v>
      </c>
      <c r="L91" s="20">
        <f>K91-_xlfn.IFNA(VLOOKUP(A91,Sales!A226:D226,4,FALSE),0)</f>
        <v>36</v>
      </c>
      <c r="M91" s="4">
        <f>VLOOKUP(A91,Data!$A$2:$L$133,12,FALSE)</f>
        <v>480.05232000000001</v>
      </c>
      <c r="N91" s="4">
        <f>L91*M91</f>
        <v>17281.883519999999</v>
      </c>
      <c r="O91">
        <v>1</v>
      </c>
      <c r="P91" t="str">
        <f>VLOOKUP(A91,Data!$A$2:$P$133,16,FALSE)</f>
        <v>701-800</v>
      </c>
    </row>
    <row r="92" spans="1:16" ht="39.950000000000003" customHeight="1" x14ac:dyDescent="0.25">
      <c r="A92" s="1" t="s">
        <v>123</v>
      </c>
      <c r="B92" s="3"/>
      <c r="C92" s="20">
        <f>_xlfn.IFNA(VLOOKUP(A92,Purchase!$A$2:$C$62,3,FALSE),0)</f>
        <v>18</v>
      </c>
      <c r="D92" s="20">
        <f>C92+_xlfn.IFNA(VLOOKUP(A92,Purchase!$A$63:$C$128,3,FALSE),0)</f>
        <v>24</v>
      </c>
      <c r="E92" s="20">
        <f>D92-_xlfn.IFNA(VLOOKUP(A92,Sales!$A$2:$D$17,4,FALSE),0)</f>
        <v>24</v>
      </c>
      <c r="F92" s="20">
        <f>E92-_xlfn.IFNA(VLOOKUP(A92,Sales!$A$18:$D$31,4,FALSE),0)</f>
        <v>24</v>
      </c>
      <c r="G92" s="20">
        <f>F92+_xlfn.IFNA(VLOOKUP(A92,Purchase!$A$129:$C$165,3,FALSE),0)</f>
        <v>24</v>
      </c>
      <c r="H92" s="20">
        <f>G92-_xlfn.IFNA(VLOOKUP(A92,Sales!$A$32:$D$73,4,FALSE),0)</f>
        <v>24</v>
      </c>
      <c r="I92" s="20">
        <f>H92-_xlfn.IFNA(VLOOKUP(A92,Sales!A164:D199,4,FALSE),0)</f>
        <v>24</v>
      </c>
      <c r="J92" s="20">
        <f>I92-_xlfn.IFNA(VLOOKUP(A92,Sales!A200:D218,4,FALSE),0)</f>
        <v>24</v>
      </c>
      <c r="K92" s="20">
        <f>J92-_xlfn.IFNA(VLOOKUP(A92,Sales!A220:D226,4,FALSE),0)</f>
        <v>24</v>
      </c>
      <c r="L92" s="20">
        <f>K92-_xlfn.IFNA(VLOOKUP(A92,Sales!A227:D227,4,FALSE),0)</f>
        <v>24</v>
      </c>
      <c r="M92" s="4">
        <f>VLOOKUP(A92,Data!$A$2:$L$133,12,FALSE)</f>
        <v>544.05929600000013</v>
      </c>
      <c r="N92" s="4">
        <f>L92*M92</f>
        <v>13057.423104000003</v>
      </c>
      <c r="O92">
        <v>1</v>
      </c>
      <c r="P92" t="str">
        <f>VLOOKUP(A92,Data!$A$2:$P$133,16,FALSE)</f>
        <v>801-900</v>
      </c>
    </row>
    <row r="93" spans="1:16" ht="39.950000000000003" customHeight="1" x14ac:dyDescent="0.25">
      <c r="A93" s="1" t="s">
        <v>124</v>
      </c>
      <c r="B93" s="3"/>
      <c r="C93" s="12">
        <f>_xlfn.IFNA(VLOOKUP(A93,Purchase!$A$2:$C$62,3,FALSE),0)</f>
        <v>0</v>
      </c>
      <c r="D93" s="20">
        <f>C93+_xlfn.IFNA(VLOOKUP(A93,Purchase!$A$63:$C$128,3,FALSE),0)</f>
        <v>6</v>
      </c>
      <c r="E93" s="20">
        <f>D93-_xlfn.IFNA(VLOOKUP(A93,Sales!$A$2:$D$17,4,FALSE),0)</f>
        <v>6</v>
      </c>
      <c r="F93" s="20">
        <f>E93-_xlfn.IFNA(VLOOKUP(A93,Sales!$A$18:$D$31,4,FALSE),0)</f>
        <v>6</v>
      </c>
      <c r="G93" s="20">
        <f>F93+_xlfn.IFNA(VLOOKUP(A93,Purchase!$A$129:$C$165,3,FALSE),0)</f>
        <v>6</v>
      </c>
      <c r="H93" s="20">
        <f>G93-_xlfn.IFNA(VLOOKUP(A93,Sales!$A$32:$D$73,4,FALSE),0)</f>
        <v>6</v>
      </c>
      <c r="I93" s="20">
        <f>H93-_xlfn.IFNA(VLOOKUP(A93,Sales!A165:D200,4,FALSE),0)</f>
        <v>6</v>
      </c>
      <c r="J93" s="20">
        <f>I93-_xlfn.IFNA(VLOOKUP(A93,Sales!A201:D219,4,FALSE),0)</f>
        <v>6</v>
      </c>
      <c r="K93" s="20">
        <f>J93-_xlfn.IFNA(VLOOKUP(A93,Sales!A221:D227,4,FALSE),0)</f>
        <v>6</v>
      </c>
      <c r="L93" s="20">
        <f>K93-_xlfn.IFNA(VLOOKUP(A93,Sales!A228:D228,4,FALSE),0)</f>
        <v>6</v>
      </c>
      <c r="M93" s="4">
        <f>VLOOKUP(A93,Data!$A$2:$L$133,12,FALSE)</f>
        <v>480.05232000000001</v>
      </c>
      <c r="N93" s="4">
        <f>L93*M93</f>
        <v>2880.3139200000001</v>
      </c>
      <c r="O93">
        <v>1</v>
      </c>
      <c r="P93" t="str">
        <f>VLOOKUP(A93,Data!$A$2:$P$133,16,FALSE)</f>
        <v>701-800</v>
      </c>
    </row>
    <row r="94" spans="1:16" ht="39.950000000000003" customHeight="1" x14ac:dyDescent="0.25">
      <c r="A94" s="1" t="s">
        <v>125</v>
      </c>
      <c r="B94" s="3"/>
      <c r="C94" s="12">
        <f>_xlfn.IFNA(VLOOKUP(A94,Purchase!$A$2:$C$62,3,FALSE),0)</f>
        <v>0</v>
      </c>
      <c r="D94" s="20">
        <f>C94+_xlfn.IFNA(VLOOKUP(A94,Purchase!$A$63:$C$128,3,FALSE),0)</f>
        <v>6</v>
      </c>
      <c r="E94" s="20">
        <f>D94-_xlfn.IFNA(VLOOKUP(A94,Sales!$A$2:$D$17,4,FALSE),0)</f>
        <v>6</v>
      </c>
      <c r="F94" s="20">
        <f>E94-_xlfn.IFNA(VLOOKUP(A94,Sales!$A$18:$D$31,4,FALSE),0)</f>
        <v>6</v>
      </c>
      <c r="G94" s="20">
        <f>F94+_xlfn.IFNA(VLOOKUP(A94,Purchase!$A$129:$C$165,3,FALSE),0)</f>
        <v>6</v>
      </c>
      <c r="H94" s="20">
        <f>G94-_xlfn.IFNA(VLOOKUP(A94,Sales!$A$32:$D$73,4,FALSE),0)</f>
        <v>6</v>
      </c>
      <c r="I94" s="20">
        <f>H94-_xlfn.IFNA(VLOOKUP(A94,Sales!A166:D201,4,FALSE),0)</f>
        <v>6</v>
      </c>
      <c r="J94" s="20">
        <f>I94-_xlfn.IFNA(VLOOKUP(A94,Sales!A202:D220,4,FALSE),0)</f>
        <v>6</v>
      </c>
      <c r="K94" s="20">
        <f>J94-_xlfn.IFNA(VLOOKUP(A94,Sales!A222:D228,4,FALSE),0)</f>
        <v>6</v>
      </c>
      <c r="L94" s="20">
        <f>K94-_xlfn.IFNA(VLOOKUP(A94,Sales!A229:D229,4,FALSE),0)</f>
        <v>6</v>
      </c>
      <c r="M94" s="4">
        <f>VLOOKUP(A94,Data!$A$2:$L$133,12,FALSE)</f>
        <v>480.05232000000001</v>
      </c>
      <c r="N94" s="4">
        <f>L94*M94</f>
        <v>2880.3139200000001</v>
      </c>
      <c r="O94">
        <v>1</v>
      </c>
      <c r="P94" t="str">
        <f>VLOOKUP(A94,Data!$A$2:$P$133,16,FALSE)</f>
        <v>701-800</v>
      </c>
    </row>
    <row r="95" spans="1:16" ht="39.950000000000003" customHeight="1" x14ac:dyDescent="0.25">
      <c r="A95" s="1" t="s">
        <v>126</v>
      </c>
      <c r="B95" s="3"/>
      <c r="C95" s="12">
        <f>_xlfn.IFNA(VLOOKUP(A95,Purchase!$A$2:$C$62,3,FALSE),0)</f>
        <v>0</v>
      </c>
      <c r="D95" s="20">
        <f>C95+_xlfn.IFNA(VLOOKUP(A95,Purchase!$A$63:$C$128,3,FALSE),0)</f>
        <v>6</v>
      </c>
      <c r="E95" s="20">
        <f>D95-_xlfn.IFNA(VLOOKUP(A95,Sales!$A$2:$D$17,4,FALSE),0)</f>
        <v>6</v>
      </c>
      <c r="F95" s="20">
        <f>E95-_xlfn.IFNA(VLOOKUP(A95,Sales!$A$18:$D$31,4,FALSE),0)</f>
        <v>6</v>
      </c>
      <c r="G95" s="20">
        <f>F95+_xlfn.IFNA(VLOOKUP(A95,Purchase!$A$129:$C$165,3,FALSE),0)</f>
        <v>6</v>
      </c>
      <c r="H95" s="20">
        <f>G95-_xlfn.IFNA(VLOOKUP(A95,Sales!$A$32:$D$73,4,FALSE),0)</f>
        <v>6</v>
      </c>
      <c r="I95" s="20">
        <f>H95-_xlfn.IFNA(VLOOKUP(A95,Sales!A167:D202,4,FALSE),0)</f>
        <v>6</v>
      </c>
      <c r="J95" s="20">
        <f>I95-_xlfn.IFNA(VLOOKUP(A95,Sales!A203:D221,4,FALSE),0)</f>
        <v>6</v>
      </c>
      <c r="K95" s="20">
        <f>J95-_xlfn.IFNA(VLOOKUP(A95,Sales!A223:D229,4,FALSE),0)</f>
        <v>6</v>
      </c>
      <c r="L95" s="20">
        <f>K95-_xlfn.IFNA(VLOOKUP(A95,Sales!A230:D230,4,FALSE),0)</f>
        <v>6</v>
      </c>
      <c r="M95" s="4">
        <f>VLOOKUP(A95,Data!$A$2:$L$133,12,FALSE)</f>
        <v>480.05232000000001</v>
      </c>
      <c r="N95" s="4">
        <f>L95*M95</f>
        <v>2880.3139200000001</v>
      </c>
      <c r="O95">
        <v>1</v>
      </c>
      <c r="P95" t="str">
        <f>VLOOKUP(A95,Data!$A$2:$P$133,16,FALSE)</f>
        <v>701-800</v>
      </c>
    </row>
    <row r="96" spans="1:16" ht="39.950000000000003" customHeight="1" x14ac:dyDescent="0.25">
      <c r="A96" s="1" t="s">
        <v>127</v>
      </c>
      <c r="B96" s="3"/>
      <c r="C96" s="12">
        <f>_xlfn.IFNA(VLOOKUP(A96,Purchase!$A$2:$C$62,3,FALSE),0)</f>
        <v>0</v>
      </c>
      <c r="D96" s="20">
        <f>C96+_xlfn.IFNA(VLOOKUP(A96,Purchase!$A$63:$C$128,3,FALSE),0)</f>
        <v>6</v>
      </c>
      <c r="E96" s="20">
        <f>D96-_xlfn.IFNA(VLOOKUP(A96,Sales!$A$2:$D$17,4,FALSE),0)</f>
        <v>6</v>
      </c>
      <c r="F96" s="20">
        <f>E96-_xlfn.IFNA(VLOOKUP(A96,Sales!$A$18:$D$31,4,FALSE),0)</f>
        <v>6</v>
      </c>
      <c r="G96" s="20">
        <f>F96+_xlfn.IFNA(VLOOKUP(A96,Purchase!$A$129:$C$165,3,FALSE),0)</f>
        <v>6</v>
      </c>
      <c r="H96" s="20">
        <f>G96-_xlfn.IFNA(VLOOKUP(A96,Sales!$A$32:$D$73,4,FALSE),0)</f>
        <v>6</v>
      </c>
      <c r="I96" s="20">
        <f>H96-_xlfn.IFNA(VLOOKUP(A96,Sales!A168:D203,4,FALSE),0)</f>
        <v>6</v>
      </c>
      <c r="J96" s="20">
        <f>I96-_xlfn.IFNA(VLOOKUP(A96,Sales!A204:D222,4,FALSE),0)</f>
        <v>6</v>
      </c>
      <c r="K96" s="20">
        <f>J96-_xlfn.IFNA(VLOOKUP(A96,Sales!A224:D230,4,FALSE),0)</f>
        <v>6</v>
      </c>
      <c r="L96" s="20">
        <f>K96-_xlfn.IFNA(VLOOKUP(A96,Sales!A231:D231,4,FALSE),0)</f>
        <v>6</v>
      </c>
      <c r="M96" s="4">
        <f>VLOOKUP(A96,Data!$A$2:$L$133,12,FALSE)</f>
        <v>480.05232000000001</v>
      </c>
      <c r="N96" s="4">
        <f>L96*M96</f>
        <v>2880.3139200000001</v>
      </c>
      <c r="O96">
        <v>1</v>
      </c>
      <c r="P96" t="str">
        <f>VLOOKUP(A96,Data!$A$2:$P$133,16,FALSE)</f>
        <v>701-800</v>
      </c>
    </row>
    <row r="97" spans="1:16" ht="39.950000000000003" customHeight="1" x14ac:dyDescent="0.25">
      <c r="A97" s="1" t="s">
        <v>128</v>
      </c>
      <c r="B97" s="3"/>
      <c r="C97" s="12">
        <f>_xlfn.IFNA(VLOOKUP(A97,Purchase!$A$2:$C$62,3,FALSE),0)</f>
        <v>0</v>
      </c>
      <c r="D97" s="20">
        <f>C97+_xlfn.IFNA(VLOOKUP(A97,Purchase!$A$63:$C$128,3,FALSE),0)</f>
        <v>6</v>
      </c>
      <c r="E97" s="20">
        <f>D97-_xlfn.IFNA(VLOOKUP(A97,Sales!$A$2:$D$17,4,FALSE),0)</f>
        <v>6</v>
      </c>
      <c r="F97" s="20">
        <f>E97-_xlfn.IFNA(VLOOKUP(A97,Sales!$A$18:$D$31,4,FALSE),0)</f>
        <v>6</v>
      </c>
      <c r="G97" s="20">
        <f>F97+_xlfn.IFNA(VLOOKUP(A97,Purchase!$A$129:$C$165,3,FALSE),0)</f>
        <v>6</v>
      </c>
      <c r="H97" s="20">
        <f>G97-_xlfn.IFNA(VLOOKUP(A97,Sales!$A$32:$D$73,4,FALSE),0)</f>
        <v>6</v>
      </c>
      <c r="I97" s="20">
        <f>H97-_xlfn.IFNA(VLOOKUP(A97,Sales!A169:D204,4,FALSE),0)</f>
        <v>6</v>
      </c>
      <c r="J97" s="20">
        <f>I97-_xlfn.IFNA(VLOOKUP(A97,Sales!A205:D223,4,FALSE),0)</f>
        <v>6</v>
      </c>
      <c r="K97" s="20">
        <f>J97-_xlfn.IFNA(VLOOKUP(A97,Sales!A225:D231,4,FALSE),0)</f>
        <v>6</v>
      </c>
      <c r="L97" s="20">
        <f>K97-_xlfn.IFNA(VLOOKUP(A97,Sales!A232:D232,4,FALSE),0)</f>
        <v>6</v>
      </c>
      <c r="M97" s="4">
        <f>VLOOKUP(A97,Data!$A$2:$L$133,12,FALSE)</f>
        <v>480.05232000000001</v>
      </c>
      <c r="N97" s="4">
        <f>L97*M97</f>
        <v>2880.3139200000001</v>
      </c>
      <c r="O97">
        <v>1</v>
      </c>
      <c r="P97" t="str">
        <f>VLOOKUP(A97,Data!$A$2:$P$133,16,FALSE)</f>
        <v>701-800</v>
      </c>
    </row>
    <row r="98" spans="1:16" ht="39.950000000000003" customHeight="1" x14ac:dyDescent="0.25">
      <c r="A98" s="1" t="s">
        <v>43</v>
      </c>
      <c r="B98" s="3"/>
      <c r="C98" s="21">
        <f>_xlfn.IFNA(VLOOKUP(A98,Purchase!$A$2:$C$62,3,FALSE),0)</f>
        <v>3</v>
      </c>
      <c r="D98" s="21">
        <f>C98+_xlfn.IFNA(VLOOKUP(A98,Purchase!$A$63:$C$128,3,FALSE),0)</f>
        <v>3</v>
      </c>
      <c r="E98" s="21">
        <f>D98-_xlfn.IFNA(VLOOKUP(A98,Sales!$A$2:$D$17,4,FALSE),0)</f>
        <v>3</v>
      </c>
      <c r="F98" s="21">
        <f>E98-_xlfn.IFNA(VLOOKUP(A98,Sales!$A$18:$D$31,4,FALSE),0)</f>
        <v>3</v>
      </c>
      <c r="G98" s="21">
        <f>F98+_xlfn.IFNA(VLOOKUP(A98,Purchase!$A$129:$C$165,3,FALSE),0)</f>
        <v>3</v>
      </c>
      <c r="H98" s="12">
        <f>G98-_xlfn.IFNA(VLOOKUP(A98,Sales!$A$32:$D$73,4,FALSE),0)</f>
        <v>0</v>
      </c>
      <c r="I98" s="12">
        <f>H98-_xlfn.IFNA(VLOOKUP(A98,Sales!A170:D205,4,FALSE),0)</f>
        <v>0</v>
      </c>
      <c r="J98" s="12">
        <f>I98-_xlfn.IFNA(VLOOKUP(A98,Sales!A206:D224,4,FALSE),0)</f>
        <v>0</v>
      </c>
      <c r="K98" s="12">
        <f>J98-_xlfn.IFNA(VLOOKUP(A98,Sales!A226:D232,4,FALSE),0)</f>
        <v>0</v>
      </c>
      <c r="L98" s="12">
        <f>K98-_xlfn.IFNA(VLOOKUP(A98,Sales!A233:D233,4,FALSE),0)</f>
        <v>0</v>
      </c>
      <c r="M98" s="4">
        <f>VLOOKUP(A98,Data!$A$2:$L$133,12,FALSE)</f>
        <v>480.05232000000001</v>
      </c>
      <c r="N98" s="4">
        <f>L98*M98</f>
        <v>0</v>
      </c>
      <c r="O98">
        <v>5</v>
      </c>
      <c r="P98" t="str">
        <f>VLOOKUP(A98,Data!$A$2:$P$133,16,FALSE)</f>
        <v>701-800</v>
      </c>
    </row>
    <row r="99" spans="1:16" ht="39.950000000000003" customHeight="1" x14ac:dyDescent="0.25">
      <c r="A99" s="1" t="s">
        <v>129</v>
      </c>
      <c r="B99" s="3"/>
      <c r="C99" s="12">
        <f>_xlfn.IFNA(VLOOKUP(A99,Purchase!$A$2:$C$62,3,FALSE),0)</f>
        <v>0</v>
      </c>
      <c r="D99" s="20">
        <f>C99+_xlfn.IFNA(VLOOKUP(A99,Purchase!$A$63:$C$128,3,FALSE),0)</f>
        <v>6</v>
      </c>
      <c r="E99" s="20">
        <f>D99-_xlfn.IFNA(VLOOKUP(A99,Sales!$A$2:$D$17,4,FALSE),0)</f>
        <v>6</v>
      </c>
      <c r="F99" s="20">
        <f>E99-_xlfn.IFNA(VLOOKUP(A99,Sales!$A$18:$D$31,4,FALSE),0)</f>
        <v>6</v>
      </c>
      <c r="G99" s="20">
        <f>F99+_xlfn.IFNA(VLOOKUP(A99,Purchase!$A$129:$C$165,3,FALSE),0)</f>
        <v>6</v>
      </c>
      <c r="H99" s="20">
        <f>G99-_xlfn.IFNA(VLOOKUP(A99,Sales!$A$32:$D$73,4,FALSE),0)</f>
        <v>6</v>
      </c>
      <c r="I99" s="20">
        <f>H99-_xlfn.IFNA(VLOOKUP(A99,Sales!A171:D206,4,FALSE),0)</f>
        <v>6</v>
      </c>
      <c r="J99" s="20">
        <f>I99-_xlfn.IFNA(VLOOKUP(A99,Sales!A207:D225,4,FALSE),0)</f>
        <v>6</v>
      </c>
      <c r="K99" s="20">
        <f>J99-_xlfn.IFNA(VLOOKUP(A99,Sales!A227:D233,4,FALSE),0)</f>
        <v>6</v>
      </c>
      <c r="L99" s="20">
        <f>K99-_xlfn.IFNA(VLOOKUP(A99,Sales!A234:D234,4,FALSE),0)</f>
        <v>6</v>
      </c>
      <c r="M99" s="4">
        <f>VLOOKUP(A99,Data!$A$2:$L$133,12,FALSE)</f>
        <v>480.05232000000001</v>
      </c>
      <c r="N99" s="4">
        <f>L99*M99</f>
        <v>2880.3139200000001</v>
      </c>
      <c r="O99">
        <v>1</v>
      </c>
      <c r="P99" t="str">
        <f>VLOOKUP(A99,Data!$A$2:$P$133,16,FALSE)</f>
        <v>701-800</v>
      </c>
    </row>
    <row r="100" spans="1:16" ht="39.950000000000003" customHeight="1" x14ac:dyDescent="0.25">
      <c r="A100" s="1" t="s">
        <v>44</v>
      </c>
      <c r="B100" s="3"/>
      <c r="C100" s="12">
        <f>_xlfn.IFNA(VLOOKUP(A100,Purchase!$A$2:$C$62,3,FALSE),0)</f>
        <v>3</v>
      </c>
      <c r="D100" s="12">
        <f>C100+_xlfn.IFNA(VLOOKUP(A100,Purchase!$A$63:$C$128,3,FALSE),0)</f>
        <v>5</v>
      </c>
      <c r="E100" s="12">
        <f>D100-_xlfn.IFNA(VLOOKUP(A100,Sales!$A$2:$D$17,4,FALSE),0)</f>
        <v>5</v>
      </c>
      <c r="F100" s="12">
        <f>E100-_xlfn.IFNA(VLOOKUP(A100,Sales!$A$18:$D$31,4,FALSE),0)</f>
        <v>5</v>
      </c>
      <c r="G100" s="12">
        <f>F100+_xlfn.IFNA(VLOOKUP(A100,Purchase!$A$129:$C$165,3,FALSE),0)</f>
        <v>5</v>
      </c>
      <c r="H100" s="12">
        <f>G100-_xlfn.IFNA(VLOOKUP(A100,Sales!$A$32:$D$73,4,FALSE),0)</f>
        <v>2</v>
      </c>
      <c r="I100" s="12">
        <f>H100-_xlfn.IFNA(VLOOKUP(A100,Sales!A172:D207,4,FALSE),0)</f>
        <v>2</v>
      </c>
      <c r="J100" s="12">
        <f>I100-_xlfn.IFNA(VLOOKUP(A100,Sales!A208:D226,4,FALSE),0)</f>
        <v>2</v>
      </c>
      <c r="K100" s="12">
        <f>J100-_xlfn.IFNA(VLOOKUP(A100,Sales!A228:D234,4,FALSE),0)</f>
        <v>2</v>
      </c>
      <c r="L100" s="12">
        <f>K100-_xlfn.IFNA(VLOOKUP(A100,Sales!A235:D235,4,FALSE),0)</f>
        <v>2</v>
      </c>
      <c r="M100" s="4">
        <f>VLOOKUP(A100,Data!$A$2:$L$133,12,FALSE)</f>
        <v>480.05232000000001</v>
      </c>
      <c r="N100" s="4">
        <f>L100*M100</f>
        <v>960.10464000000002</v>
      </c>
      <c r="O100">
        <v>3</v>
      </c>
      <c r="P100" t="str">
        <f>VLOOKUP(A100,Data!$A$2:$P$133,16,FALSE)</f>
        <v>701-800</v>
      </c>
    </row>
    <row r="101" spans="1:16" ht="39.950000000000003" customHeight="1" x14ac:dyDescent="0.25">
      <c r="A101" s="1" t="s">
        <v>45</v>
      </c>
      <c r="B101" s="3"/>
      <c r="C101" s="12">
        <f>_xlfn.IFNA(VLOOKUP(A101,Purchase!$A$2:$C$62,3,FALSE),0)</f>
        <v>6</v>
      </c>
      <c r="D101" s="12">
        <f>C101+_xlfn.IFNA(VLOOKUP(A101,Purchase!$A$63:$C$128,3,FALSE),0)</f>
        <v>6</v>
      </c>
      <c r="E101" s="12">
        <f>D101-_xlfn.IFNA(VLOOKUP(A101,Sales!$A$2:$D$17,4,FALSE),0)</f>
        <v>6</v>
      </c>
      <c r="F101" s="12">
        <f>E101-_xlfn.IFNA(VLOOKUP(A101,Sales!$A$18:$D$31,4,FALSE),0)</f>
        <v>6</v>
      </c>
      <c r="G101" s="12">
        <f>F101+_xlfn.IFNA(VLOOKUP(A101,Purchase!$A$129:$C$165,3,FALSE),0)</f>
        <v>6</v>
      </c>
      <c r="H101" s="12">
        <f>G101-_xlfn.IFNA(VLOOKUP(A101,Sales!$A$32:$D$73,4,FALSE),0)</f>
        <v>3</v>
      </c>
      <c r="I101" s="12">
        <f>H101-_xlfn.IFNA(VLOOKUP(A101,Sales!A173:D208,4,FALSE),0)</f>
        <v>3</v>
      </c>
      <c r="J101" s="12">
        <f>I101-_xlfn.IFNA(VLOOKUP(A101,Sales!A209:D227,4,FALSE),0)</f>
        <v>3</v>
      </c>
      <c r="K101" s="12">
        <f>J101-_xlfn.IFNA(VLOOKUP(A101,Sales!A229:D235,4,FALSE),0)</f>
        <v>3</v>
      </c>
      <c r="L101" s="12">
        <f>K101-_xlfn.IFNA(VLOOKUP(A101,Sales!A236:D236,4,FALSE),0)</f>
        <v>3</v>
      </c>
      <c r="M101" s="4">
        <f>VLOOKUP(A101,Data!$A$2:$L$133,12,FALSE)</f>
        <v>480.05232000000001</v>
      </c>
      <c r="N101" s="4">
        <f>L101*M101</f>
        <v>1440.15696</v>
      </c>
      <c r="O101">
        <v>3</v>
      </c>
      <c r="P101" t="str">
        <f>VLOOKUP(A101,Data!$A$2:$P$133,16,FALSE)</f>
        <v>701-800</v>
      </c>
    </row>
    <row r="102" spans="1:16" ht="39.950000000000003" customHeight="1" x14ac:dyDescent="0.25">
      <c r="A102" s="1" t="s">
        <v>46</v>
      </c>
      <c r="B102" s="3"/>
      <c r="C102" s="12">
        <f>_xlfn.IFNA(VLOOKUP(A102,Purchase!$A$2:$C$62,3,FALSE),0)</f>
        <v>8</v>
      </c>
      <c r="D102" s="12">
        <f>C102+_xlfn.IFNA(VLOOKUP(A102,Purchase!$A$63:$C$128,3,FALSE),0)</f>
        <v>8</v>
      </c>
      <c r="E102" s="12">
        <f>D102-_xlfn.IFNA(VLOOKUP(A102,Sales!$A$2:$D$17,4,FALSE),0)</f>
        <v>8</v>
      </c>
      <c r="F102" s="12">
        <f>E102-_xlfn.IFNA(VLOOKUP(A102,Sales!$A$18:$D$31,4,FALSE),0)</f>
        <v>8</v>
      </c>
      <c r="G102" s="12">
        <f>F102+_xlfn.IFNA(VLOOKUP(A102,Purchase!$A$129:$C$165,3,FALSE),0)</f>
        <v>8</v>
      </c>
      <c r="H102" s="12">
        <f>G102-_xlfn.IFNA(VLOOKUP(A102,Sales!$A$32:$D$73,4,FALSE),0)</f>
        <v>3</v>
      </c>
      <c r="I102" s="12">
        <f>H102-_xlfn.IFNA(VLOOKUP(A102,Sales!A174:D209,4,FALSE),0)</f>
        <v>3</v>
      </c>
      <c r="J102" s="12">
        <f>I102-_xlfn.IFNA(VLOOKUP(A102,Sales!A210:D228,4,FALSE),0)</f>
        <v>3</v>
      </c>
      <c r="K102" s="12">
        <f>J102-_xlfn.IFNA(VLOOKUP(A102,Sales!A230:D236,4,FALSE),0)</f>
        <v>3</v>
      </c>
      <c r="L102" s="12">
        <f>K102-_xlfn.IFNA(VLOOKUP(A102,Sales!A237:D237,4,FALSE),0)</f>
        <v>3</v>
      </c>
      <c r="M102" s="4">
        <f>VLOOKUP(A102,Data!$A$2:$L$133,12,FALSE)</f>
        <v>480.05232000000001</v>
      </c>
      <c r="N102" s="4">
        <f>L102*M102</f>
        <v>1440.15696</v>
      </c>
      <c r="O102">
        <v>3</v>
      </c>
      <c r="P102" t="str">
        <f>VLOOKUP(A102,Data!$A$2:$P$133,16,FALSE)</f>
        <v>701-800</v>
      </c>
    </row>
    <row r="103" spans="1:16" ht="39.950000000000003" customHeight="1" x14ac:dyDescent="0.25">
      <c r="A103" s="1" t="s">
        <v>130</v>
      </c>
      <c r="B103" s="3"/>
      <c r="C103" s="12">
        <f>_xlfn.IFNA(VLOOKUP(A103,Purchase!$A$2:$C$62,3,FALSE),0)</f>
        <v>0</v>
      </c>
      <c r="D103" s="20">
        <f>C103+_xlfn.IFNA(VLOOKUP(A103,Purchase!$A$63:$C$128,3,FALSE),0)</f>
        <v>12</v>
      </c>
      <c r="E103" s="20">
        <f>D103-_xlfn.IFNA(VLOOKUP(A103,Sales!$A$2:$D$17,4,FALSE),0)</f>
        <v>12</v>
      </c>
      <c r="F103" s="20">
        <f>E103-_xlfn.IFNA(VLOOKUP(A103,Sales!$A$18:$D$31,4,FALSE),0)</f>
        <v>12</v>
      </c>
      <c r="G103" s="20">
        <f>F103+_xlfn.IFNA(VLOOKUP(A103,Purchase!$A$129:$C$165,3,FALSE),0)</f>
        <v>12</v>
      </c>
      <c r="H103" s="20">
        <f>G103-_xlfn.IFNA(VLOOKUP(A103,Sales!$A$32:$D$73,4,FALSE),0)</f>
        <v>12</v>
      </c>
      <c r="I103" s="20">
        <f>H103-_xlfn.IFNA(VLOOKUP(A103,Sales!A175:D210,4,FALSE),0)</f>
        <v>12</v>
      </c>
      <c r="J103" s="20">
        <f>I103-_xlfn.IFNA(VLOOKUP(A103,Sales!A211:D229,4,FALSE),0)</f>
        <v>12</v>
      </c>
      <c r="K103" s="20">
        <f>J103-_xlfn.IFNA(VLOOKUP(A103,Sales!A231:D237,4,FALSE),0)</f>
        <v>12</v>
      </c>
      <c r="L103" s="20">
        <f>K103-_xlfn.IFNA(VLOOKUP(A103,Sales!A238:D238,4,FALSE),0)</f>
        <v>12</v>
      </c>
      <c r="M103" s="4">
        <f>VLOOKUP(A103,Data!$A$2:$L$133,12,FALSE)</f>
        <v>352.03836799999999</v>
      </c>
      <c r="N103" s="4">
        <f>L103*M103</f>
        <v>4224.4604159999999</v>
      </c>
      <c r="O103">
        <v>1</v>
      </c>
      <c r="P103" t="str">
        <f>VLOOKUP(A103,Data!$A$2:$P$133,16,FALSE)</f>
        <v>501-600</v>
      </c>
    </row>
    <row r="104" spans="1:16" ht="39.950000000000003" customHeight="1" x14ac:dyDescent="0.25">
      <c r="A104" s="1" t="s">
        <v>131</v>
      </c>
      <c r="B104" s="3"/>
      <c r="C104" s="12">
        <f>_xlfn.IFNA(VLOOKUP(A104,Purchase!$A$2:$C$62,3,FALSE),0)</f>
        <v>0</v>
      </c>
      <c r="D104" s="20">
        <f>C104+_xlfn.IFNA(VLOOKUP(A104,Purchase!$A$63:$C$128,3,FALSE),0)</f>
        <v>3</v>
      </c>
      <c r="E104" s="20">
        <f>D104-_xlfn.IFNA(VLOOKUP(A104,Sales!$A$2:$D$17,4,FALSE),0)</f>
        <v>3</v>
      </c>
      <c r="F104" s="20">
        <f>E104-_xlfn.IFNA(VLOOKUP(A104,Sales!$A$18:$D$31,4,FALSE),0)</f>
        <v>3</v>
      </c>
      <c r="G104" s="20">
        <f>F104+_xlfn.IFNA(VLOOKUP(A104,Purchase!$A$129:$C$165,3,FALSE),0)</f>
        <v>3</v>
      </c>
      <c r="H104" s="20">
        <f>G104-_xlfn.IFNA(VLOOKUP(A104,Sales!$A$32:$D$73,4,FALSE),0)</f>
        <v>3</v>
      </c>
      <c r="I104" s="20">
        <f>H104-_xlfn.IFNA(VLOOKUP(A104,Sales!A176:D211,4,FALSE),0)</f>
        <v>3</v>
      </c>
      <c r="J104" s="20">
        <f>I104-_xlfn.IFNA(VLOOKUP(A104,Sales!A212:D230,4,FALSE),0)</f>
        <v>3</v>
      </c>
      <c r="K104" s="20">
        <f>J104-_xlfn.IFNA(VLOOKUP(A104,Sales!A232:D238,4,FALSE),0)</f>
        <v>3</v>
      </c>
      <c r="L104" s="20">
        <f>K104-_xlfn.IFNA(VLOOKUP(A104,Sales!A239:D239,4,FALSE),0)</f>
        <v>3</v>
      </c>
      <c r="M104" s="4">
        <f>VLOOKUP(A104,Data!$A$2:$L$133,12,FALSE)</f>
        <v>352.03836799999999</v>
      </c>
      <c r="N104" s="4">
        <f>L104*M104</f>
        <v>1056.115104</v>
      </c>
      <c r="O104">
        <v>1</v>
      </c>
      <c r="P104" t="str">
        <f>VLOOKUP(A104,Data!$A$2:$P$133,16,FALSE)</f>
        <v>501-600</v>
      </c>
    </row>
    <row r="105" spans="1:16" ht="39.950000000000003" customHeight="1" x14ac:dyDescent="0.25">
      <c r="A105" s="1" t="s">
        <v>132</v>
      </c>
      <c r="B105" s="3"/>
      <c r="C105" s="12">
        <f>_xlfn.IFNA(VLOOKUP(A105,Purchase!$A$2:$C$62,3,FALSE),0)</f>
        <v>0</v>
      </c>
      <c r="D105" s="20">
        <f>C105+_xlfn.IFNA(VLOOKUP(A105,Purchase!$A$63:$C$128,3,FALSE),0)</f>
        <v>3</v>
      </c>
      <c r="E105" s="20">
        <f>D105-_xlfn.IFNA(VLOOKUP(A105,Sales!$A$2:$D$17,4,FALSE),0)</f>
        <v>3</v>
      </c>
      <c r="F105" s="20">
        <f>E105-_xlfn.IFNA(VLOOKUP(A105,Sales!$A$18:$D$31,4,FALSE),0)</f>
        <v>3</v>
      </c>
      <c r="G105" s="20">
        <f>F105+_xlfn.IFNA(VLOOKUP(A105,Purchase!$A$129:$C$165,3,FALSE),0)</f>
        <v>3</v>
      </c>
      <c r="H105" s="20">
        <f>G105-_xlfn.IFNA(VLOOKUP(A105,Sales!$A$32:$D$73,4,FALSE),0)</f>
        <v>3</v>
      </c>
      <c r="I105" s="20">
        <f>H105-_xlfn.IFNA(VLOOKUP(A105,Sales!A177:D212,4,FALSE),0)</f>
        <v>3</v>
      </c>
      <c r="J105" s="20">
        <f>I105-_xlfn.IFNA(VLOOKUP(A105,Sales!A213:D231,4,FALSE),0)</f>
        <v>3</v>
      </c>
      <c r="K105" s="20">
        <f>J105-_xlfn.IFNA(VLOOKUP(A105,Sales!A233:D239,4,FALSE),0)</f>
        <v>3</v>
      </c>
      <c r="L105" s="20">
        <f>K105-_xlfn.IFNA(VLOOKUP(A105,Sales!A240:D240,4,FALSE),0)</f>
        <v>3</v>
      </c>
      <c r="M105" s="4">
        <f>VLOOKUP(A105,Data!$A$2:$L$133,12,FALSE)</f>
        <v>352.03836799999999</v>
      </c>
      <c r="N105" s="4">
        <f>L105*M105</f>
        <v>1056.115104</v>
      </c>
      <c r="O105">
        <v>1</v>
      </c>
      <c r="P105" t="str">
        <f>VLOOKUP(A105,Data!$A$2:$P$133,16,FALSE)</f>
        <v>501-600</v>
      </c>
    </row>
    <row r="106" spans="1:16" ht="39.950000000000003" customHeight="1" x14ac:dyDescent="0.25">
      <c r="A106" s="1" t="s">
        <v>133</v>
      </c>
      <c r="B106" s="3"/>
      <c r="C106" s="12">
        <f>_xlfn.IFNA(VLOOKUP(A106,Purchase!$A$2:$C$62,3,FALSE),0)</f>
        <v>0</v>
      </c>
      <c r="D106" s="20">
        <f>C106+_xlfn.IFNA(VLOOKUP(A106,Purchase!$A$63:$C$128,3,FALSE),0)</f>
        <v>6</v>
      </c>
      <c r="E106" s="20">
        <f>D106-_xlfn.IFNA(VLOOKUP(A106,Sales!$A$2:$D$17,4,FALSE),0)</f>
        <v>6</v>
      </c>
      <c r="F106" s="20">
        <f>E106-_xlfn.IFNA(VLOOKUP(A106,Sales!$A$18:$D$31,4,FALSE),0)</f>
        <v>6</v>
      </c>
      <c r="G106" s="20">
        <f>F106+_xlfn.IFNA(VLOOKUP(A106,Purchase!$A$129:$C$165,3,FALSE),0)</f>
        <v>6</v>
      </c>
      <c r="H106" s="20">
        <f>G106-_xlfn.IFNA(VLOOKUP(A106,Sales!$A$32:$D$73,4,FALSE),0)</f>
        <v>6</v>
      </c>
      <c r="I106" s="20">
        <f>H106-_xlfn.IFNA(VLOOKUP(A106,Sales!A178:D213,4,FALSE),0)</f>
        <v>6</v>
      </c>
      <c r="J106" s="20">
        <f>I106-_xlfn.IFNA(VLOOKUP(A106,Sales!A214:D232,4,FALSE),0)</f>
        <v>6</v>
      </c>
      <c r="K106" s="20">
        <f>J106-_xlfn.IFNA(VLOOKUP(A106,Sales!A234:D240,4,FALSE),0)</f>
        <v>6</v>
      </c>
      <c r="L106" s="20">
        <f>K106-_xlfn.IFNA(VLOOKUP(A106,Sales!A241:D241,4,FALSE),0)</f>
        <v>6</v>
      </c>
      <c r="M106" s="4">
        <f>VLOOKUP(A106,Data!$A$2:$L$133,12,FALSE)</f>
        <v>319.39107199999995</v>
      </c>
      <c r="N106" s="4">
        <f>L106*M106</f>
        <v>1916.3464319999998</v>
      </c>
      <c r="O106">
        <v>1</v>
      </c>
      <c r="P106" t="str">
        <f>VLOOKUP(A106,Data!$A$2:$P$133,16,FALSE)</f>
        <v>401-500</v>
      </c>
    </row>
    <row r="107" spans="1:16" ht="39.950000000000003" customHeight="1" x14ac:dyDescent="0.25">
      <c r="A107" s="1" t="s">
        <v>134</v>
      </c>
      <c r="B107" s="3"/>
      <c r="C107" s="20">
        <f>_xlfn.IFNA(VLOOKUP(A107,Purchase!$A$2:$C$62,3,FALSE),0)</f>
        <v>3</v>
      </c>
      <c r="D107" s="20">
        <f>C107+_xlfn.IFNA(VLOOKUP(A107,Purchase!$A$63:$C$128,3,FALSE),0)</f>
        <v>3</v>
      </c>
      <c r="E107" s="20">
        <f>D107-_xlfn.IFNA(VLOOKUP(A107,Sales!$A$2:$D$17,4,FALSE),0)</f>
        <v>3</v>
      </c>
      <c r="F107" s="20">
        <f>E107-_xlfn.IFNA(VLOOKUP(A107,Sales!$A$18:$D$31,4,FALSE),0)</f>
        <v>3</v>
      </c>
      <c r="G107" s="20">
        <f>F107+_xlfn.IFNA(VLOOKUP(A107,Purchase!$A$129:$C$165,3,FALSE),0)</f>
        <v>3</v>
      </c>
      <c r="H107" s="20">
        <f>G107-_xlfn.IFNA(VLOOKUP(A107,Sales!$A$32:$D$73,4,FALSE),0)</f>
        <v>3</v>
      </c>
      <c r="I107" s="20">
        <f>H107-_xlfn.IFNA(VLOOKUP(A107,Sales!A179:D214,4,FALSE),0)</f>
        <v>3</v>
      </c>
      <c r="J107" s="20">
        <f>I107-_xlfn.IFNA(VLOOKUP(A107,Sales!A215:D233,4,FALSE),0)</f>
        <v>3</v>
      </c>
      <c r="K107" s="20">
        <f>J107-_xlfn.IFNA(VLOOKUP(A107,Sales!A235:D241,4,FALSE),0)</f>
        <v>3</v>
      </c>
      <c r="L107" s="20">
        <f>K107-_xlfn.IFNA(VLOOKUP(A107,Sales!A242:D242,4,FALSE),0)</f>
        <v>3</v>
      </c>
      <c r="M107" s="4">
        <f>VLOOKUP(A107,Data!$A$2:$L$133,12,FALSE)</f>
        <v>288.03139199999998</v>
      </c>
      <c r="N107" s="4">
        <f>L107*M107</f>
        <v>864.09417599999995</v>
      </c>
      <c r="O107">
        <v>1</v>
      </c>
      <c r="P107" t="str">
        <f>VLOOKUP(A107,Data!$A$2:$P$133,16,FALSE)</f>
        <v>401-500</v>
      </c>
    </row>
    <row r="108" spans="1:16" ht="39.950000000000003" customHeight="1" x14ac:dyDescent="0.25">
      <c r="A108" s="1" t="s">
        <v>135</v>
      </c>
      <c r="B108" s="3"/>
      <c r="C108" s="20">
        <f>_xlfn.IFNA(VLOOKUP(A108,Purchase!$A$2:$C$62,3,FALSE),0)</f>
        <v>3</v>
      </c>
      <c r="D108" s="20">
        <f>C108+_xlfn.IFNA(VLOOKUP(A108,Purchase!$A$63:$C$128,3,FALSE),0)</f>
        <v>3</v>
      </c>
      <c r="E108" s="20">
        <f>D108-_xlfn.IFNA(VLOOKUP(A108,Sales!$A$2:$D$17,4,FALSE),0)</f>
        <v>3</v>
      </c>
      <c r="F108" s="20">
        <f>E108-_xlfn.IFNA(VLOOKUP(A108,Sales!$A$18:$D$31,4,FALSE),0)</f>
        <v>3</v>
      </c>
      <c r="G108" s="20">
        <f>F108+_xlfn.IFNA(VLOOKUP(A108,Purchase!$A$129:$C$165,3,FALSE),0)</f>
        <v>3</v>
      </c>
      <c r="H108" s="20">
        <f>G108-_xlfn.IFNA(VLOOKUP(A108,Sales!$A$32:$D$73,4,FALSE),0)</f>
        <v>3</v>
      </c>
      <c r="I108" s="20">
        <f>H108-_xlfn.IFNA(VLOOKUP(A108,Sales!A180:D215,4,FALSE),0)</f>
        <v>3</v>
      </c>
      <c r="J108" s="20">
        <f>I108-_xlfn.IFNA(VLOOKUP(A108,Sales!A216:D234,4,FALSE),0)</f>
        <v>3</v>
      </c>
      <c r="K108" s="20">
        <f>J108-_xlfn.IFNA(VLOOKUP(A108,Sales!A236:D242,4,FALSE),0)</f>
        <v>3</v>
      </c>
      <c r="L108" s="20">
        <f>K108-_xlfn.IFNA(VLOOKUP(A108,Sales!A243:D243,4,FALSE),0)</f>
        <v>3</v>
      </c>
      <c r="M108" s="4">
        <f>VLOOKUP(A108,Data!$A$2:$L$133,12,FALSE)</f>
        <v>288.03139199999998</v>
      </c>
      <c r="N108" s="4">
        <f>L108*M108</f>
        <v>864.09417599999995</v>
      </c>
      <c r="O108">
        <v>1</v>
      </c>
      <c r="P108" t="str">
        <f>VLOOKUP(A108,Data!$A$2:$P$133,16,FALSE)</f>
        <v>401-500</v>
      </c>
    </row>
    <row r="109" spans="1:16" ht="39.950000000000003" customHeight="1" x14ac:dyDescent="0.25">
      <c r="A109" s="1" t="s">
        <v>61</v>
      </c>
      <c r="B109" s="3"/>
      <c r="C109" s="12">
        <f>_xlfn.IFNA(VLOOKUP(A109,Purchase!$A$2:$C$62,3,FALSE),0)</f>
        <v>36</v>
      </c>
      <c r="D109" s="12">
        <f>C109+_xlfn.IFNA(VLOOKUP(A109,Purchase!$A$63:$C$128,3,FALSE),0)</f>
        <v>60</v>
      </c>
      <c r="E109" s="12">
        <f>D109-_xlfn.IFNA(VLOOKUP(A109,Sales!$A$2:$D$17,4,FALSE),0)</f>
        <v>54</v>
      </c>
      <c r="F109" s="12">
        <f>E109-_xlfn.IFNA(VLOOKUP(A109,Sales!$A$18:$D$31,4,FALSE),0)</f>
        <v>54</v>
      </c>
      <c r="G109" s="12">
        <f>F109+_xlfn.IFNA(VLOOKUP(A109,Purchase!$A$129:$C$165,3,FALSE),0)</f>
        <v>54</v>
      </c>
      <c r="H109" s="12">
        <f>G109-_xlfn.IFNA(VLOOKUP(A109,Sales!$A$32:$D$73,4,FALSE),0)</f>
        <v>54</v>
      </c>
      <c r="I109" s="12">
        <f>H109-_xlfn.IFNA(VLOOKUP(A109,Sales!A181:D216,4,FALSE),0)</f>
        <v>54</v>
      </c>
      <c r="J109" s="12">
        <f>I109-_xlfn.IFNA(VLOOKUP(A109,Sales!A217:D235,4,FALSE),0)</f>
        <v>54</v>
      </c>
      <c r="K109" s="12">
        <f>J109-_xlfn.IFNA(VLOOKUP(A109,Sales!A237:D243,4,FALSE),0)</f>
        <v>54</v>
      </c>
      <c r="L109" s="12">
        <f>K109-_xlfn.IFNA(VLOOKUP(A109,Sales!A244:D244,4,FALSE),0)</f>
        <v>54</v>
      </c>
      <c r="M109" s="4">
        <f>VLOOKUP(A109,Data!$A$2:$L$133,12,FALSE)</f>
        <v>96.010463999999999</v>
      </c>
      <c r="N109" s="4">
        <f>L109*M109</f>
        <v>5184.5650560000004</v>
      </c>
      <c r="O109">
        <v>3</v>
      </c>
      <c r="P109" t="str">
        <f>VLOOKUP(A109,Data!$A$2:$P$133,16,FALSE)</f>
        <v>101-200</v>
      </c>
    </row>
    <row r="110" spans="1:16" ht="39.950000000000003" customHeight="1" x14ac:dyDescent="0.25">
      <c r="A110" s="1" t="s">
        <v>136</v>
      </c>
      <c r="B110" s="3"/>
      <c r="C110" s="20">
        <f>_xlfn.IFNA(VLOOKUP(A110,Purchase!$A$2:$C$62,3,FALSE),0)</f>
        <v>6</v>
      </c>
      <c r="D110" s="20">
        <f>C110+_xlfn.IFNA(VLOOKUP(A110,Purchase!$A$63:$C$128,3,FALSE),0)</f>
        <v>6</v>
      </c>
      <c r="E110" s="20">
        <f>D110-_xlfn.IFNA(VLOOKUP(A110,Sales!$A$2:$D$17,4,FALSE),0)</f>
        <v>6</v>
      </c>
      <c r="F110" s="20">
        <f>E110-_xlfn.IFNA(VLOOKUP(A110,Sales!$A$18:$D$31,4,FALSE),0)</f>
        <v>6</v>
      </c>
      <c r="G110" s="20">
        <f>F110+_xlfn.IFNA(VLOOKUP(A110,Purchase!$A$129:$C$165,3,FALSE),0)</f>
        <v>6</v>
      </c>
      <c r="H110" s="20">
        <f>G110-_xlfn.IFNA(VLOOKUP(A110,Sales!$A$32:$D$73,4,FALSE),0)</f>
        <v>6</v>
      </c>
      <c r="I110" s="20">
        <f>H110-_xlfn.IFNA(VLOOKUP(A110,Sales!A182:D217,4,FALSE),0)</f>
        <v>6</v>
      </c>
      <c r="J110" s="20">
        <f>I110-_xlfn.IFNA(VLOOKUP(A110,Sales!A218:D236,4,FALSE),0)</f>
        <v>6</v>
      </c>
      <c r="K110" s="20">
        <f>J110-_xlfn.IFNA(VLOOKUP(A110,Sales!A238:D244,4,FALSE),0)</f>
        <v>6</v>
      </c>
      <c r="L110" s="20">
        <f>K110-_xlfn.IFNA(VLOOKUP(A110,Sales!A245:D245,4,FALSE),0)</f>
        <v>6</v>
      </c>
      <c r="M110" s="4">
        <f>VLOOKUP(A110,Data!$A$2:$L$133,12,FALSE)</f>
        <v>511.41199999999998</v>
      </c>
      <c r="N110" s="4">
        <f>L110*M110</f>
        <v>3068.4719999999998</v>
      </c>
      <c r="O110">
        <v>1</v>
      </c>
      <c r="P110" t="str">
        <f>VLOOKUP(A110,Data!$A$2:$P$133,16,FALSE)</f>
        <v>701-800</v>
      </c>
    </row>
    <row r="111" spans="1:16" ht="39.950000000000003" customHeight="1" x14ac:dyDescent="0.25">
      <c r="A111" s="1" t="s">
        <v>137</v>
      </c>
      <c r="B111" s="3"/>
      <c r="C111" s="12">
        <f>_xlfn.IFNA(VLOOKUP(A111,Purchase!$A$2:$C$62,3,FALSE),0)</f>
        <v>10</v>
      </c>
      <c r="D111" s="12">
        <f>C111+_xlfn.IFNA(VLOOKUP(A111,Purchase!$A$63:$C$128,3,FALSE),0)</f>
        <v>10</v>
      </c>
      <c r="E111" s="12">
        <f>D111-_xlfn.IFNA(VLOOKUP(A111,Sales!$A$2:$D$17,4,FALSE),0)</f>
        <v>10</v>
      </c>
      <c r="F111" s="12">
        <f>E111-_xlfn.IFNA(VLOOKUP(A111,Sales!$A$18:$D$31,4,FALSE),0)</f>
        <v>10</v>
      </c>
      <c r="G111" s="12">
        <f>F111+_xlfn.IFNA(VLOOKUP(A111,Purchase!$A$129:$C$165,3,FALSE),0)</f>
        <v>10</v>
      </c>
      <c r="H111" s="12">
        <f>G111-_xlfn.IFNA(VLOOKUP(A111,Sales!$A$32:$D$73,4,FALSE),0)</f>
        <v>6</v>
      </c>
      <c r="I111" s="12">
        <f>H111-_xlfn.IFNA(VLOOKUP(A111,Sales!A183:D218,4,FALSE),0)</f>
        <v>6</v>
      </c>
      <c r="J111" s="12">
        <f>I111-_xlfn.IFNA(VLOOKUP(A111,Sales!A219:D237,4,FALSE),0)</f>
        <v>6</v>
      </c>
      <c r="K111" s="12">
        <f>J111-_xlfn.IFNA(VLOOKUP(A111,Sales!A239:D245,4,FALSE),0)</f>
        <v>6</v>
      </c>
      <c r="L111" s="12">
        <f>K111-_xlfn.IFNA(VLOOKUP(A111,Sales!A246:D246,4,FALSE),0)</f>
        <v>6</v>
      </c>
      <c r="M111" s="4">
        <f>VLOOKUP(A111,Data!$A$2:$L$133,12,FALSE)</f>
        <v>959.46083199999998</v>
      </c>
      <c r="N111" s="4">
        <f>L111*M111</f>
        <v>5756.7649920000003</v>
      </c>
      <c r="O111">
        <v>3</v>
      </c>
      <c r="P111" t="str">
        <f>VLOOKUP(A111,Data!$A$2:$P$133,16,FALSE)</f>
        <v>1000+</v>
      </c>
    </row>
    <row r="112" spans="1:16" ht="39.950000000000003" customHeight="1" x14ac:dyDescent="0.25">
      <c r="A112" s="1" t="s">
        <v>138</v>
      </c>
      <c r="B112" s="3"/>
      <c r="C112" s="12">
        <f>_xlfn.IFNA(VLOOKUP(A112,Purchase!$A$2:$C$62,3,FALSE),0)</f>
        <v>0</v>
      </c>
      <c r="D112" s="20">
        <f>C112+_xlfn.IFNA(VLOOKUP(A112,Purchase!$A$63:$C$128,3,FALSE),0)</f>
        <v>3</v>
      </c>
      <c r="E112" s="20">
        <f>D112-_xlfn.IFNA(VLOOKUP(A112,Sales!$A$2:$D$17,4,FALSE),0)</f>
        <v>3</v>
      </c>
      <c r="F112" s="20">
        <f>E112-_xlfn.IFNA(VLOOKUP(A112,Sales!$A$18:$D$31,4,FALSE),0)</f>
        <v>3</v>
      </c>
      <c r="G112" s="20">
        <f>F112+_xlfn.IFNA(VLOOKUP(A112,Purchase!$A$129:$C$165,3,FALSE),0)</f>
        <v>3</v>
      </c>
      <c r="H112" s="20">
        <f>G112-_xlfn.IFNA(VLOOKUP(A112,Sales!$A$32:$D$73,4,FALSE),0)</f>
        <v>3</v>
      </c>
      <c r="I112" s="20">
        <f>H112-_xlfn.IFNA(VLOOKUP(A112,Sales!A184:D219,4,FALSE),0)</f>
        <v>3</v>
      </c>
      <c r="J112" s="20">
        <f>I112-_xlfn.IFNA(VLOOKUP(A112,Sales!A220:D238,4,FALSE),0)</f>
        <v>3</v>
      </c>
      <c r="K112" s="20">
        <f>J112-_xlfn.IFNA(VLOOKUP(A112,Sales!A240:D246,4,FALSE),0)</f>
        <v>3</v>
      </c>
      <c r="L112" s="20">
        <f>K112-_xlfn.IFNA(VLOOKUP(A112,Sales!A247:D247,4,FALSE),0)</f>
        <v>3</v>
      </c>
      <c r="M112" s="4">
        <f>VLOOKUP(A112,Data!$A$2:$L$133,12,FALSE)</f>
        <v>1344.1464960000001</v>
      </c>
      <c r="N112" s="4">
        <f>L112*M112</f>
        <v>4032.439488</v>
      </c>
      <c r="O112">
        <v>1</v>
      </c>
      <c r="P112" t="str">
        <f>VLOOKUP(A112,Data!$A$2:$P$133,16,FALSE)</f>
        <v>1000+</v>
      </c>
    </row>
    <row r="113" spans="1:16" ht="39.950000000000003" customHeight="1" x14ac:dyDescent="0.25">
      <c r="A113" s="1" t="s">
        <v>47</v>
      </c>
      <c r="B113" s="3"/>
      <c r="C113" s="12">
        <f>_xlfn.IFNA(VLOOKUP(A113,Purchase!$A$2:$C$62,3,FALSE),0)</f>
        <v>0</v>
      </c>
      <c r="D113" s="12">
        <f>C113+_xlfn.IFNA(VLOOKUP(A113,Purchase!$A$63:$C$128,3,FALSE),0)</f>
        <v>0</v>
      </c>
      <c r="E113" s="12">
        <f>D113-_xlfn.IFNA(VLOOKUP(A113,Sales!$A$2:$D$17,4,FALSE),0)</f>
        <v>0</v>
      </c>
      <c r="F113" s="12">
        <f>E113-_xlfn.IFNA(VLOOKUP(A113,Sales!$A$18:$D$31,4,FALSE),0)</f>
        <v>0</v>
      </c>
      <c r="G113" s="20">
        <f>F113+_xlfn.IFNA(VLOOKUP(A113,Purchase!$A$129:$C$165,3,FALSE),0)</f>
        <v>12</v>
      </c>
      <c r="H113" s="20">
        <f>G113-_xlfn.IFNA(VLOOKUP(A113,Sales!$A$32:$D$73,4,FALSE),0)</f>
        <v>12</v>
      </c>
      <c r="I113" s="20">
        <f>H113-_xlfn.IFNA(VLOOKUP(A113,Sales!A185:D220,4,FALSE),0)</f>
        <v>12</v>
      </c>
      <c r="J113" s="20">
        <f>I113-_xlfn.IFNA(VLOOKUP(A113,Sales!A221:D239,4,FALSE),0)</f>
        <v>12</v>
      </c>
      <c r="K113" s="20">
        <f>J113-_xlfn.IFNA(VLOOKUP(A113,Sales!A241:D247,4,FALSE),0)</f>
        <v>12</v>
      </c>
      <c r="L113" s="20">
        <f>K113-_xlfn.IFNA(VLOOKUP(A113,Sales!A248:D248,4,FALSE),0)</f>
        <v>12</v>
      </c>
      <c r="M113" s="4">
        <f>VLOOKUP(A113,Data!$A$2:$L$133,12,FALSE)</f>
        <v>224.024416</v>
      </c>
      <c r="N113" s="4">
        <f>L113*M113</f>
        <v>2688.2929920000001</v>
      </c>
      <c r="O113">
        <v>1</v>
      </c>
      <c r="P113" t="str">
        <f>VLOOKUP(A113,Data!$A$2:$P$133,16,FALSE)</f>
        <v>301-400</v>
      </c>
    </row>
    <row r="114" spans="1:16" ht="39.950000000000003" customHeight="1" x14ac:dyDescent="0.25">
      <c r="A114" s="1" t="s">
        <v>11</v>
      </c>
      <c r="B114" s="3"/>
      <c r="C114" s="22">
        <f>_xlfn.IFNA(VLOOKUP(A114,Purchase!$A$2:$C$62,3,FALSE),0)</f>
        <v>6</v>
      </c>
      <c r="D114" s="22">
        <f>C114+_xlfn.IFNA(VLOOKUP(A114,Purchase!$A$63:$C$128,3,FALSE),0)</f>
        <v>6</v>
      </c>
      <c r="E114" s="22">
        <f>D114-_xlfn.IFNA(VLOOKUP(A114,Sales!$A$2:$D$17,4,FALSE),0)</f>
        <v>1</v>
      </c>
      <c r="F114" s="22">
        <f>E114-_xlfn.IFNA(VLOOKUP(A114,Sales!$A$18:$D$31,4,FALSE),0)</f>
        <v>1</v>
      </c>
      <c r="G114" s="22">
        <f>F114+_xlfn.IFNA(VLOOKUP(A114,Purchase!$A$129:$C$165,3,FALSE),0)</f>
        <v>13</v>
      </c>
      <c r="H114" s="22">
        <f>G114-_xlfn.IFNA(VLOOKUP(A114,Sales!$A$32:$D$73,4,FALSE),0)</f>
        <v>13</v>
      </c>
      <c r="I114" s="22">
        <f>H114-_xlfn.IFNA(VLOOKUP(A114,Sales!A186:D221,4,FALSE),0)</f>
        <v>13</v>
      </c>
      <c r="J114" s="22">
        <f>I114-_xlfn.IFNA(VLOOKUP(A114,Sales!A222:D240,4,FALSE),0)</f>
        <v>13</v>
      </c>
      <c r="K114" s="22">
        <f>J114-_xlfn.IFNA(VLOOKUP(A114,Sales!A242:D248,4,FALSE),0)</f>
        <v>13</v>
      </c>
      <c r="L114" s="22">
        <f>K114-_xlfn.IFNA(VLOOKUP(A114,Sales!A249:D249,4,FALSE),0)</f>
        <v>13</v>
      </c>
      <c r="M114" s="4">
        <f>VLOOKUP(A114,Data!$A$2:$L$133,12,FALSE)</f>
        <v>255.384096</v>
      </c>
      <c r="N114" s="4">
        <f>L114*M114</f>
        <v>3319.9932479999998</v>
      </c>
      <c r="O114">
        <v>2</v>
      </c>
      <c r="P114" t="str">
        <f>VLOOKUP(A114,Data!$A$2:$P$133,16,FALSE)</f>
        <v>301-400</v>
      </c>
    </row>
    <row r="115" spans="1:16" ht="39.950000000000003" customHeight="1" x14ac:dyDescent="0.25">
      <c r="A115" s="1" t="s">
        <v>139</v>
      </c>
      <c r="B115" s="3"/>
      <c r="C115" s="12">
        <f>_xlfn.IFNA(VLOOKUP(A115,Purchase!$A$2:$C$62,3,FALSE),0)</f>
        <v>0</v>
      </c>
      <c r="D115" s="20">
        <f>C115+_xlfn.IFNA(VLOOKUP(A115,Purchase!$A$63:$C$128,3,FALSE),0)</f>
        <v>12</v>
      </c>
      <c r="E115" s="20">
        <f>D115-_xlfn.IFNA(VLOOKUP(A115,Sales!$A$2:$D$17,4,FALSE),0)</f>
        <v>12</v>
      </c>
      <c r="F115" s="20">
        <f>E115-_xlfn.IFNA(VLOOKUP(A115,Sales!$A$18:$D$31,4,FALSE),0)</f>
        <v>12</v>
      </c>
      <c r="G115" s="20">
        <f>F115+_xlfn.IFNA(VLOOKUP(A115,Purchase!$A$129:$C$165,3,FALSE),0)</f>
        <v>12</v>
      </c>
      <c r="H115" s="20">
        <f>G115-_xlfn.IFNA(VLOOKUP(A115,Sales!$A$32:$D$73,4,FALSE),0)</f>
        <v>12</v>
      </c>
      <c r="I115" s="20">
        <f>H115-_xlfn.IFNA(VLOOKUP(A115,Sales!A187:D222,4,FALSE),0)</f>
        <v>12</v>
      </c>
      <c r="J115" s="20">
        <f>I115-_xlfn.IFNA(VLOOKUP(A115,Sales!A223:D241,4,FALSE),0)</f>
        <v>12</v>
      </c>
      <c r="K115" s="20">
        <f>J115-_xlfn.IFNA(VLOOKUP(A115,Sales!A243:D249,4,FALSE),0)</f>
        <v>12</v>
      </c>
      <c r="L115" s="20">
        <f>K115-_xlfn.IFNA(VLOOKUP(A115,Sales!A250:D250,4,FALSE),0)</f>
        <v>12</v>
      </c>
      <c r="M115" s="4">
        <f>VLOOKUP(A115,Data!$A$2:$L$133,12,FALSE)</f>
        <v>287.387584</v>
      </c>
      <c r="N115" s="4">
        <f>L115*M115</f>
        <v>3448.6510079999998</v>
      </c>
      <c r="O115">
        <v>1</v>
      </c>
      <c r="P115" t="str">
        <f>VLOOKUP(A115,Data!$A$2:$P$133,16,FALSE)</f>
        <v>401-500</v>
      </c>
    </row>
    <row r="116" spans="1:16" ht="39.950000000000003" customHeight="1" x14ac:dyDescent="0.25">
      <c r="A116" s="1" t="s">
        <v>48</v>
      </c>
      <c r="B116" s="3"/>
      <c r="C116" s="12">
        <f>_xlfn.IFNA(VLOOKUP(A116,Purchase!$A$2:$C$62,3,FALSE),0)</f>
        <v>12</v>
      </c>
      <c r="D116" s="12">
        <f>C116+_xlfn.IFNA(VLOOKUP(A116,Purchase!$A$63:$C$128,3,FALSE),0)</f>
        <v>24</v>
      </c>
      <c r="E116" s="12">
        <f>D116-_xlfn.IFNA(VLOOKUP(A116,Sales!$A$2:$D$17,4,FALSE),0)</f>
        <v>24</v>
      </c>
      <c r="F116" s="12">
        <f>E116-_xlfn.IFNA(VLOOKUP(A116,Sales!$A$18:$D$31,4,FALSE),0)</f>
        <v>24</v>
      </c>
      <c r="G116" s="12">
        <f>F116+_xlfn.IFNA(VLOOKUP(A116,Purchase!$A$129:$C$165,3,FALSE),0)</f>
        <v>24</v>
      </c>
      <c r="H116" s="12">
        <f>G116-_xlfn.IFNA(VLOOKUP(A116,Sales!$A$32:$D$73,4,FALSE),0)</f>
        <v>22</v>
      </c>
      <c r="I116" s="12">
        <f>H116-_xlfn.IFNA(VLOOKUP(A116,Sales!A188:D223,4,FALSE),0)</f>
        <v>22</v>
      </c>
      <c r="J116" s="12">
        <f>I116-_xlfn.IFNA(VLOOKUP(A116,Sales!A224:D242,4,FALSE),0)</f>
        <v>22</v>
      </c>
      <c r="K116" s="12">
        <f>J116-_xlfn.IFNA(VLOOKUP(A116,Sales!A244:D250,4,FALSE),0)</f>
        <v>22</v>
      </c>
      <c r="L116" s="12">
        <f>K116-_xlfn.IFNA(VLOOKUP(A116,Sales!A251:D251,4,FALSE),0)</f>
        <v>22</v>
      </c>
      <c r="M116" s="4">
        <f>VLOOKUP(A116,Data!$A$2:$L$133,12,FALSE)</f>
        <v>255.384096</v>
      </c>
      <c r="N116" s="4">
        <f>L116*M116</f>
        <v>5618.4501120000004</v>
      </c>
      <c r="O116">
        <v>3</v>
      </c>
      <c r="P116" t="str">
        <f>VLOOKUP(A116,Data!$A$2:$P$133,16,FALSE)</f>
        <v>301-400</v>
      </c>
    </row>
    <row r="117" spans="1:16" ht="39.950000000000003" customHeight="1" x14ac:dyDescent="0.25">
      <c r="A117" s="1" t="s">
        <v>49</v>
      </c>
      <c r="B117" s="3"/>
      <c r="C117" s="12">
        <f>_xlfn.IFNA(VLOOKUP(A117,Purchase!$A$2:$C$62,3,FALSE),0)</f>
        <v>0</v>
      </c>
      <c r="D117" s="22">
        <f>C117+_xlfn.IFNA(VLOOKUP(A117,Purchase!$A$63:$C$128,3,FALSE),0)</f>
        <v>3</v>
      </c>
      <c r="E117" s="22">
        <f>D117-_xlfn.IFNA(VLOOKUP(A117,Sales!$A$2:$D$17,4,FALSE),0)</f>
        <v>3</v>
      </c>
      <c r="F117" s="12">
        <f>E117-_xlfn.IFNA(VLOOKUP(A117,Sales!$A$18:$D$31,4,FALSE),0)</f>
        <v>0</v>
      </c>
      <c r="G117" s="22">
        <f>F117+_xlfn.IFNA(VLOOKUP(A117,Purchase!$A$129:$C$165,3,FALSE),0)</f>
        <v>25</v>
      </c>
      <c r="H117" s="22">
        <f>G117-_xlfn.IFNA(VLOOKUP(A117,Sales!$A$32:$D$73,4,FALSE),0)</f>
        <v>25</v>
      </c>
      <c r="I117" s="22">
        <f>H117-_xlfn.IFNA(VLOOKUP(A117,Sales!A189:D224,4,FALSE),0)</f>
        <v>25</v>
      </c>
      <c r="J117" s="22">
        <f>I117-_xlfn.IFNA(VLOOKUP(A117,Sales!A225:D243,4,FALSE),0)</f>
        <v>25</v>
      </c>
      <c r="K117" s="22">
        <f>J117-_xlfn.IFNA(VLOOKUP(A117,Sales!A245:D251,4,FALSE),0)</f>
        <v>25</v>
      </c>
      <c r="L117" s="22">
        <f>K117-_xlfn.IFNA(VLOOKUP(A117,Sales!A252:D252,4,FALSE),0)</f>
        <v>25</v>
      </c>
      <c r="M117" s="4">
        <f>VLOOKUP(A117,Data!$A$2:$L$133,12,FALSE)</f>
        <v>255.384096</v>
      </c>
      <c r="N117" s="4">
        <f>L117*M117</f>
        <v>6384.6023999999998</v>
      </c>
      <c r="O117">
        <v>2</v>
      </c>
      <c r="P117" t="str">
        <f>VLOOKUP(A117,Data!$A$2:$P$133,16,FALSE)</f>
        <v>301-400</v>
      </c>
    </row>
    <row r="118" spans="1:16" ht="39.950000000000003" customHeight="1" x14ac:dyDescent="0.25">
      <c r="A118" s="1" t="s">
        <v>50</v>
      </c>
      <c r="B118" s="3"/>
      <c r="C118" s="12">
        <f>_xlfn.IFNA(VLOOKUP(A118,Purchase!$A$2:$C$62,3,FALSE),0)</f>
        <v>0</v>
      </c>
      <c r="D118" s="12">
        <f>C118+_xlfn.IFNA(VLOOKUP(A118,Purchase!$A$63:$C$128,3,FALSE),0)</f>
        <v>36</v>
      </c>
      <c r="E118" s="12">
        <f>D118-_xlfn.IFNA(VLOOKUP(A118,Sales!$A$2:$D$17,4,FALSE),0)</f>
        <v>36</v>
      </c>
      <c r="F118" s="12">
        <f>E118-_xlfn.IFNA(VLOOKUP(A118,Sales!$A$18:$D$31,4,FALSE),0)</f>
        <v>33</v>
      </c>
      <c r="G118" s="12">
        <f>F118+_xlfn.IFNA(VLOOKUP(A118,Purchase!$A$129:$C$165,3,FALSE),0)</f>
        <v>33</v>
      </c>
      <c r="H118" s="12">
        <f>G118-_xlfn.IFNA(VLOOKUP(A118,Sales!$A$32:$D$73,4,FALSE),0)</f>
        <v>33</v>
      </c>
      <c r="I118" s="12">
        <f>H118-_xlfn.IFNA(VLOOKUP(A118,Sales!A190:D225,4,FALSE),0)</f>
        <v>33</v>
      </c>
      <c r="J118" s="12">
        <f>I118-_xlfn.IFNA(VLOOKUP(A118,Sales!A226:D244,4,FALSE),0)</f>
        <v>33</v>
      </c>
      <c r="K118" s="12">
        <f>J118-_xlfn.IFNA(VLOOKUP(A118,Sales!A246:D252,4,FALSE),0)</f>
        <v>33</v>
      </c>
      <c r="L118" s="12">
        <f>K118-_xlfn.IFNA(VLOOKUP(A118,Sales!A253:D253,4,FALSE),0)</f>
        <v>33</v>
      </c>
      <c r="M118" s="4">
        <f>VLOOKUP(A118,Data!$A$2:$L$133,12,FALSE)</f>
        <v>255.384096</v>
      </c>
      <c r="N118" s="4">
        <f>L118*M118</f>
        <v>8427.6751679999998</v>
      </c>
      <c r="O118">
        <v>3</v>
      </c>
      <c r="P118" t="str">
        <f>VLOOKUP(A118,Data!$A$2:$P$133,16,FALSE)</f>
        <v>301-400</v>
      </c>
    </row>
    <row r="119" spans="1:16" ht="39.950000000000003" customHeight="1" x14ac:dyDescent="0.25">
      <c r="A119" s="1" t="s">
        <v>51</v>
      </c>
      <c r="B119" s="3"/>
      <c r="C119" s="12">
        <f>_xlfn.IFNA(VLOOKUP(A119,Purchase!$A$2:$C$62,3,FALSE),0)</f>
        <v>0</v>
      </c>
      <c r="D119" s="12">
        <f>C119+_xlfn.IFNA(VLOOKUP(A119,Purchase!$A$63:$C$128,3,FALSE),0)</f>
        <v>0</v>
      </c>
      <c r="E119" s="12">
        <f>D119-_xlfn.IFNA(VLOOKUP(A119,Sales!$A$2:$D$17,4,FALSE),0)</f>
        <v>0</v>
      </c>
      <c r="F119" s="12">
        <f>E119-_xlfn.IFNA(VLOOKUP(A119,Sales!$A$18:$D$31,4,FALSE),0)</f>
        <v>0</v>
      </c>
      <c r="G119" s="12">
        <f>F119+_xlfn.IFNA(VLOOKUP(A119,Purchase!$A$129:$C$165,3,FALSE),0)</f>
        <v>25</v>
      </c>
      <c r="H119" s="12">
        <f>G119-_xlfn.IFNA(VLOOKUP(A119,Sales!$A$32:$D$73,4,FALSE),0)</f>
        <v>23</v>
      </c>
      <c r="I119" s="12">
        <f>H119-_xlfn.IFNA(VLOOKUP(A119,Sales!A191:D226,4,FALSE),0)</f>
        <v>23</v>
      </c>
      <c r="J119" s="12">
        <f>I119-_xlfn.IFNA(VLOOKUP(A119,Sales!A227:D245,4,FALSE),0)</f>
        <v>23</v>
      </c>
      <c r="K119" s="12">
        <f>J119-_xlfn.IFNA(VLOOKUP(A119,Sales!A247:D253,4,FALSE),0)</f>
        <v>23</v>
      </c>
      <c r="L119" s="12">
        <f>K119-_xlfn.IFNA(VLOOKUP(A119,Sales!A254:D254,4,FALSE),0)</f>
        <v>23</v>
      </c>
      <c r="M119" s="4">
        <f>VLOOKUP(A119,Data!$A$2:$L$133,12,FALSE)</f>
        <v>255.384096</v>
      </c>
      <c r="N119" s="4">
        <f>L119*M119</f>
        <v>5873.8342080000002</v>
      </c>
      <c r="O119">
        <v>3</v>
      </c>
      <c r="P119" t="str">
        <f>VLOOKUP(A119,Data!$A$2:$P$133,16,FALSE)</f>
        <v>301-400</v>
      </c>
    </row>
    <row r="120" spans="1:16" ht="39.950000000000003" customHeight="1" x14ac:dyDescent="0.25">
      <c r="A120" s="1" t="s">
        <v>52</v>
      </c>
      <c r="B120" s="3"/>
      <c r="C120" s="12">
        <f>_xlfn.IFNA(VLOOKUP(A120,Purchase!$A$2:$C$62,3,FALSE),0)</f>
        <v>0</v>
      </c>
      <c r="D120" s="12">
        <f>C120+_xlfn.IFNA(VLOOKUP(A120,Purchase!$A$63:$C$128,3,FALSE),0)</f>
        <v>12</v>
      </c>
      <c r="E120" s="12">
        <f>D120-_xlfn.IFNA(VLOOKUP(A120,Sales!$A$2:$D$17,4,FALSE),0)</f>
        <v>9</v>
      </c>
      <c r="F120" s="12">
        <f>E120-_xlfn.IFNA(VLOOKUP(A120,Sales!$A$18:$D$31,4,FALSE),0)</f>
        <v>9</v>
      </c>
      <c r="G120" s="12">
        <f>F120+_xlfn.IFNA(VLOOKUP(A120,Purchase!$A$129:$C$165,3,FALSE),0)</f>
        <v>9</v>
      </c>
      <c r="H120" s="12">
        <f>G120-_xlfn.IFNA(VLOOKUP(A120,Sales!$A$32:$D$73,4,FALSE),0)</f>
        <v>9</v>
      </c>
      <c r="I120" s="12">
        <f>H120-_xlfn.IFNA(VLOOKUP(A120,Sales!A192:D227,4,FALSE),0)</f>
        <v>9</v>
      </c>
      <c r="J120" s="12">
        <f>I120-_xlfn.IFNA(VLOOKUP(A120,Sales!A228:D246,4,FALSE),0)</f>
        <v>9</v>
      </c>
      <c r="K120" s="12">
        <f>J120-_xlfn.IFNA(VLOOKUP(A120,Sales!A248:D254,4,FALSE),0)</f>
        <v>9</v>
      </c>
      <c r="L120" s="12">
        <f>K120-_xlfn.IFNA(VLOOKUP(A120,Sales!A255:D255,4,FALSE),0)</f>
        <v>9</v>
      </c>
      <c r="M120" s="4">
        <f>VLOOKUP(A120,Data!$A$2:$L$133,12,FALSE)</f>
        <v>255.384096</v>
      </c>
      <c r="N120" s="4">
        <f>L120*M120</f>
        <v>2298.4568639999998</v>
      </c>
      <c r="O120">
        <v>3</v>
      </c>
      <c r="P120" t="str">
        <f>VLOOKUP(A120,Data!$A$2:$P$133,16,FALSE)</f>
        <v>301-400</v>
      </c>
    </row>
    <row r="121" spans="1:16" ht="39.950000000000003" customHeight="1" x14ac:dyDescent="0.25">
      <c r="A121" s="1" t="s">
        <v>140</v>
      </c>
      <c r="B121" s="3"/>
      <c r="C121" s="20">
        <f>_xlfn.IFNA(VLOOKUP(A121,Purchase!$A$2:$C$62,3,FALSE),0)</f>
        <v>12</v>
      </c>
      <c r="D121" s="20">
        <f>C121+_xlfn.IFNA(VLOOKUP(A121,Purchase!$A$63:$C$128,3,FALSE),0)</f>
        <v>12</v>
      </c>
      <c r="E121" s="20">
        <f>D121-_xlfn.IFNA(VLOOKUP(A121,Sales!$A$2:$D$17,4,FALSE),0)</f>
        <v>12</v>
      </c>
      <c r="F121" s="20">
        <f>E121-_xlfn.IFNA(VLOOKUP(A121,Sales!$A$18:$D$31,4,FALSE),0)</f>
        <v>12</v>
      </c>
      <c r="G121" s="20">
        <f>F121+_xlfn.IFNA(VLOOKUP(A121,Purchase!$A$129:$C$165,3,FALSE),0)</f>
        <v>12</v>
      </c>
      <c r="H121" s="20">
        <f>G121-_xlfn.IFNA(VLOOKUP(A121,Sales!$A$32:$D$73,4,FALSE),0)</f>
        <v>12</v>
      </c>
      <c r="I121" s="20">
        <f>H121-_xlfn.IFNA(VLOOKUP(A121,Sales!A193:D228,4,FALSE),0)</f>
        <v>12</v>
      </c>
      <c r="J121" s="20">
        <f>I121-_xlfn.IFNA(VLOOKUP(A121,Sales!A229:D247,4,FALSE),0)</f>
        <v>12</v>
      </c>
      <c r="K121" s="20">
        <f>J121-_xlfn.IFNA(VLOOKUP(A121,Sales!A249:D255,4,FALSE),0)</f>
        <v>12</v>
      </c>
      <c r="L121" s="20">
        <f>K121-_xlfn.IFNA(VLOOKUP(A121,Sales!A256:D256,4,FALSE),0)</f>
        <v>12</v>
      </c>
      <c r="M121" s="4">
        <f>VLOOKUP(A121,Data!$A$2:$L$133,12,FALSE)</f>
        <v>255.384096</v>
      </c>
      <c r="N121" s="4">
        <f>L121*M121</f>
        <v>3064.609152</v>
      </c>
      <c r="O121">
        <v>1</v>
      </c>
      <c r="P121" t="str">
        <f>VLOOKUP(A121,Data!$A$2:$P$133,16,FALSE)</f>
        <v>301-400</v>
      </c>
    </row>
    <row r="122" spans="1:16" ht="39.950000000000003" customHeight="1" x14ac:dyDescent="0.25">
      <c r="A122" s="1" t="s">
        <v>53</v>
      </c>
      <c r="B122" s="3"/>
      <c r="C122" s="12">
        <f>_xlfn.IFNA(VLOOKUP(A122,Purchase!$A$2:$C$62,3,FALSE),0)</f>
        <v>0</v>
      </c>
      <c r="D122" s="12">
        <f>C122+_xlfn.IFNA(VLOOKUP(A122,Purchase!$A$63:$C$128,3,FALSE),0)</f>
        <v>0</v>
      </c>
      <c r="E122" s="12">
        <f>D122-_xlfn.IFNA(VLOOKUP(A122,Sales!$A$2:$D$17,4,FALSE),0)</f>
        <v>0</v>
      </c>
      <c r="F122" s="12">
        <f>E122-_xlfn.IFNA(VLOOKUP(A122,Sales!$A$18:$D$31,4,FALSE),0)</f>
        <v>0</v>
      </c>
      <c r="G122" s="20">
        <f>F122+_xlfn.IFNA(VLOOKUP(A122,Purchase!$A$129:$C$165,3,FALSE),0)</f>
        <v>25</v>
      </c>
      <c r="H122" s="20">
        <f>G122-_xlfn.IFNA(VLOOKUP(A122,Sales!$A$32:$D$73,4,FALSE),0)</f>
        <v>25</v>
      </c>
      <c r="I122" s="20">
        <f>H122-_xlfn.IFNA(VLOOKUP(A122,Sales!A194:D229,4,FALSE),0)</f>
        <v>25</v>
      </c>
      <c r="J122" s="20">
        <f>I122-_xlfn.IFNA(VLOOKUP(A122,Sales!A230:D248,4,FALSE),0)</f>
        <v>25</v>
      </c>
      <c r="K122" s="20">
        <f>J122-_xlfn.IFNA(VLOOKUP(A122,Sales!A250:D256,4,FALSE),0)</f>
        <v>25</v>
      </c>
      <c r="L122" s="20">
        <f>K122-_xlfn.IFNA(VLOOKUP(A122,Sales!A257:D257,4,FALSE),0)</f>
        <v>25</v>
      </c>
      <c r="M122" s="4">
        <f>VLOOKUP(A122,Data!$A$2:$L$133,12,FALSE)</f>
        <v>255.384096</v>
      </c>
      <c r="N122" s="4">
        <f>L122*M122</f>
        <v>6384.6023999999998</v>
      </c>
      <c r="O122">
        <v>1</v>
      </c>
      <c r="P122" t="str">
        <f>VLOOKUP(A122,Data!$A$2:$P$133,16,FALSE)</f>
        <v>301-400</v>
      </c>
    </row>
    <row r="123" spans="1:16" ht="39.950000000000003" customHeight="1" x14ac:dyDescent="0.25">
      <c r="A123" s="1" t="s">
        <v>54</v>
      </c>
      <c r="B123" s="3"/>
      <c r="C123" s="12">
        <f>_xlfn.IFNA(VLOOKUP(A123,Purchase!$A$2:$C$62,3,FALSE),0)</f>
        <v>0</v>
      </c>
      <c r="D123" s="12">
        <f>C123+_xlfn.IFNA(VLOOKUP(A123,Purchase!$A$63:$C$128,3,FALSE),0)</f>
        <v>0</v>
      </c>
      <c r="E123" s="12">
        <f>D123-_xlfn.IFNA(VLOOKUP(A123,Sales!$A$2:$D$17,4,FALSE),0)</f>
        <v>0</v>
      </c>
      <c r="F123" s="12">
        <f>E123-_xlfn.IFNA(VLOOKUP(A123,Sales!$A$18:$D$31,4,FALSE),0)</f>
        <v>0</v>
      </c>
      <c r="G123" s="12">
        <f>F123+_xlfn.IFNA(VLOOKUP(A123,Purchase!$A$129:$C$165,3,FALSE),0)</f>
        <v>25</v>
      </c>
      <c r="H123" s="12">
        <f>G123-_xlfn.IFNA(VLOOKUP(A123,Sales!$A$32:$D$73,4,FALSE),0)</f>
        <v>22</v>
      </c>
      <c r="I123" s="12">
        <f>H123-_xlfn.IFNA(VLOOKUP(A123,Sales!A195:D230,4,FALSE),0)</f>
        <v>22</v>
      </c>
      <c r="J123" s="12">
        <f>I123-_xlfn.IFNA(VLOOKUP(A123,Sales!A231:D249,4,FALSE),0)</f>
        <v>22</v>
      </c>
      <c r="K123" s="12">
        <f>J123-_xlfn.IFNA(VLOOKUP(A123,Sales!A251:D257,4,FALSE),0)</f>
        <v>22</v>
      </c>
      <c r="L123" s="12">
        <f>K123-_xlfn.IFNA(VLOOKUP(A123,Sales!A258:D258,4,FALSE),0)</f>
        <v>22</v>
      </c>
      <c r="M123" s="4">
        <f>VLOOKUP(A123,Data!$A$2:$L$133,12,FALSE)</f>
        <v>224.024416</v>
      </c>
      <c r="N123" s="4">
        <f>L123*M123</f>
        <v>4928.5371519999999</v>
      </c>
      <c r="O123">
        <v>3</v>
      </c>
      <c r="P123" t="str">
        <f>VLOOKUP(A123,Data!$A$2:$P$133,16,FALSE)</f>
        <v>301-400</v>
      </c>
    </row>
    <row r="124" spans="1:16" ht="39.950000000000003" customHeight="1" x14ac:dyDescent="0.25">
      <c r="A124" s="1" t="s">
        <v>141</v>
      </c>
      <c r="B124" s="3"/>
      <c r="C124" s="20">
        <f>_xlfn.IFNA(VLOOKUP(A124,Purchase!$A$2:$C$62,3,FALSE),0)</f>
        <v>12</v>
      </c>
      <c r="D124" s="20">
        <f>C124+_xlfn.IFNA(VLOOKUP(A124,Purchase!$A$63:$C$128,3,FALSE),0)</f>
        <v>24</v>
      </c>
      <c r="E124" s="20">
        <f>D124-_xlfn.IFNA(VLOOKUP(A124,Sales!$A$2:$D$17,4,FALSE),0)</f>
        <v>24</v>
      </c>
      <c r="F124" s="20">
        <f>E124-_xlfn.IFNA(VLOOKUP(A124,Sales!$A$18:$D$31,4,FALSE),0)</f>
        <v>24</v>
      </c>
      <c r="G124" s="20">
        <f>F124+_xlfn.IFNA(VLOOKUP(A124,Purchase!$A$129:$C$165,3,FALSE),0)</f>
        <v>24</v>
      </c>
      <c r="H124" s="20">
        <f>G124-_xlfn.IFNA(VLOOKUP(A124,Sales!$A$32:$D$73,4,FALSE),0)</f>
        <v>24</v>
      </c>
      <c r="I124" s="20">
        <f>H124-_xlfn.IFNA(VLOOKUP(A124,Sales!A196:D231,4,FALSE),0)</f>
        <v>24</v>
      </c>
      <c r="J124" s="20">
        <f>I124-_xlfn.IFNA(VLOOKUP(A124,Sales!A232:D250,4,FALSE),0)</f>
        <v>24</v>
      </c>
      <c r="K124" s="20">
        <f>J124-_xlfn.IFNA(VLOOKUP(A124,Sales!A252:D258,4,FALSE),0)</f>
        <v>24</v>
      </c>
      <c r="L124" s="20">
        <f>K124-_xlfn.IFNA(VLOOKUP(A124,Sales!A259:D259,4,FALSE),0)</f>
        <v>24</v>
      </c>
      <c r="M124" s="4">
        <f>VLOOKUP(A124,Data!$A$2:$L$133,12,FALSE)</f>
        <v>255.384096</v>
      </c>
      <c r="N124" s="4">
        <f>L124*M124</f>
        <v>6129.218304</v>
      </c>
      <c r="O124">
        <v>1</v>
      </c>
      <c r="P124" t="str">
        <f>VLOOKUP(A124,Data!$A$2:$P$133,16,FALSE)</f>
        <v>301-400</v>
      </c>
    </row>
    <row r="125" spans="1:16" ht="39.950000000000003" customHeight="1" x14ac:dyDescent="0.25">
      <c r="A125" s="1" t="s">
        <v>55</v>
      </c>
      <c r="B125" s="3"/>
      <c r="C125" s="12">
        <f>_xlfn.IFNA(VLOOKUP(A125,Purchase!$A$2:$C$62,3,FALSE),0)</f>
        <v>25</v>
      </c>
      <c r="D125" s="12">
        <f>C125+_xlfn.IFNA(VLOOKUP(A125,Purchase!$A$63:$C$128,3,FALSE),0)</f>
        <v>25</v>
      </c>
      <c r="E125" s="12">
        <f>D125-_xlfn.IFNA(VLOOKUP(A125,Sales!$A$2:$D$17,4,FALSE),0)</f>
        <v>25</v>
      </c>
      <c r="F125" s="12">
        <f>E125-_xlfn.IFNA(VLOOKUP(A125,Sales!$A$18:$D$31,4,FALSE),0)</f>
        <v>25</v>
      </c>
      <c r="G125" s="12">
        <f>F125+_xlfn.IFNA(VLOOKUP(A125,Purchase!$A$129:$C$165,3,FALSE),0)</f>
        <v>25</v>
      </c>
      <c r="H125" s="12">
        <f>G125-_xlfn.IFNA(VLOOKUP(A125,Sales!$A$32:$D$73,4,FALSE),0)</f>
        <v>19</v>
      </c>
      <c r="I125" s="12">
        <f>H125-_xlfn.IFNA(VLOOKUP(A125,Sales!A197:D232,4,FALSE),0)</f>
        <v>19</v>
      </c>
      <c r="J125" s="12">
        <f>I125-_xlfn.IFNA(VLOOKUP(A125,Sales!A233:D251,4,FALSE),0)</f>
        <v>19</v>
      </c>
      <c r="K125" s="12">
        <f>J125-_xlfn.IFNA(VLOOKUP(A125,Sales!A253:D259,4,FALSE),0)</f>
        <v>19</v>
      </c>
      <c r="L125" s="12">
        <f>K125-_xlfn.IFNA(VLOOKUP(A125,Sales!A260:D260,4,FALSE),0)</f>
        <v>19</v>
      </c>
      <c r="M125" s="4">
        <f>VLOOKUP(A125,Data!$A$2:$L$133,12,FALSE)</f>
        <v>255.384096</v>
      </c>
      <c r="N125" s="4">
        <f>L125*M125</f>
        <v>4852.2978240000002</v>
      </c>
      <c r="O125">
        <v>3</v>
      </c>
      <c r="P125" t="str">
        <f>VLOOKUP(A125,Data!$A$2:$P$133,16,FALSE)</f>
        <v>301-400</v>
      </c>
    </row>
    <row r="126" spans="1:16" ht="39.950000000000003" customHeight="1" x14ac:dyDescent="0.25">
      <c r="A126" s="1" t="s">
        <v>56</v>
      </c>
      <c r="B126" s="3"/>
      <c r="C126" s="12">
        <f>_xlfn.IFNA(VLOOKUP(A126,Purchase!$A$2:$C$62,3,FALSE),0)</f>
        <v>25</v>
      </c>
      <c r="D126" s="12">
        <f>C126+_xlfn.IFNA(VLOOKUP(A126,Purchase!$A$63:$C$128,3,FALSE),0)</f>
        <v>25</v>
      </c>
      <c r="E126" s="12">
        <f>D126-_xlfn.IFNA(VLOOKUP(A126,Sales!$A$2:$D$17,4,FALSE),0)</f>
        <v>25</v>
      </c>
      <c r="F126" s="12">
        <f>E126-_xlfn.IFNA(VLOOKUP(A126,Sales!$A$18:$D$31,4,FALSE),0)</f>
        <v>25</v>
      </c>
      <c r="G126" s="12">
        <f>F126+_xlfn.IFNA(VLOOKUP(A126,Purchase!$A$129:$C$165,3,FALSE),0)</f>
        <v>25</v>
      </c>
      <c r="H126" s="12">
        <f>G126-_xlfn.IFNA(VLOOKUP(A126,Sales!$A$32:$D$73,4,FALSE),0)</f>
        <v>19</v>
      </c>
      <c r="I126" s="12">
        <f>H126-_xlfn.IFNA(VLOOKUP(A126,Sales!A198:D233,4,FALSE),0)</f>
        <v>19</v>
      </c>
      <c r="J126" s="12">
        <f>I126-_xlfn.IFNA(VLOOKUP(A126,Sales!A234:D252,4,FALSE),0)</f>
        <v>19</v>
      </c>
      <c r="K126" s="12">
        <f>J126-_xlfn.IFNA(VLOOKUP(A126,Sales!A254:D260,4,FALSE),0)</f>
        <v>19</v>
      </c>
      <c r="L126" s="12">
        <f>K126-_xlfn.IFNA(VLOOKUP(A126,Sales!A261:D261,4,FALSE),0)</f>
        <v>19</v>
      </c>
      <c r="M126" s="4">
        <f>VLOOKUP(A126,Data!$A$2:$L$133,12,FALSE)</f>
        <v>255.384096</v>
      </c>
      <c r="N126" s="4">
        <f>L126*M126</f>
        <v>4852.2978240000002</v>
      </c>
      <c r="O126">
        <v>3</v>
      </c>
      <c r="P126" t="str">
        <f>VLOOKUP(A126,Data!$A$2:$P$133,16,FALSE)</f>
        <v>301-400</v>
      </c>
    </row>
    <row r="127" spans="1:16" ht="39.950000000000003" customHeight="1" x14ac:dyDescent="0.25">
      <c r="A127" s="1" t="s">
        <v>57</v>
      </c>
      <c r="B127" s="3"/>
      <c r="C127" s="12">
        <f>_xlfn.IFNA(VLOOKUP(A127,Purchase!$A$2:$C$62,3,FALSE),0)</f>
        <v>25</v>
      </c>
      <c r="D127" s="12">
        <f>C127+_xlfn.IFNA(VLOOKUP(A127,Purchase!$A$63:$C$128,3,FALSE),0)</f>
        <v>25</v>
      </c>
      <c r="E127" s="12">
        <f>D127-_xlfn.IFNA(VLOOKUP(A127,Sales!$A$2:$D$17,4,FALSE),0)</f>
        <v>25</v>
      </c>
      <c r="F127" s="12">
        <f>E127-_xlfn.IFNA(VLOOKUP(A127,Sales!$A$18:$D$31,4,FALSE),0)</f>
        <v>25</v>
      </c>
      <c r="G127" s="12">
        <f>F127+_xlfn.IFNA(VLOOKUP(A127,Purchase!$A$129:$C$165,3,FALSE),0)</f>
        <v>25</v>
      </c>
      <c r="H127" s="12">
        <f>G127-_xlfn.IFNA(VLOOKUP(A127,Sales!$A$32:$D$73,4,FALSE),0)</f>
        <v>19</v>
      </c>
      <c r="I127" s="12">
        <f>H127-_xlfn.IFNA(VLOOKUP(A127,Sales!A199:D234,4,FALSE),0)</f>
        <v>19</v>
      </c>
      <c r="J127" s="12">
        <f>I127-_xlfn.IFNA(VLOOKUP(A127,Sales!A235:D253,4,FALSE),0)</f>
        <v>19</v>
      </c>
      <c r="K127" s="12">
        <f>J127-_xlfn.IFNA(VLOOKUP(A127,Sales!A255:D261,4,FALSE),0)</f>
        <v>19</v>
      </c>
      <c r="L127" s="12">
        <f>K127-_xlfn.IFNA(VLOOKUP(A127,Sales!A262:D262,4,FALSE),0)</f>
        <v>19</v>
      </c>
      <c r="M127" s="4">
        <f>VLOOKUP(A127,Data!$A$2:$L$133,12,FALSE)</f>
        <v>255.384096</v>
      </c>
      <c r="N127" s="4">
        <f>L127*M127</f>
        <v>4852.2978240000002</v>
      </c>
      <c r="O127">
        <v>3</v>
      </c>
      <c r="P127" t="str">
        <f>VLOOKUP(A127,Data!$A$2:$P$133,16,FALSE)</f>
        <v>301-400</v>
      </c>
    </row>
    <row r="128" spans="1:16" ht="39.950000000000003" customHeight="1" x14ac:dyDescent="0.25">
      <c r="A128" s="1" t="s">
        <v>58</v>
      </c>
      <c r="B128" s="3"/>
      <c r="C128" s="12">
        <f>_xlfn.IFNA(VLOOKUP(A128,Purchase!$A$2:$C$62,3,FALSE),0)</f>
        <v>25</v>
      </c>
      <c r="D128" s="12">
        <f>C128+_xlfn.IFNA(VLOOKUP(A128,Purchase!$A$63:$C$128,3,FALSE),0)</f>
        <v>25</v>
      </c>
      <c r="E128" s="12">
        <f>D128-_xlfn.IFNA(VLOOKUP(A128,Sales!$A$2:$D$17,4,FALSE),0)</f>
        <v>25</v>
      </c>
      <c r="F128" s="12">
        <f>E128-_xlfn.IFNA(VLOOKUP(A128,Sales!$A$18:$D$31,4,FALSE),0)</f>
        <v>25</v>
      </c>
      <c r="G128" s="12">
        <f>F128+_xlfn.IFNA(VLOOKUP(A128,Purchase!$A$129:$C$165,3,FALSE),0)</f>
        <v>25</v>
      </c>
      <c r="H128" s="12">
        <f>G128-_xlfn.IFNA(VLOOKUP(A128,Sales!$A$32:$D$73,4,FALSE),0)</f>
        <v>19</v>
      </c>
      <c r="I128" s="12">
        <f>H128-_xlfn.IFNA(VLOOKUP(A128,Sales!A200:D235,4,FALSE),0)</f>
        <v>19</v>
      </c>
      <c r="J128" s="12">
        <f>I128-_xlfn.IFNA(VLOOKUP(A128,Sales!A236:D254,4,FALSE),0)</f>
        <v>19</v>
      </c>
      <c r="K128" s="12">
        <f>J128-_xlfn.IFNA(VLOOKUP(A128,Sales!A256:D262,4,FALSE),0)</f>
        <v>19</v>
      </c>
      <c r="L128" s="12">
        <f>K128-_xlfn.IFNA(VLOOKUP(A128,Sales!A263:D263,4,FALSE),0)</f>
        <v>19</v>
      </c>
      <c r="M128" s="4">
        <f>VLOOKUP(A128,Data!$A$2:$L$133,12,FALSE)</f>
        <v>255.384096</v>
      </c>
      <c r="N128" s="4">
        <f>L128*M128</f>
        <v>4852.2978240000002</v>
      </c>
      <c r="O128">
        <v>3</v>
      </c>
      <c r="P128" t="str">
        <f>VLOOKUP(A128,Data!$A$2:$P$133,16,FALSE)</f>
        <v>301-400</v>
      </c>
    </row>
    <row r="129" spans="1:16" ht="39.950000000000003" customHeight="1" x14ac:dyDescent="0.25">
      <c r="A129" s="1" t="s">
        <v>59</v>
      </c>
      <c r="B129" s="3"/>
      <c r="C129" s="12">
        <f>_xlfn.IFNA(VLOOKUP(A129,Purchase!$A$2:$C$62,3,FALSE),0)</f>
        <v>25</v>
      </c>
      <c r="D129" s="12">
        <f>C129+_xlfn.IFNA(VLOOKUP(A129,Purchase!$A$63:$C$128,3,FALSE),0)</f>
        <v>25</v>
      </c>
      <c r="E129" s="12">
        <f>D129-_xlfn.IFNA(VLOOKUP(A129,Sales!$A$2:$D$17,4,FALSE),0)</f>
        <v>25</v>
      </c>
      <c r="F129" s="12">
        <f>E129-_xlfn.IFNA(VLOOKUP(A129,Sales!$A$18:$D$31,4,FALSE),0)</f>
        <v>25</v>
      </c>
      <c r="G129" s="12">
        <f>F129+_xlfn.IFNA(VLOOKUP(A129,Purchase!$A$129:$C$165,3,FALSE),0)</f>
        <v>25</v>
      </c>
      <c r="H129" s="12">
        <f>G129-_xlfn.IFNA(VLOOKUP(A129,Sales!$A$32:$D$73,4,FALSE),0)</f>
        <v>19</v>
      </c>
      <c r="I129" s="12">
        <f>H129-_xlfn.IFNA(VLOOKUP(A129,Sales!A201:D236,4,FALSE),0)</f>
        <v>19</v>
      </c>
      <c r="J129" s="12">
        <f>I129-_xlfn.IFNA(VLOOKUP(A129,Sales!A237:D255,4,FALSE),0)</f>
        <v>19</v>
      </c>
      <c r="K129" s="12">
        <f>J129-_xlfn.IFNA(VLOOKUP(A129,Sales!A257:D263,4,FALSE),0)</f>
        <v>19</v>
      </c>
      <c r="L129" s="12">
        <f>K129-_xlfn.IFNA(VLOOKUP(A129,Sales!A264:D264,4,FALSE),0)</f>
        <v>19</v>
      </c>
      <c r="M129" s="4">
        <f>VLOOKUP(A129,Data!$A$2:$L$133,12,FALSE)</f>
        <v>255.384096</v>
      </c>
      <c r="N129" s="4">
        <f>L129*M129</f>
        <v>4852.2978240000002</v>
      </c>
      <c r="O129">
        <v>3</v>
      </c>
      <c r="P129" t="str">
        <f>VLOOKUP(A129,Data!$A$2:$P$133,16,FALSE)</f>
        <v>301-400</v>
      </c>
    </row>
    <row r="130" spans="1:16" ht="39.950000000000003" customHeight="1" x14ac:dyDescent="0.25">
      <c r="A130" s="1" t="s">
        <v>60</v>
      </c>
      <c r="B130" s="3"/>
      <c r="C130" s="12">
        <f>_xlfn.IFNA(VLOOKUP(A130,Purchase!$A$2:$C$62,3,FALSE),0)</f>
        <v>25</v>
      </c>
      <c r="D130" s="12">
        <f>C130+_xlfn.IFNA(VLOOKUP(A130,Purchase!$A$63:$C$128,3,FALSE),0)</f>
        <v>25</v>
      </c>
      <c r="E130" s="12">
        <f>D130-_xlfn.IFNA(VLOOKUP(A130,Sales!$A$2:$D$17,4,FALSE),0)</f>
        <v>25</v>
      </c>
      <c r="F130" s="12">
        <f>E130-_xlfn.IFNA(VLOOKUP(A130,Sales!$A$18:$D$31,4,FALSE),0)</f>
        <v>25</v>
      </c>
      <c r="G130" s="12">
        <f>F130+_xlfn.IFNA(VLOOKUP(A130,Purchase!$A$129:$C$165,3,FALSE),0)</f>
        <v>25</v>
      </c>
      <c r="H130" s="12">
        <f>G130-_xlfn.IFNA(VLOOKUP(A130,Sales!$A$32:$D$73,4,FALSE),0)</f>
        <v>19</v>
      </c>
      <c r="I130" s="12">
        <f>H130-_xlfn.IFNA(VLOOKUP(A130,Sales!A202:D237,4,FALSE),0)</f>
        <v>19</v>
      </c>
      <c r="J130" s="12">
        <f>I130-_xlfn.IFNA(VLOOKUP(A130,Sales!A238:D256,4,FALSE),0)</f>
        <v>19</v>
      </c>
      <c r="K130" s="12">
        <f>J130-_xlfn.IFNA(VLOOKUP(A130,Sales!A258:D264,4,FALSE),0)</f>
        <v>19</v>
      </c>
      <c r="L130" s="12">
        <f>K130-_xlfn.IFNA(VLOOKUP(A130,Sales!A265:D265,4,FALSE),0)</f>
        <v>19</v>
      </c>
      <c r="M130" s="4">
        <f>VLOOKUP(A130,Data!$A$2:$L$133,12,FALSE)</f>
        <v>255.384096</v>
      </c>
      <c r="N130" s="4">
        <f>L130*M130</f>
        <v>4852.2978240000002</v>
      </c>
      <c r="O130">
        <v>3</v>
      </c>
      <c r="P130" t="str">
        <f>VLOOKUP(A130,Data!$A$2:$P$133,16,FALSE)</f>
        <v>301-400</v>
      </c>
    </row>
    <row r="131" spans="1:16" ht="39.950000000000003" customHeight="1" x14ac:dyDescent="0.25">
      <c r="A131" s="1" t="s">
        <v>8</v>
      </c>
      <c r="B131" s="3"/>
      <c r="C131" s="12">
        <f>_xlfn.IFNA(VLOOKUP(A131,Purchase!$A$2:$C$62,3,FALSE),0)</f>
        <v>0</v>
      </c>
      <c r="D131" s="12">
        <f>C131+_xlfn.IFNA(VLOOKUP(A131,Purchase!$A$63:$C$128,3,FALSE),0)</f>
        <v>0</v>
      </c>
      <c r="E131" s="12">
        <f>D131-_xlfn.IFNA(VLOOKUP(A131,Sales!$A$2:$D$17,4,FALSE),0)</f>
        <v>0</v>
      </c>
      <c r="F131" s="12">
        <f>E131-_xlfn.IFNA(VLOOKUP(A131,Sales!$A$18:$D$31,4,FALSE),0)</f>
        <v>0</v>
      </c>
      <c r="G131" s="12">
        <f>F131+_xlfn.IFNA(VLOOKUP(A131,Purchase!$A$129:$C$165,3,FALSE),0)</f>
        <v>12</v>
      </c>
      <c r="H131" s="12">
        <f>G131-_xlfn.IFNA(VLOOKUP(A131,Sales!$A$32:$D$73,4,FALSE),0)</f>
        <v>7</v>
      </c>
      <c r="I131" s="12">
        <f>H131-_xlfn.IFNA(VLOOKUP(A131,Sales!A203:D238,4,FALSE),0)</f>
        <v>7</v>
      </c>
      <c r="J131" s="12">
        <f>I131-_xlfn.IFNA(VLOOKUP(A131,Sales!A239:D257,4,FALSE),0)</f>
        <v>7</v>
      </c>
      <c r="K131" s="12">
        <f>J131-_xlfn.IFNA(VLOOKUP(A131,Sales!A259:D265,4,FALSE),0)</f>
        <v>7</v>
      </c>
      <c r="L131" s="12">
        <f>K131-_xlfn.IFNA(VLOOKUP(A131,Sales!A266:D266,4,FALSE),0)</f>
        <v>7</v>
      </c>
      <c r="M131" s="4">
        <f>VLOOKUP(A131,Data!$A$2:$L$133,12,FALSE)</f>
        <v>320.03487999999999</v>
      </c>
      <c r="N131" s="4">
        <f>L131*M131</f>
        <v>2240.2441599999997</v>
      </c>
      <c r="O131">
        <v>3</v>
      </c>
      <c r="P131" t="str">
        <f>VLOOKUP(A131,Data!$A$2:$P$133,16,FALSE)</f>
        <v>401-500</v>
      </c>
    </row>
    <row r="132" spans="1:16" ht="39.950000000000003" customHeight="1" x14ac:dyDescent="0.25">
      <c r="A132" s="1" t="s">
        <v>9</v>
      </c>
      <c r="B132" s="3"/>
      <c r="C132" s="12">
        <f>_xlfn.IFNA(VLOOKUP(A132,Purchase!$A$2:$C$62,3,FALSE),0)</f>
        <v>0</v>
      </c>
      <c r="D132" s="12">
        <f>C132+_xlfn.IFNA(VLOOKUP(A132,Purchase!$A$63:$C$128,3,FALSE),0)</f>
        <v>0</v>
      </c>
      <c r="E132" s="12">
        <f>D132-_xlfn.IFNA(VLOOKUP(A132,Sales!$A$2:$D$17,4,FALSE),0)</f>
        <v>0</v>
      </c>
      <c r="F132" s="12">
        <f>E132-_xlfn.IFNA(VLOOKUP(A132,Sales!$A$18:$D$31,4,FALSE),0)</f>
        <v>0</v>
      </c>
      <c r="G132" s="12">
        <f>F132+_xlfn.IFNA(VLOOKUP(A132,Purchase!$A$129:$C$165,3,FALSE),0)</f>
        <v>12</v>
      </c>
      <c r="H132" s="12">
        <f>G132-_xlfn.IFNA(VLOOKUP(A132,Sales!$A$32:$D$73,4,FALSE),0)</f>
        <v>7</v>
      </c>
      <c r="I132" s="12">
        <f>H132-_xlfn.IFNA(VLOOKUP(A132,Sales!A204:D239,4,FALSE),0)</f>
        <v>7</v>
      </c>
      <c r="J132" s="12">
        <f>I132-_xlfn.IFNA(VLOOKUP(A132,Sales!A240:D258,4,FALSE),0)</f>
        <v>7</v>
      </c>
      <c r="K132" s="12">
        <f>J132-_xlfn.IFNA(VLOOKUP(A132,Sales!A260:D266,4,FALSE),0)</f>
        <v>7</v>
      </c>
      <c r="L132" s="12">
        <f>K132-_xlfn.IFNA(VLOOKUP(A132,Sales!A267:D267,4,FALSE),0)</f>
        <v>7</v>
      </c>
      <c r="M132" s="4">
        <f>VLOOKUP(A132,Data!$A$2:$L$133,12,FALSE)</f>
        <v>320.03487999999999</v>
      </c>
      <c r="N132" s="4">
        <f>L132*M132</f>
        <v>2240.2441599999997</v>
      </c>
      <c r="O132">
        <v>3</v>
      </c>
      <c r="P132" t="str">
        <f>VLOOKUP(A132,Data!$A$2:$P$133,16,FALSE)</f>
        <v>401-500</v>
      </c>
    </row>
    <row r="133" spans="1:16" ht="39.950000000000003" customHeight="1" x14ac:dyDescent="0.25">
      <c r="A133" s="1" t="s">
        <v>10</v>
      </c>
      <c r="B133" s="3"/>
      <c r="C133" s="12">
        <f>_xlfn.IFNA(VLOOKUP(A133,Purchase!$A$2:$C$62,3,FALSE),0)</f>
        <v>0</v>
      </c>
      <c r="D133" s="12">
        <f>C133+_xlfn.IFNA(VLOOKUP(A133,Purchase!$A$63:$C$128,3,FALSE),0)</f>
        <v>0</v>
      </c>
      <c r="E133" s="12">
        <f>D133-_xlfn.IFNA(VLOOKUP(A133,Sales!$A$2:$D$17,4,FALSE),0)</f>
        <v>0</v>
      </c>
      <c r="F133" s="12">
        <f>E133-_xlfn.IFNA(VLOOKUP(A133,Sales!$A$18:$D$31,4,FALSE),0)</f>
        <v>0</v>
      </c>
      <c r="G133" s="12">
        <f>F133+_xlfn.IFNA(VLOOKUP(A133,Purchase!$A$129:$C$165,3,FALSE),0)</f>
        <v>12</v>
      </c>
      <c r="H133" s="12">
        <f>G133-_xlfn.IFNA(VLOOKUP(A133,Sales!$A$32:$D$73,4,FALSE),0)</f>
        <v>7</v>
      </c>
      <c r="I133" s="12">
        <f>H133-_xlfn.IFNA(VLOOKUP(A133,Sales!A205:D240,4,FALSE),0)</f>
        <v>7</v>
      </c>
      <c r="J133" s="12">
        <f>I133-_xlfn.IFNA(VLOOKUP(A133,Sales!A241:D259,4,FALSE),0)</f>
        <v>7</v>
      </c>
      <c r="K133" s="12">
        <f>J133-_xlfn.IFNA(VLOOKUP(A133,Sales!A261:D267,4,FALSE),0)</f>
        <v>7</v>
      </c>
      <c r="L133" s="12">
        <f>K133-_xlfn.IFNA(VLOOKUP(A133,Sales!A268:D268,4,FALSE),0)</f>
        <v>7</v>
      </c>
      <c r="M133" s="4">
        <f>VLOOKUP(A133,Data!$A$2:$L$133,12,FALSE)</f>
        <v>320.03487999999999</v>
      </c>
      <c r="N133" s="4">
        <f>L133*M133</f>
        <v>2240.2441599999997</v>
      </c>
      <c r="O133">
        <v>3</v>
      </c>
      <c r="P133" t="str">
        <f>VLOOKUP(A133,Data!$A$2:$P$133,16,FALSE)</f>
        <v>401-500</v>
      </c>
    </row>
  </sheetData>
  <sortState xmlns:xlrd2="http://schemas.microsoft.com/office/spreadsheetml/2017/richdata2" ref="A2:P133">
    <sortCondition ref="A1:A133"/>
  </sortState>
  <conditionalFormatting sqref="C2:L133">
    <cfRule type="cellIs" dxfId="0" priority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 negative="1" displayXAxis="1" xr2:uid="{9E914D7E-0305-486A-B56D-9B795A03BD00}">
          <x14:colorSeries theme="1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Inventory!C2:L2</xm:f>
              <xm:sqref>B2</xm:sqref>
            </x14:sparkline>
            <x14:sparkline>
              <xm:f>Inventory!C3:L3</xm:f>
              <xm:sqref>B3</xm:sqref>
            </x14:sparkline>
            <x14:sparkline>
              <xm:f>Inventory!C4:L4</xm:f>
              <xm:sqref>B4</xm:sqref>
            </x14:sparkline>
            <x14:sparkline>
              <xm:f>Inventory!C5:L5</xm:f>
              <xm:sqref>B5</xm:sqref>
            </x14:sparkline>
            <x14:sparkline>
              <xm:f>Inventory!C6:L6</xm:f>
              <xm:sqref>B6</xm:sqref>
            </x14:sparkline>
            <x14:sparkline>
              <xm:f>Inventory!C7:L7</xm:f>
              <xm:sqref>B7</xm:sqref>
            </x14:sparkline>
            <x14:sparkline>
              <xm:f>Inventory!C8:L8</xm:f>
              <xm:sqref>B8</xm:sqref>
            </x14:sparkline>
            <x14:sparkline>
              <xm:f>Inventory!C9:L9</xm:f>
              <xm:sqref>B9</xm:sqref>
            </x14:sparkline>
            <x14:sparkline>
              <xm:f>Inventory!C10:L10</xm:f>
              <xm:sqref>B10</xm:sqref>
            </x14:sparkline>
            <x14:sparkline>
              <xm:f>Inventory!C11:L11</xm:f>
              <xm:sqref>B11</xm:sqref>
            </x14:sparkline>
            <x14:sparkline>
              <xm:f>Inventory!C12:L12</xm:f>
              <xm:sqref>B12</xm:sqref>
            </x14:sparkline>
            <x14:sparkline>
              <xm:f>Inventory!C13:L13</xm:f>
              <xm:sqref>B13</xm:sqref>
            </x14:sparkline>
            <x14:sparkline>
              <xm:f>Inventory!C14:L14</xm:f>
              <xm:sqref>B14</xm:sqref>
            </x14:sparkline>
            <x14:sparkline>
              <xm:f>Inventory!C15:L15</xm:f>
              <xm:sqref>B15</xm:sqref>
            </x14:sparkline>
            <x14:sparkline>
              <xm:f>Inventory!C16:L16</xm:f>
              <xm:sqref>B16</xm:sqref>
            </x14:sparkline>
            <x14:sparkline>
              <xm:f>Inventory!C17:L17</xm:f>
              <xm:sqref>B17</xm:sqref>
            </x14:sparkline>
            <x14:sparkline>
              <xm:f>Inventory!C18:L18</xm:f>
              <xm:sqref>B18</xm:sqref>
            </x14:sparkline>
            <x14:sparkline>
              <xm:f>Inventory!C19:L19</xm:f>
              <xm:sqref>B19</xm:sqref>
            </x14:sparkline>
            <x14:sparkline>
              <xm:f>Inventory!C20:L20</xm:f>
              <xm:sqref>B20</xm:sqref>
            </x14:sparkline>
            <x14:sparkline>
              <xm:f>Inventory!C21:L21</xm:f>
              <xm:sqref>B21</xm:sqref>
            </x14:sparkline>
            <x14:sparkline>
              <xm:f>Inventory!C22:L22</xm:f>
              <xm:sqref>B22</xm:sqref>
            </x14:sparkline>
            <x14:sparkline>
              <xm:f>Inventory!C23:L23</xm:f>
              <xm:sqref>B23</xm:sqref>
            </x14:sparkline>
            <x14:sparkline>
              <xm:f>Inventory!C24:L24</xm:f>
              <xm:sqref>B24</xm:sqref>
            </x14:sparkline>
            <x14:sparkline>
              <xm:f>Inventory!C25:L25</xm:f>
              <xm:sqref>B25</xm:sqref>
            </x14:sparkline>
            <x14:sparkline>
              <xm:f>Inventory!C26:L26</xm:f>
              <xm:sqref>B26</xm:sqref>
            </x14:sparkline>
            <x14:sparkline>
              <xm:f>Inventory!C27:L27</xm:f>
              <xm:sqref>B27</xm:sqref>
            </x14:sparkline>
            <x14:sparkline>
              <xm:f>Inventory!C28:L28</xm:f>
              <xm:sqref>B28</xm:sqref>
            </x14:sparkline>
            <x14:sparkline>
              <xm:f>Inventory!C29:L29</xm:f>
              <xm:sqref>B29</xm:sqref>
            </x14:sparkline>
            <x14:sparkline>
              <xm:f>Inventory!C30:L30</xm:f>
              <xm:sqref>B30</xm:sqref>
            </x14:sparkline>
            <x14:sparkline>
              <xm:f>Inventory!C31:L31</xm:f>
              <xm:sqref>B31</xm:sqref>
            </x14:sparkline>
            <x14:sparkline>
              <xm:f>Inventory!C32:L32</xm:f>
              <xm:sqref>B32</xm:sqref>
            </x14:sparkline>
            <x14:sparkline>
              <xm:f>Inventory!C33:L33</xm:f>
              <xm:sqref>B33</xm:sqref>
            </x14:sparkline>
            <x14:sparkline>
              <xm:f>Inventory!C34:L34</xm:f>
              <xm:sqref>B34</xm:sqref>
            </x14:sparkline>
            <x14:sparkline>
              <xm:f>Inventory!C35:L35</xm:f>
              <xm:sqref>B35</xm:sqref>
            </x14:sparkline>
            <x14:sparkline>
              <xm:f>Inventory!C36:L36</xm:f>
              <xm:sqref>B36</xm:sqref>
            </x14:sparkline>
            <x14:sparkline>
              <xm:f>Inventory!C37:L37</xm:f>
              <xm:sqref>B37</xm:sqref>
            </x14:sparkline>
            <x14:sparkline>
              <xm:f>Inventory!C38:L38</xm:f>
              <xm:sqref>B38</xm:sqref>
            </x14:sparkline>
            <x14:sparkline>
              <xm:f>Inventory!C39:L39</xm:f>
              <xm:sqref>B39</xm:sqref>
            </x14:sparkline>
            <x14:sparkline>
              <xm:f>Inventory!C40:L40</xm:f>
              <xm:sqref>B40</xm:sqref>
            </x14:sparkline>
            <x14:sparkline>
              <xm:f>Inventory!C41:L41</xm:f>
              <xm:sqref>B41</xm:sqref>
            </x14:sparkline>
            <x14:sparkline>
              <xm:f>Inventory!C42:L42</xm:f>
              <xm:sqref>B42</xm:sqref>
            </x14:sparkline>
            <x14:sparkline>
              <xm:f>Inventory!C43:L43</xm:f>
              <xm:sqref>B43</xm:sqref>
            </x14:sparkline>
            <x14:sparkline>
              <xm:f>Inventory!C44:L44</xm:f>
              <xm:sqref>B44</xm:sqref>
            </x14:sparkline>
            <x14:sparkline>
              <xm:f>Inventory!C45:L45</xm:f>
              <xm:sqref>B45</xm:sqref>
            </x14:sparkline>
            <x14:sparkline>
              <xm:f>Inventory!C46:L46</xm:f>
              <xm:sqref>B46</xm:sqref>
            </x14:sparkline>
            <x14:sparkline>
              <xm:f>Inventory!C47:L47</xm:f>
              <xm:sqref>B47</xm:sqref>
            </x14:sparkline>
            <x14:sparkline>
              <xm:f>Inventory!C48:L48</xm:f>
              <xm:sqref>B48</xm:sqref>
            </x14:sparkline>
            <x14:sparkline>
              <xm:f>Inventory!C49:L49</xm:f>
              <xm:sqref>B49</xm:sqref>
            </x14:sparkline>
            <x14:sparkline>
              <xm:f>Inventory!C50:L50</xm:f>
              <xm:sqref>B50</xm:sqref>
            </x14:sparkline>
            <x14:sparkline>
              <xm:f>Inventory!C51:L51</xm:f>
              <xm:sqref>B51</xm:sqref>
            </x14:sparkline>
            <x14:sparkline>
              <xm:f>Inventory!C52:L52</xm:f>
              <xm:sqref>B52</xm:sqref>
            </x14:sparkline>
            <x14:sparkline>
              <xm:f>Inventory!C53:L53</xm:f>
              <xm:sqref>B53</xm:sqref>
            </x14:sparkline>
            <x14:sparkline>
              <xm:f>Inventory!C54:L54</xm:f>
              <xm:sqref>B54</xm:sqref>
            </x14:sparkline>
            <x14:sparkline>
              <xm:f>Inventory!C55:L55</xm:f>
              <xm:sqref>B55</xm:sqref>
            </x14:sparkline>
            <x14:sparkline>
              <xm:f>Inventory!C56:L56</xm:f>
              <xm:sqref>B56</xm:sqref>
            </x14:sparkline>
            <x14:sparkline>
              <xm:f>Inventory!C57:L57</xm:f>
              <xm:sqref>B57</xm:sqref>
            </x14:sparkline>
            <x14:sparkline>
              <xm:f>Inventory!C58:L58</xm:f>
              <xm:sqref>B58</xm:sqref>
            </x14:sparkline>
            <x14:sparkline>
              <xm:f>Inventory!C59:L59</xm:f>
              <xm:sqref>B59</xm:sqref>
            </x14:sparkline>
            <x14:sparkline>
              <xm:f>Inventory!C60:L60</xm:f>
              <xm:sqref>B60</xm:sqref>
            </x14:sparkline>
            <x14:sparkline>
              <xm:f>Inventory!C61:L61</xm:f>
              <xm:sqref>B61</xm:sqref>
            </x14:sparkline>
            <x14:sparkline>
              <xm:f>Inventory!C62:L62</xm:f>
              <xm:sqref>B62</xm:sqref>
            </x14:sparkline>
            <x14:sparkline>
              <xm:f>Inventory!C63:L63</xm:f>
              <xm:sqref>B63</xm:sqref>
            </x14:sparkline>
            <x14:sparkline>
              <xm:f>Inventory!C64:L64</xm:f>
              <xm:sqref>B64</xm:sqref>
            </x14:sparkline>
            <x14:sparkline>
              <xm:f>Inventory!C65:L65</xm:f>
              <xm:sqref>B65</xm:sqref>
            </x14:sparkline>
            <x14:sparkline>
              <xm:f>Inventory!C66:L66</xm:f>
              <xm:sqref>B66</xm:sqref>
            </x14:sparkline>
            <x14:sparkline>
              <xm:f>Inventory!C67:L67</xm:f>
              <xm:sqref>B67</xm:sqref>
            </x14:sparkline>
            <x14:sparkline>
              <xm:f>Inventory!C68:L68</xm:f>
              <xm:sqref>B68</xm:sqref>
            </x14:sparkline>
            <x14:sparkline>
              <xm:f>Inventory!C69:L69</xm:f>
              <xm:sqref>B69</xm:sqref>
            </x14:sparkline>
            <x14:sparkline>
              <xm:f>Inventory!C70:L70</xm:f>
              <xm:sqref>B70</xm:sqref>
            </x14:sparkline>
            <x14:sparkline>
              <xm:f>Inventory!C71:L71</xm:f>
              <xm:sqref>B71</xm:sqref>
            </x14:sparkline>
            <x14:sparkline>
              <xm:f>Inventory!C72:L72</xm:f>
              <xm:sqref>B72</xm:sqref>
            </x14:sparkline>
            <x14:sparkline>
              <xm:f>Inventory!C73:L73</xm:f>
              <xm:sqref>B73</xm:sqref>
            </x14:sparkline>
            <x14:sparkline>
              <xm:f>Inventory!C74:L74</xm:f>
              <xm:sqref>B74</xm:sqref>
            </x14:sparkline>
            <x14:sparkline>
              <xm:f>Inventory!C75:L75</xm:f>
              <xm:sqref>B75</xm:sqref>
            </x14:sparkline>
            <x14:sparkline>
              <xm:f>Inventory!C76:L76</xm:f>
              <xm:sqref>B76</xm:sqref>
            </x14:sparkline>
            <x14:sparkline>
              <xm:f>Inventory!C77:L77</xm:f>
              <xm:sqref>B77</xm:sqref>
            </x14:sparkline>
            <x14:sparkline>
              <xm:f>Inventory!C78:L78</xm:f>
              <xm:sqref>B78</xm:sqref>
            </x14:sparkline>
            <x14:sparkline>
              <xm:f>Inventory!C79:L79</xm:f>
              <xm:sqref>B79</xm:sqref>
            </x14:sparkline>
            <x14:sparkline>
              <xm:f>Inventory!C80:L80</xm:f>
              <xm:sqref>B80</xm:sqref>
            </x14:sparkline>
            <x14:sparkline>
              <xm:f>Inventory!C81:L81</xm:f>
              <xm:sqref>B81</xm:sqref>
            </x14:sparkline>
            <x14:sparkline>
              <xm:f>Inventory!C82:L82</xm:f>
              <xm:sqref>B82</xm:sqref>
            </x14:sparkline>
            <x14:sparkline>
              <xm:f>Inventory!C83:L83</xm:f>
              <xm:sqref>B83</xm:sqref>
            </x14:sparkline>
            <x14:sparkline>
              <xm:f>Inventory!C84:L84</xm:f>
              <xm:sqref>B84</xm:sqref>
            </x14:sparkline>
            <x14:sparkline>
              <xm:f>Inventory!C85:L85</xm:f>
              <xm:sqref>B85</xm:sqref>
            </x14:sparkline>
            <x14:sparkline>
              <xm:f>Inventory!C86:L86</xm:f>
              <xm:sqref>B86</xm:sqref>
            </x14:sparkline>
            <x14:sparkline>
              <xm:f>Inventory!C87:L87</xm:f>
              <xm:sqref>B87</xm:sqref>
            </x14:sparkline>
            <x14:sparkline>
              <xm:f>Inventory!C88:L88</xm:f>
              <xm:sqref>B88</xm:sqref>
            </x14:sparkline>
            <x14:sparkline>
              <xm:f>Inventory!C89:L89</xm:f>
              <xm:sqref>B89</xm:sqref>
            </x14:sparkline>
            <x14:sparkline>
              <xm:f>Inventory!C90:L90</xm:f>
              <xm:sqref>B90</xm:sqref>
            </x14:sparkline>
            <x14:sparkline>
              <xm:f>Inventory!C91:L91</xm:f>
              <xm:sqref>B91</xm:sqref>
            </x14:sparkline>
            <x14:sparkline>
              <xm:f>Inventory!C92:L92</xm:f>
              <xm:sqref>B92</xm:sqref>
            </x14:sparkline>
            <x14:sparkline>
              <xm:f>Inventory!C93:L93</xm:f>
              <xm:sqref>B93</xm:sqref>
            </x14:sparkline>
            <x14:sparkline>
              <xm:f>Inventory!C94:L94</xm:f>
              <xm:sqref>B94</xm:sqref>
            </x14:sparkline>
            <x14:sparkline>
              <xm:f>Inventory!C95:L95</xm:f>
              <xm:sqref>B95</xm:sqref>
            </x14:sparkline>
            <x14:sparkline>
              <xm:f>Inventory!C96:L96</xm:f>
              <xm:sqref>B96</xm:sqref>
            </x14:sparkline>
            <x14:sparkline>
              <xm:f>Inventory!C97:L97</xm:f>
              <xm:sqref>B97</xm:sqref>
            </x14:sparkline>
            <x14:sparkline>
              <xm:f>Inventory!C98:L98</xm:f>
              <xm:sqref>B98</xm:sqref>
            </x14:sparkline>
            <x14:sparkline>
              <xm:f>Inventory!C99:L99</xm:f>
              <xm:sqref>B99</xm:sqref>
            </x14:sparkline>
            <x14:sparkline>
              <xm:f>Inventory!C100:L100</xm:f>
              <xm:sqref>B100</xm:sqref>
            </x14:sparkline>
            <x14:sparkline>
              <xm:f>Inventory!C101:L101</xm:f>
              <xm:sqref>B101</xm:sqref>
            </x14:sparkline>
            <x14:sparkline>
              <xm:f>Inventory!C102:L102</xm:f>
              <xm:sqref>B102</xm:sqref>
            </x14:sparkline>
            <x14:sparkline>
              <xm:f>Inventory!C103:L103</xm:f>
              <xm:sqref>B103</xm:sqref>
            </x14:sparkline>
            <x14:sparkline>
              <xm:f>Inventory!C104:L104</xm:f>
              <xm:sqref>B104</xm:sqref>
            </x14:sparkline>
            <x14:sparkline>
              <xm:f>Inventory!C105:L105</xm:f>
              <xm:sqref>B105</xm:sqref>
            </x14:sparkline>
            <x14:sparkline>
              <xm:f>Inventory!C106:L106</xm:f>
              <xm:sqref>B106</xm:sqref>
            </x14:sparkline>
            <x14:sparkline>
              <xm:f>Inventory!C107:L107</xm:f>
              <xm:sqref>B107</xm:sqref>
            </x14:sparkline>
            <x14:sparkline>
              <xm:f>Inventory!C108:L108</xm:f>
              <xm:sqref>B108</xm:sqref>
            </x14:sparkline>
            <x14:sparkline>
              <xm:f>Inventory!C109:L109</xm:f>
              <xm:sqref>B109</xm:sqref>
            </x14:sparkline>
            <x14:sparkline>
              <xm:f>Inventory!C110:L110</xm:f>
              <xm:sqref>B110</xm:sqref>
            </x14:sparkline>
            <x14:sparkline>
              <xm:f>Inventory!C111:L111</xm:f>
              <xm:sqref>B111</xm:sqref>
            </x14:sparkline>
            <x14:sparkline>
              <xm:f>Inventory!C112:L112</xm:f>
              <xm:sqref>B112</xm:sqref>
            </x14:sparkline>
            <x14:sparkline>
              <xm:f>Inventory!C113:L113</xm:f>
              <xm:sqref>B113</xm:sqref>
            </x14:sparkline>
            <x14:sparkline>
              <xm:f>Inventory!C114:L114</xm:f>
              <xm:sqref>B114</xm:sqref>
            </x14:sparkline>
            <x14:sparkline>
              <xm:f>Inventory!C115:L115</xm:f>
              <xm:sqref>B115</xm:sqref>
            </x14:sparkline>
            <x14:sparkline>
              <xm:f>Inventory!C116:L116</xm:f>
              <xm:sqref>B116</xm:sqref>
            </x14:sparkline>
            <x14:sparkline>
              <xm:f>Inventory!C117:L117</xm:f>
              <xm:sqref>B117</xm:sqref>
            </x14:sparkline>
            <x14:sparkline>
              <xm:f>Inventory!C118:L118</xm:f>
              <xm:sqref>B118</xm:sqref>
            </x14:sparkline>
            <x14:sparkline>
              <xm:f>Inventory!C119:L119</xm:f>
              <xm:sqref>B119</xm:sqref>
            </x14:sparkline>
            <x14:sparkline>
              <xm:f>Inventory!C120:L120</xm:f>
              <xm:sqref>B120</xm:sqref>
            </x14:sparkline>
            <x14:sparkline>
              <xm:f>Inventory!C121:L121</xm:f>
              <xm:sqref>B121</xm:sqref>
            </x14:sparkline>
            <x14:sparkline>
              <xm:f>Inventory!C122:L122</xm:f>
              <xm:sqref>B122</xm:sqref>
            </x14:sparkline>
            <x14:sparkline>
              <xm:f>Inventory!C123:L123</xm:f>
              <xm:sqref>B123</xm:sqref>
            </x14:sparkline>
            <x14:sparkline>
              <xm:f>Inventory!C124:L124</xm:f>
              <xm:sqref>B124</xm:sqref>
            </x14:sparkline>
            <x14:sparkline>
              <xm:f>Inventory!C125:L125</xm:f>
              <xm:sqref>B125</xm:sqref>
            </x14:sparkline>
            <x14:sparkline>
              <xm:f>Inventory!C126:L126</xm:f>
              <xm:sqref>B126</xm:sqref>
            </x14:sparkline>
            <x14:sparkline>
              <xm:f>Inventory!C127:L127</xm:f>
              <xm:sqref>B127</xm:sqref>
            </x14:sparkline>
            <x14:sparkline>
              <xm:f>Inventory!C128:L128</xm:f>
              <xm:sqref>B128</xm:sqref>
            </x14:sparkline>
            <x14:sparkline>
              <xm:f>Inventory!C129:L129</xm:f>
              <xm:sqref>B129</xm:sqref>
            </x14:sparkline>
            <x14:sparkline>
              <xm:f>Inventory!C130:L130</xm:f>
              <xm:sqref>B130</xm:sqref>
            </x14:sparkline>
            <x14:sparkline>
              <xm:f>Inventory!C131:L131</xm:f>
              <xm:sqref>B131</xm:sqref>
            </x14:sparkline>
            <x14:sparkline>
              <xm:f>Inventory!C132:L132</xm:f>
              <xm:sqref>B132</xm:sqref>
            </x14:sparkline>
            <x14:sparkline>
              <xm:f>Inventory!C133:L133</xm:f>
              <xm:sqref>B133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Purchase</vt:lpstr>
      <vt:lpstr>Sales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KUSHWAHA</dc:creator>
  <cp:lastModifiedBy>ANSH KUSHWAHA</cp:lastModifiedBy>
  <dcterms:created xsi:type="dcterms:W3CDTF">2022-07-19T15:28:27Z</dcterms:created>
  <dcterms:modified xsi:type="dcterms:W3CDTF">2022-08-29T11:53:00Z</dcterms:modified>
</cp:coreProperties>
</file>