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ex\source\repos\ansha27\Marketing-Tools\Marketing Tools\bin\Debug\Reports\Excel\"/>
    </mc:Choice>
  </mc:AlternateContent>
  <xr:revisionPtr revIDLastSave="0" documentId="13_ncr:1_{4D7DDD27-EE01-42CA-8C40-175A0A1EC4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" sheetId="2" r:id="rId1"/>
    <sheet name="Export" sheetId="3" state="hidden" r:id="rId2"/>
  </sheets>
  <externalReferences>
    <externalReference r:id="rId3"/>
  </externalReferences>
  <definedNames>
    <definedName name="Class" localSheetId="0">'[1]Cost Sheet'!$CG$3:$CG$8</definedName>
    <definedName name="Class">#REF!</definedName>
    <definedName name="Deliv" localSheetId="0">'[1]Cost Sheet'!$DT$3:$DT$6</definedName>
    <definedName name="Deliv">#REF!</definedName>
    <definedName name="Design" localSheetId="0">'[1]Cost Sheet'!$CO$3:$CO$11</definedName>
    <definedName name="Design">#REF!</definedName>
    <definedName name="Dyes" localSheetId="0">'[1]Cost Sheet'!$CW$3:$CW$7</definedName>
    <definedName name="Dyes">#REF!</definedName>
    <definedName name="Flow" localSheetId="0">'[1]Cost Sheet'!$DZ$3:$DZ$17</definedName>
    <definedName name="Flow">#REF!</definedName>
    <definedName name="greigeloss">#REF!</definedName>
    <definedName name="Kategori" localSheetId="0">'[1]Cost Sheet'!$CS$3:$CS$8</definedName>
    <definedName name="Kategori">#REF!</definedName>
    <definedName name="KK">#REF!</definedName>
    <definedName name="losstype" localSheetId="0">'[1]Cost Sheet'!$EL$3:$EL$9</definedName>
    <definedName name="losstype">#REF!</definedName>
    <definedName name="Machine" localSheetId="0">'[1]Cost Sheet'!$CK$3:$CK$8</definedName>
    <definedName name="Machine">#REF!</definedName>
    <definedName name="method" localSheetId="0">'[1]Cost Sheet'!$CA$3:$CA$10</definedName>
    <definedName name="method">#REF!</definedName>
    <definedName name="Packing" localSheetId="0">'[1]Cost Sheet'!$DQ$3:$DQ$6</definedName>
    <definedName name="Packing">#REF!</definedName>
    <definedName name="_xlnm.Print_Area" localSheetId="0">Report!$B$3:$AO$67</definedName>
    <definedName name="Process" localSheetId="0">'[1]Cost Sheet'!$DA$3:$DA$20</definedName>
    <definedName name="Process">#REF!</definedName>
    <definedName name="Size" localSheetId="0">'[1]Cost Sheet'!$DW$3:$DW$24</definedName>
    <definedName name="Size">#REF!</definedName>
    <definedName name="Type" localSheetId="0">'[1]Cost Sheet'!$DH$3:$DH$22</definedName>
    <definedName name="Type">#REF!</definedName>
    <definedName name="yarntype">#REF!</definedName>
    <definedName name="Y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AI24" i="2"/>
  <c r="AI26" i="2" s="1"/>
  <c r="D28" i="2"/>
  <c r="AD24" i="2" l="1"/>
  <c r="Y24" i="2" s="1"/>
  <c r="Y30" i="2" s="1"/>
  <c r="T24" i="2" l="1"/>
  <c r="T30" i="2" s="1"/>
  <c r="O24" i="2" l="1"/>
  <c r="O26" i="2" s="1"/>
  <c r="AD26" i="2"/>
  <c r="AD30" i="2"/>
  <c r="AD28" i="2" s="1"/>
  <c r="AD29" i="2"/>
  <c r="J24" i="2" l="1"/>
  <c r="J30" i="2" s="1"/>
  <c r="J28" i="2" s="1"/>
  <c r="O30" i="2"/>
  <c r="O28" i="2" s="1"/>
  <c r="O29" i="2"/>
  <c r="AI30" i="2"/>
  <c r="AI28" i="2" s="1"/>
  <c r="AI29" i="2"/>
  <c r="T26" i="2"/>
  <c r="T29" i="2"/>
  <c r="Y29" i="2"/>
  <c r="T28" i="2"/>
  <c r="Y28" i="2"/>
  <c r="Y26" i="2"/>
  <c r="J29" i="2" l="1"/>
  <c r="J26" i="2"/>
  <c r="D41" i="2"/>
  <c r="D40" i="2"/>
  <c r="D31" i="2"/>
  <c r="D32" i="2"/>
</calcChain>
</file>

<file path=xl/sharedStrings.xml><?xml version="1.0" encoding="utf-8"?>
<sst xmlns="http://schemas.openxmlformats.org/spreadsheetml/2006/main" count="17" uniqueCount="8">
  <si>
    <t>Kode Kain</t>
  </si>
  <si>
    <t>bulan tahun</t>
  </si>
  <si>
    <t>sale price</t>
  </si>
  <si>
    <t>bulan saat diklik</t>
  </si>
  <si>
    <t>Sale Price</t>
  </si>
  <si>
    <t>kode kain</t>
  </si>
  <si>
    <t/>
  </si>
  <si>
    <t>Kurs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</si>
</sst>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_-[$Rp-3809]* #,##0.00_-;\-[$Rp-3809]* #,##0.00_-;_-[$Rp-3809]* &quot;-&quot;??_-;_-@_-"/>
    <numFmt numFmtId="165" formatCode="dd\ mmm\ yyyy"/>
    <numFmt numFmtId="166" formatCode="_-[$Rp-3809]* #,##0_-;\-[$Rp-3809]* #,##0_-;_-[$Rp-3809]* &quot;-&quot;??_-;_-@_-"/>
    <numFmt numFmtId="167" formatCode="[$-F800]dddd\,\ mmmm\ dd\,\ yyyy"/>
    <numFmt numFmtId="168" formatCode="[$-13809]dd/mm/yyyy;@"/>
  </numFmts>
  <fonts count="16" x14ac:knownFonts="1">
    <font>
      <sz val="9"/>
      <color rgb="FF000000"/>
      <name val="Century Gothic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b/>
      <sz val="14"/>
      <color rgb="FF000000"/>
      <name val="Century Gothic"/>
      <family val="2"/>
    </font>
    <font>
      <sz val="9"/>
      <color theme="0"/>
      <name val="Century Gothic"/>
      <family val="2"/>
      <charset val="1"/>
    </font>
    <font>
      <b/>
      <sz val="10"/>
      <color theme="0"/>
      <name val="Century Gothic"/>
      <family val="2"/>
    </font>
    <font>
      <b/>
      <i/>
      <sz val="9"/>
      <color rgb="FF000000"/>
      <name val="Century Gothic"/>
      <family val="2"/>
    </font>
    <font>
      <sz val="9"/>
      <color rgb="FF336699"/>
      <name val="Century Gothic"/>
      <family val="2"/>
      <charset val="1"/>
    </font>
    <font>
      <b/>
      <i/>
      <sz val="10"/>
      <color rgb="FF000000"/>
      <name val="Century Gothic"/>
      <family val="2"/>
    </font>
    <font>
      <sz val="9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sz val="9"/>
      <color theme="8" tint="-0.249977111117893"/>
      <name val="Century Gothic"/>
      <family val="2"/>
      <charset val="1"/>
    </font>
    <font>
      <b/>
      <sz val="9"/>
      <color rgb="FF000000"/>
      <name val="Century Gothic"/>
      <family val="2"/>
    </font>
    <font>
      <sz val="9"/>
      <color theme="2" tint="-0.499984740745262"/>
      <name val="Century Gothic"/>
      <family val="2"/>
      <charset val="1"/>
    </font>
    <font>
      <b/>
      <sz val="10"/>
      <color theme="8" tint="-0.249977111117893"/>
      <name val="Century Gothic"/>
      <family val="2"/>
    </font>
    <font>
      <sz val="9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0" fontId="1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6" fillId="2" borderId="0" xfId="0" applyFont="1" applyFill="1"/>
    <xf numFmtId="164" fontId="0" fillId="2" borderId="0" xfId="0" applyNumberFormat="1" applyFill="1" applyAlignment="1">
      <alignment horizontal="center"/>
    </xf>
    <xf numFmtId="0" fontId="11" fillId="2" borderId="0" xfId="0" applyFont="1" applyFill="1"/>
    <xf numFmtId="0" fontId="7" fillId="2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8" fillId="2" borderId="0" xfId="0" applyFont="1" applyFill="1"/>
    <xf numFmtId="0" fontId="0" fillId="2" borderId="1" xfId="0" applyFill="1" applyBorder="1"/>
    <xf numFmtId="167" fontId="0" fillId="0" borderId="0" xfId="0" applyNumberFormat="1"/>
    <xf numFmtId="14" fontId="0" fillId="0" borderId="0" xfId="0" applyNumberFormat="1"/>
    <xf numFmtId="3" fontId="0" fillId="0" borderId="0" xfId="0" applyNumberFormat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168" fontId="0" fillId="0" borderId="0" xfId="0" applyNumberFormat="1"/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166" fontId="4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14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44" fontId="12" fillId="2" borderId="0" xfId="2" applyFont="1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9" fontId="10" fillId="2" borderId="0" xfId="3" applyFont="1" applyFill="1" applyBorder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166" fontId="0" fillId="3" borderId="0" xfId="0" applyNumberFormat="1" applyFill="1" applyAlignment="1">
      <alignment horizontal="right" vertical="center"/>
    </xf>
    <xf numFmtId="166" fontId="13" fillId="2" borderId="0" xfId="0" applyNumberFormat="1" applyFont="1" applyFill="1" applyAlignment="1">
      <alignment horizontal="right"/>
    </xf>
    <xf numFmtId="167" fontId="0" fillId="2" borderId="0" xfId="0" applyNumberFormat="1" applyFill="1" applyAlignment="1">
      <alignment horizontal="center"/>
    </xf>
    <xf numFmtId="14" fontId="1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15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4">
    <cellStyle name="Currency" xfId="2" builtinId="4"/>
    <cellStyle name="Normal" xfId="0" builtinId="0"/>
    <cellStyle name="Normal 4" xfId="1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048074499162181E-2"/>
          <c:y val="0.33866066741657291"/>
          <c:w val="0.96607685101309249"/>
          <c:h val="0.51537397825271836"/>
        </c:manualLayout>
      </c:layout>
      <c:lineChart>
        <c:grouping val="stacked"/>
        <c:varyColors val="0"/>
        <c:ser>
          <c:idx val="0"/>
          <c:order val="0"/>
          <c:tx>
            <c:v>Sale Pice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Report!$J$24:$AM$24</c:f>
              <c:numCache>
                <c:formatCode>m/d/yyyy</c:formatCode>
                <c:ptCount val="30"/>
                <c:pt idx="0">
                  <c:v>0</c:v>
                </c:pt>
                <c:pt idx="5">
                  <c:v>0</c:v>
                </c:pt>
                <c:pt idx="10">
                  <c:v>0</c:v>
                </c:pt>
                <c:pt idx="15">
                  <c:v>0</c:v>
                </c:pt>
                <c:pt idx="20">
                  <c:v>0</c:v>
                </c:pt>
                <c:pt idx="25">
                  <c:v>0</c:v>
                </c:pt>
              </c:numCache>
            </c:numRef>
          </c:cat>
          <c:val>
            <c:numRef>
              <c:f>Report!$J$28:$AM$28</c:f>
              <c:numCache>
                <c:formatCode>_-[$Rp-3809]* #,##0_-;\-[$Rp-3809]* #,##0_-;_-[$Rp-3809]* "-"??_-;_-@_-</c:formatCode>
                <c:ptCount val="30"/>
                <c:pt idx="0">
                  <c:v>0</c:v>
                </c:pt>
                <c:pt idx="5">
                  <c:v>0</c:v>
                </c:pt>
                <c:pt idx="10">
                  <c:v>0</c:v>
                </c:pt>
                <c:pt idx="15">
                  <c:v>0</c:v>
                </c:pt>
                <c:pt idx="20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9-4229-91D9-DF4999D1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2495"/>
        <c:axId val="57867087"/>
      </c:lineChart>
      <c:dateAx>
        <c:axId val="57872495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57867087"/>
        <c:crosses val="autoZero"/>
        <c:auto val="1"/>
        <c:lblOffset val="100"/>
        <c:baseTimeUnit val="months"/>
      </c:dateAx>
      <c:valAx>
        <c:axId val="57867087"/>
        <c:scaling>
          <c:orientation val="minMax"/>
          <c:max val="30000"/>
          <c:min val="10000"/>
        </c:scaling>
        <c:delete val="1"/>
        <c:axPos val="l"/>
        <c:majorGridlines>
          <c:spPr>
            <a:ln w="12700" cap="flat" cmpd="sng" algn="ctr">
              <a:gradFill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35000">
                    <a:schemeClr val="accent1">
                      <a:lumMod val="45000"/>
                      <a:lumOff val="55000"/>
                    </a:schemeClr>
                  </a:gs>
                  <a:gs pos="56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5">
                      <a:lumMod val="20000"/>
                      <a:lumOff val="80000"/>
                    </a:schemeClr>
                  </a:gs>
                </a:gsLst>
                <a:lin ang="0" scaled="0"/>
              </a:gradFill>
              <a:round/>
            </a:ln>
            <a:effectLst/>
          </c:spPr>
        </c:majorGridlines>
        <c:numFmt formatCode="_-[$Rp-3809]* #,##0_-;\-[$Rp-3809]* #,##0_-;_-[$Rp-3809]* &quot;-&quot;??_-;_-@_-" sourceLinked="1"/>
        <c:majorTickMark val="out"/>
        <c:minorTickMark val="none"/>
        <c:tickLblPos val="nextTo"/>
        <c:crossAx val="578724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34926</xdr:colOff>
      <xdr:row>0</xdr:row>
      <xdr:rowOff>66675</xdr:rowOff>
    </xdr:from>
    <xdr:to>
      <xdr:col>50</xdr:col>
      <xdr:colOff>138686</xdr:colOff>
      <xdr:row>23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574928-CE8D-2223-C617-E9A13EDAB142}"/>
            </a:ext>
          </a:extLst>
        </xdr:cNvPr>
        <xdr:cNvSpPr>
          <a:spLocks/>
        </xdr:cNvSpPr>
      </xdr:nvSpPr>
      <xdr:spPr>
        <a:xfrm>
          <a:off x="5530851" y="66675"/>
          <a:ext cx="3723260" cy="3743325"/>
        </a:xfrm>
        <a:prstGeom prst="ellipse">
          <a:avLst/>
        </a:prstGeom>
        <a:solidFill>
          <a:schemeClr val="bg1"/>
        </a:solidFill>
        <a:ln w="635000">
          <a:solidFill>
            <a:srgbClr val="0070C0"/>
          </a:solidFill>
          <a:prstDash val="sysDash"/>
        </a:ln>
        <a:effectLst>
          <a:reflection stA="36000" endPos="33000" dist="9144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114300</xdr:colOff>
      <xdr:row>0</xdr:row>
      <xdr:rowOff>12700</xdr:rowOff>
    </xdr:from>
    <xdr:to>
      <xdr:col>59</xdr:col>
      <xdr:colOff>76200</xdr:colOff>
      <xdr:row>3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07179A1-C9BA-1361-0143-54424A0D8D3A}"/>
            </a:ext>
          </a:extLst>
        </xdr:cNvPr>
        <xdr:cNvSpPr/>
      </xdr:nvSpPr>
      <xdr:spPr>
        <a:xfrm>
          <a:off x="850900" y="12700"/>
          <a:ext cx="9804400" cy="4699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40</xdr:col>
      <xdr:colOff>57150</xdr:colOff>
      <xdr:row>0</xdr:row>
      <xdr:rowOff>0</xdr:rowOff>
    </xdr:from>
    <xdr:to>
      <xdr:col>54</xdr:col>
      <xdr:colOff>123825</xdr:colOff>
      <xdr:row>49</xdr:row>
      <xdr:rowOff>88900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0B4736B-6750-2216-5DAC-D31FBD95A885}"/>
            </a:ext>
          </a:extLst>
        </xdr:cNvPr>
        <xdr:cNvSpPr/>
      </xdr:nvSpPr>
      <xdr:spPr>
        <a:xfrm>
          <a:off x="7362825" y="0"/>
          <a:ext cx="2600325" cy="85661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342900</xdr:colOff>
      <xdr:row>7</xdr:row>
      <xdr:rowOff>215900</xdr:rowOff>
    </xdr:from>
    <xdr:to>
      <xdr:col>40</xdr:col>
      <xdr:colOff>57150</xdr:colOff>
      <xdr:row>19</xdr:row>
      <xdr:rowOff>38100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62FE7E2-BC9C-D430-64E1-834544C6E7AD}"/>
            </a:ext>
          </a:extLst>
        </xdr:cNvPr>
        <xdr:cNvSpPr/>
      </xdr:nvSpPr>
      <xdr:spPr>
        <a:xfrm>
          <a:off x="342900" y="1301750"/>
          <a:ext cx="7019925" cy="185102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accent5">
                <a:lumMod val="60000"/>
                <a:lumOff val="40000"/>
              </a:schemeClr>
            </a:gs>
            <a:gs pos="100000">
              <a:schemeClr val="bg1"/>
            </a:gs>
            <a:gs pos="100000">
              <a:schemeClr val="bg1"/>
            </a:gs>
          </a:gsLst>
          <a:lin ang="0" scaled="0"/>
        </a:gra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 editAs="oneCell">
    <xdr:from>
      <xdr:col>3</xdr:col>
      <xdr:colOff>76200</xdr:colOff>
      <xdr:row>3</xdr:row>
      <xdr:rowOff>47625</xdr:rowOff>
    </xdr:from>
    <xdr:to>
      <xdr:col>5</xdr:col>
      <xdr:colOff>171450</xdr:colOff>
      <xdr:row>5</xdr:row>
      <xdr:rowOff>125291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A3EA70-6E03-3325-E16B-8C3B60357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533400"/>
          <a:ext cx="476250" cy="439616"/>
        </a:xfrm>
        <a:prstGeom prst="rect">
          <a:avLst/>
        </a:prstGeom>
      </xdr:spPr>
    </xdr:pic>
    <xdr:clientData/>
  </xdr:twoCellAnchor>
  <xdr:oneCellAnchor>
    <xdr:from>
      <xdr:col>2</xdr:col>
      <xdr:colOff>142875</xdr:colOff>
      <xdr:row>5</xdr:row>
      <xdr:rowOff>104775</xdr:rowOff>
    </xdr:from>
    <xdr:ext cx="703911" cy="23320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0792455-C5AF-2F10-3B74-BFA7F062C603}"/>
            </a:ext>
          </a:extLst>
        </xdr:cNvPr>
        <xdr:cNvSpPr txBox="1"/>
      </xdr:nvSpPr>
      <xdr:spPr>
        <a:xfrm>
          <a:off x="523875" y="952500"/>
          <a:ext cx="70391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chemeClr val="bg2">
                  <a:lumMod val="25000"/>
                </a:schemeClr>
              </a:solidFill>
            </a:rPr>
            <a:t>PT Kahatex</a:t>
          </a:r>
        </a:p>
      </xdr:txBody>
    </xdr:sp>
    <xdr:clientData/>
  </xdr:oneCellAnchor>
  <xdr:oneCellAnchor>
    <xdr:from>
      <xdr:col>14</xdr:col>
      <xdr:colOff>47625</xdr:colOff>
      <xdr:row>3</xdr:row>
      <xdr:rowOff>133350</xdr:rowOff>
    </xdr:from>
    <xdr:ext cx="2308709" cy="3872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315E1ED-4DFA-4E9C-AB87-011DFCD54001}"/>
            </a:ext>
          </a:extLst>
        </xdr:cNvPr>
        <xdr:cNvSpPr txBox="1"/>
      </xdr:nvSpPr>
      <xdr:spPr>
        <a:xfrm>
          <a:off x="2647950" y="619125"/>
          <a:ext cx="2308709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2000" b="1" cap="none" spc="0" baseline="0">
              <a:ln w="0"/>
              <a:solidFill>
                <a:schemeClr val="accent5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Sale Price Report</a:t>
          </a:r>
          <a:endParaRPr lang="en-ID" sz="2000" b="1" cap="none" spc="0">
            <a:ln w="0"/>
            <a:solidFill>
              <a:schemeClr val="accent5">
                <a:lumMod val="50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</xdr:col>
      <xdr:colOff>114300</xdr:colOff>
      <xdr:row>24</xdr:row>
      <xdr:rowOff>0</xdr:rowOff>
    </xdr:from>
    <xdr:ext cx="1352934" cy="25455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CAF03E6-AA7C-4907-8356-6ACF9649BDF8}"/>
            </a:ext>
          </a:extLst>
        </xdr:cNvPr>
        <xdr:cNvSpPr txBox="1"/>
      </xdr:nvSpPr>
      <xdr:spPr>
        <a:xfrm>
          <a:off x="495300" y="3952875"/>
          <a:ext cx="1352934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 b="1" i="0" baseline="0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Sale Price Report</a:t>
          </a:r>
          <a:endParaRPr lang="en-ID" sz="1100" b="1" i="0">
            <a:solidFill>
              <a:schemeClr val="accent5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7</xdr:col>
      <xdr:colOff>66676</xdr:colOff>
      <xdr:row>7</xdr:row>
      <xdr:rowOff>142875</xdr:rowOff>
    </xdr:from>
    <xdr:to>
      <xdr:col>24</xdr:col>
      <xdr:colOff>9525</xdr:colOff>
      <xdr:row>17</xdr:row>
      <xdr:rowOff>104775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D5434F3-83FC-E40A-E8B0-06947EFE4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</xdr:row>
      <xdr:rowOff>133350</xdr:rowOff>
    </xdr:from>
    <xdr:to>
      <xdr:col>4</xdr:col>
      <xdr:colOff>171450</xdr:colOff>
      <xdr:row>12</xdr:row>
      <xdr:rowOff>19050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D71EF8A1-8669-CEDE-15D4-C4FCFFB9BD6C}"/>
            </a:ext>
          </a:extLst>
        </xdr:cNvPr>
        <xdr:cNvSpPr/>
      </xdr:nvSpPr>
      <xdr:spPr>
        <a:xfrm>
          <a:off x="0" y="1219200"/>
          <a:ext cx="914400" cy="914400"/>
        </a:xfrm>
        <a:prstGeom prst="ellipse">
          <a:avLst/>
        </a:prstGeom>
        <a:solidFill>
          <a:schemeClr val="accent5">
            <a:lumMod val="75000"/>
            <a:alpha val="3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371475</xdr:colOff>
      <xdr:row>9</xdr:row>
      <xdr:rowOff>171450</xdr:rowOff>
    </xdr:from>
    <xdr:to>
      <xdr:col>6</xdr:col>
      <xdr:colOff>133350</xdr:colOff>
      <xdr:row>15</xdr:row>
      <xdr:rowOff>57150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61F9F5D8-8A0E-4797-92BF-3AACF33837F2}"/>
            </a:ext>
          </a:extLst>
        </xdr:cNvPr>
        <xdr:cNvSpPr/>
      </xdr:nvSpPr>
      <xdr:spPr>
        <a:xfrm>
          <a:off x="371475" y="1609725"/>
          <a:ext cx="914400" cy="914400"/>
        </a:xfrm>
        <a:prstGeom prst="ellipse">
          <a:avLst/>
        </a:prstGeom>
        <a:solidFill>
          <a:schemeClr val="accent5">
            <a:lumMod val="75000"/>
            <a:alpha val="3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4762</xdr:colOff>
      <xdr:row>7</xdr:row>
      <xdr:rowOff>42864</xdr:rowOff>
    </xdr:from>
    <xdr:to>
      <xdr:col>1</xdr:col>
      <xdr:colOff>323850</xdr:colOff>
      <xdr:row>13</xdr:row>
      <xdr:rowOff>71439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36ABDDA-A089-C8CC-4AA4-AFFED6FB3E6E}"/>
            </a:ext>
          </a:extLst>
        </xdr:cNvPr>
        <xdr:cNvSpPr/>
      </xdr:nvSpPr>
      <xdr:spPr>
        <a:xfrm rot="5400000">
          <a:off x="-407194" y="1540670"/>
          <a:ext cx="1143000" cy="319088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342900</xdr:colOff>
      <xdr:row>7</xdr:row>
      <xdr:rowOff>85724</xdr:rowOff>
    </xdr:from>
    <xdr:to>
      <xdr:col>4</xdr:col>
      <xdr:colOff>76200</xdr:colOff>
      <xdr:row>7</xdr:row>
      <xdr:rowOff>209549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18D0A3CE-1473-9DA1-1EED-57A95BD2B519}"/>
            </a:ext>
          </a:extLst>
        </xdr:cNvPr>
        <xdr:cNvSpPr/>
      </xdr:nvSpPr>
      <xdr:spPr>
        <a:xfrm>
          <a:off x="342900" y="1171574"/>
          <a:ext cx="476250" cy="12382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oneCellAnchor>
    <xdr:from>
      <xdr:col>7</xdr:col>
      <xdr:colOff>0</xdr:colOff>
      <xdr:row>16</xdr:row>
      <xdr:rowOff>47625</xdr:rowOff>
    </xdr:from>
    <xdr:ext cx="896592" cy="217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35C4751-61A6-B653-6C40-23EF336C0907}"/>
            </a:ext>
          </a:extLst>
        </xdr:cNvPr>
        <xdr:cNvSpPr txBox="1"/>
      </xdr:nvSpPr>
      <xdr:spPr>
        <a:xfrm>
          <a:off x="1333500" y="2695575"/>
          <a:ext cx="896592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en-ID" sz="800">
              <a:solidFill>
                <a:schemeClr val="accent5">
                  <a:lumMod val="50000"/>
                </a:schemeClr>
              </a:solidFill>
            </a:rPr>
            <a:t>Highest Price      :</a:t>
          </a:r>
        </a:p>
      </xdr:txBody>
    </xdr:sp>
    <xdr:clientData/>
  </xdr:oneCellAnchor>
  <xdr:oneCellAnchor>
    <xdr:from>
      <xdr:col>11</xdr:col>
      <xdr:colOff>152399</xdr:colOff>
      <xdr:row>16</xdr:row>
      <xdr:rowOff>57150</xdr:rowOff>
    </xdr:from>
    <xdr:ext cx="723901" cy="217560"/>
    <xdr:sp macro="" textlink="$D$31">
      <xdr:nvSpPr>
        <xdr:cNvPr id="33" name="TextBox 32">
          <a:extLst>
            <a:ext uri="{FF2B5EF4-FFF2-40B4-BE49-F238E27FC236}">
              <a16:creationId xmlns:a16="http://schemas.microsoft.com/office/drawing/2014/main" id="{124800E6-2538-41E0-BF49-333F5D734B14}"/>
            </a:ext>
          </a:extLst>
        </xdr:cNvPr>
        <xdr:cNvSpPr txBox="1"/>
      </xdr:nvSpPr>
      <xdr:spPr>
        <a:xfrm>
          <a:off x="2209799" y="2705100"/>
          <a:ext cx="72390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E13D99D-0B71-41A7-9ED7-7D679993C892}" type="TxLink">
            <a:rPr lang="en-US" sz="800" b="0" i="0" u="none" strike="noStrike">
              <a:solidFill>
                <a:schemeClr val="accent5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/>
            <a:t> Rp-   </a:t>
          </a:fld>
          <a:endParaRPr lang="en-US" sz="800">
            <a:solidFill>
              <a:schemeClr val="accent5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161925</xdr:colOff>
      <xdr:row>17</xdr:row>
      <xdr:rowOff>161925</xdr:rowOff>
    </xdr:from>
    <xdr:ext cx="900759" cy="217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843EB10-5082-4AB6-BE42-7D745F85B760}"/>
            </a:ext>
          </a:extLst>
        </xdr:cNvPr>
        <xdr:cNvSpPr txBox="1"/>
      </xdr:nvSpPr>
      <xdr:spPr>
        <a:xfrm>
          <a:off x="1314450" y="2895600"/>
          <a:ext cx="900759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en-ID" sz="800">
              <a:solidFill>
                <a:schemeClr val="accent5">
                  <a:lumMod val="50000"/>
                </a:schemeClr>
              </a:solidFill>
            </a:rPr>
            <a:t>Lowest Price       :</a:t>
          </a:r>
        </a:p>
      </xdr:txBody>
    </xdr:sp>
    <xdr:clientData/>
  </xdr:oneCellAnchor>
  <xdr:oneCellAnchor>
    <xdr:from>
      <xdr:col>11</xdr:col>
      <xdr:colOff>161925</xdr:colOff>
      <xdr:row>17</xdr:row>
      <xdr:rowOff>152399</xdr:rowOff>
    </xdr:from>
    <xdr:ext cx="733426" cy="219075"/>
    <xdr:sp macro="" textlink="$D$32">
      <xdr:nvSpPr>
        <xdr:cNvPr id="35" name="TextBox 34">
          <a:extLst>
            <a:ext uri="{FF2B5EF4-FFF2-40B4-BE49-F238E27FC236}">
              <a16:creationId xmlns:a16="http://schemas.microsoft.com/office/drawing/2014/main" id="{4A027DA3-8BC3-42B8-988A-1EE29C515C52}"/>
            </a:ext>
          </a:extLst>
        </xdr:cNvPr>
        <xdr:cNvSpPr txBox="1"/>
      </xdr:nvSpPr>
      <xdr:spPr>
        <a:xfrm>
          <a:off x="2219325" y="2886074"/>
          <a:ext cx="733426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0C3298-B422-4032-863D-131E33F8035A}" type="TxLink">
            <a:rPr lang="en-US" sz="800" b="0" i="0" u="none" strike="noStrike">
              <a:solidFill>
                <a:schemeClr val="accent5">
                  <a:lumMod val="50000"/>
                </a:schemeClr>
              </a:solidFill>
              <a:latin typeface="+mn-lt"/>
              <a:cs typeface="Calibri Light" panose="020F0302020204030204" pitchFamily="34" charset="0"/>
            </a:rPr>
            <a:pPr/>
            <a:t> Rp-   </a:t>
          </a:fld>
          <a:endParaRPr lang="en-US" sz="800">
            <a:solidFill>
              <a:schemeClr val="accent5">
                <a:lumMod val="50000"/>
              </a:schemeClr>
            </a:solidFill>
            <a:latin typeface="+mn-lt"/>
            <a:cs typeface="Calibri Light" panose="020F0302020204030204" pitchFamily="34" charset="0"/>
          </a:endParaRPr>
        </a:p>
      </xdr:txBody>
    </xdr:sp>
    <xdr:clientData/>
  </xdr:oneCellAnchor>
  <xdr:oneCellAnchor>
    <xdr:from>
      <xdr:col>3</xdr:col>
      <xdr:colOff>0</xdr:colOff>
      <xdr:row>9</xdr:row>
      <xdr:rowOff>19050</xdr:rowOff>
    </xdr:from>
    <xdr:ext cx="1478675" cy="25455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F258A39-D429-4C95-88AE-2EE4911B34DF}"/>
            </a:ext>
          </a:extLst>
        </xdr:cNvPr>
        <xdr:cNvSpPr txBox="1"/>
      </xdr:nvSpPr>
      <xdr:spPr>
        <a:xfrm>
          <a:off x="561975" y="1457325"/>
          <a:ext cx="1478675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 b="1" i="0" baseline="0">
              <a:solidFill>
                <a:schemeClr val="accent5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Sale Price</a:t>
          </a:r>
          <a:r>
            <a:rPr lang="en-ID" sz="1100" b="1" i="0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100" b="1">
              <a:solidFill>
                <a:schemeClr val="accent5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Analysis</a:t>
          </a:r>
          <a:endParaRPr lang="en-ID" sz="1100" b="1" i="0">
            <a:solidFill>
              <a:schemeClr val="accent5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16</xdr:col>
      <xdr:colOff>0</xdr:colOff>
      <xdr:row>5</xdr:row>
      <xdr:rowOff>85725</xdr:rowOff>
    </xdr:from>
    <xdr:ext cx="1062855" cy="21025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6D46999-08CA-4BD3-A80C-E3F3B88B2030}"/>
            </a:ext>
          </a:extLst>
        </xdr:cNvPr>
        <xdr:cNvSpPr txBox="1"/>
      </xdr:nvSpPr>
      <xdr:spPr>
        <a:xfrm>
          <a:off x="2962275" y="933450"/>
          <a:ext cx="1062855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800" b="1" cap="none" spc="0">
              <a:ln w="0"/>
              <a:solidFill>
                <a:schemeClr val="accent5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 a b r i c </a:t>
          </a:r>
          <a:r>
            <a:rPr lang="en-ID" sz="800" b="1" cap="none" spc="0" baseline="0">
              <a:ln w="0"/>
              <a:solidFill>
                <a:schemeClr val="accent5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C o d e </a:t>
          </a:r>
          <a:endParaRPr lang="en-ID" sz="800" b="1" cap="none" spc="0">
            <a:ln w="0"/>
            <a:solidFill>
              <a:schemeClr val="accent5">
                <a:lumMod val="50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21</xdr:col>
      <xdr:colOff>57150</xdr:colOff>
      <xdr:row>5</xdr:row>
      <xdr:rowOff>97491</xdr:rowOff>
    </xdr:from>
    <xdr:ext cx="1171575" cy="210250"/>
    <xdr:sp macro="" textlink="$D$28">
      <xdr:nvSpPr>
        <xdr:cNvPr id="39" name="TextBox 38">
          <a:extLst>
            <a:ext uri="{FF2B5EF4-FFF2-40B4-BE49-F238E27FC236}">
              <a16:creationId xmlns:a16="http://schemas.microsoft.com/office/drawing/2014/main" id="{87D06901-DD56-4F47-8A71-43AD70CEC87C}"/>
            </a:ext>
          </a:extLst>
        </xdr:cNvPr>
        <xdr:cNvSpPr txBox="1"/>
      </xdr:nvSpPr>
      <xdr:spPr>
        <a:xfrm>
          <a:off x="3924300" y="945216"/>
          <a:ext cx="1171575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fld id="{E2AF836F-AD94-4BEC-BA50-269D5EB40E30}" type="TxLink">
            <a:rPr lang="en-US" sz="800" b="1" i="0" u="none" strike="noStrike" cap="none" spc="0">
              <a:ln w="0"/>
              <a:solidFill>
                <a:schemeClr val="accent5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pPr algn="l"/>
            <a:t>0</a:t>
          </a:fld>
          <a:endParaRPr lang="en-ID" sz="800" b="1" cap="none" spc="0">
            <a:ln w="0"/>
            <a:solidFill>
              <a:schemeClr val="accent5">
                <a:lumMod val="50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34</xdr:col>
      <xdr:colOff>95250</xdr:colOff>
      <xdr:row>5</xdr:row>
      <xdr:rowOff>142875</xdr:rowOff>
    </xdr:from>
    <xdr:ext cx="740459" cy="233205"/>
    <xdr:sp macro="" textlink="$D$34">
      <xdr:nvSpPr>
        <xdr:cNvPr id="40" name="TextBox 39">
          <a:extLst>
            <a:ext uri="{FF2B5EF4-FFF2-40B4-BE49-F238E27FC236}">
              <a16:creationId xmlns:a16="http://schemas.microsoft.com/office/drawing/2014/main" id="{AE780719-4C81-432C-8B5C-D2A2CEAD4205}"/>
            </a:ext>
          </a:extLst>
        </xdr:cNvPr>
        <xdr:cNvSpPr txBox="1"/>
      </xdr:nvSpPr>
      <xdr:spPr>
        <a:xfrm>
          <a:off x="6315075" y="990600"/>
          <a:ext cx="74045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D50B9AE-B40C-4C06-AAF4-A718A72D2D27}" type="TxLink"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pPr/>
            <a:t>00 Jan 1900</a:t>
          </a:fld>
          <a:endParaRPr lang="en-US" sz="900" b="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oneCellAnchor>
    <xdr:from>
      <xdr:col>30</xdr:col>
      <xdr:colOff>85725</xdr:colOff>
      <xdr:row>29</xdr:row>
      <xdr:rowOff>38100</xdr:rowOff>
    </xdr:from>
    <xdr:ext cx="1599284" cy="2102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B53E18-A303-49CB-94E5-4461810263ED}"/>
            </a:ext>
          </a:extLst>
        </xdr:cNvPr>
        <xdr:cNvSpPr txBox="1"/>
      </xdr:nvSpPr>
      <xdr:spPr>
        <a:xfrm>
          <a:off x="5581650" y="5029200"/>
          <a:ext cx="1599284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800" b="0" i="0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*  Reports for the last 6 months</a:t>
          </a:r>
        </a:p>
      </xdr:txBody>
    </xdr:sp>
    <xdr:clientData/>
  </xdr:oneCellAnchor>
  <xdr:oneCellAnchor>
    <xdr:from>
      <xdr:col>14</xdr:col>
      <xdr:colOff>142874</xdr:colOff>
      <xdr:row>16</xdr:row>
      <xdr:rowOff>57150</xdr:rowOff>
    </xdr:from>
    <xdr:ext cx="723901" cy="217560"/>
    <xdr:sp macro="" textlink="$D$40">
      <xdr:nvSpPr>
        <xdr:cNvPr id="3" name="TextBox 2">
          <a:extLst>
            <a:ext uri="{FF2B5EF4-FFF2-40B4-BE49-F238E27FC236}">
              <a16:creationId xmlns:a16="http://schemas.microsoft.com/office/drawing/2014/main" id="{8519F85B-1B49-4228-9257-DB2900D625F3}"/>
            </a:ext>
          </a:extLst>
        </xdr:cNvPr>
        <xdr:cNvSpPr txBox="1"/>
      </xdr:nvSpPr>
      <xdr:spPr>
        <a:xfrm>
          <a:off x="2743199" y="2705100"/>
          <a:ext cx="72390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DCD267D-C262-452C-BA0D-0E3EA70A18E6}" type="TxLink">
            <a:rPr lang="en-US" sz="800" b="0" i="0" u="none" strike="noStrike">
              <a:solidFill>
                <a:schemeClr val="accent5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/>
            <a:t>#NUM!</a:t>
          </a:fld>
          <a:endParaRPr lang="en-US" sz="800">
            <a:solidFill>
              <a:schemeClr val="accent5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oneCellAnchor>
    <xdr:from>
      <xdr:col>14</xdr:col>
      <xdr:colOff>133349</xdr:colOff>
      <xdr:row>17</xdr:row>
      <xdr:rowOff>152400</xdr:rowOff>
    </xdr:from>
    <xdr:ext cx="723901" cy="217560"/>
    <xdr:sp macro="" textlink="$D$41">
      <xdr:nvSpPr>
        <xdr:cNvPr id="5" name="TextBox 4">
          <a:extLst>
            <a:ext uri="{FF2B5EF4-FFF2-40B4-BE49-F238E27FC236}">
              <a16:creationId xmlns:a16="http://schemas.microsoft.com/office/drawing/2014/main" id="{533D5626-A1B0-4785-9B18-6006ECBFC145}"/>
            </a:ext>
          </a:extLst>
        </xdr:cNvPr>
        <xdr:cNvSpPr txBox="1"/>
      </xdr:nvSpPr>
      <xdr:spPr>
        <a:xfrm>
          <a:off x="2733674" y="2886075"/>
          <a:ext cx="72390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DB93D6D-0D48-4B3B-BDA8-24301A785026}" type="TxLink">
            <a:rPr lang="en-US" sz="800" b="0" i="0" u="none" strike="noStrike">
              <a:solidFill>
                <a:schemeClr val="accent5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/>
            <a:t>#NUM!</a:t>
          </a:fld>
          <a:endParaRPr lang="en-US" sz="800">
            <a:solidFill>
              <a:schemeClr val="accent5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1</xdr:col>
      <xdr:colOff>333375</xdr:colOff>
      <xdr:row>2</xdr:row>
      <xdr:rowOff>180974</xdr:rowOff>
    </xdr:from>
    <xdr:to>
      <xdr:col>40</xdr:col>
      <xdr:colOff>47626</xdr:colOff>
      <xdr:row>46</xdr:row>
      <xdr:rowOff>104774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B4FE9AA5-C92E-C962-9797-ED93BC40BC68}"/>
            </a:ext>
          </a:extLst>
        </xdr:cNvPr>
        <xdr:cNvSpPr/>
      </xdr:nvSpPr>
      <xdr:spPr>
        <a:xfrm>
          <a:off x="333375" y="485774"/>
          <a:ext cx="7019926" cy="75723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_Final%20Data\Marketing%20Tools\Debug\Reports\Excel\TUGAS%20ADEL\CostProcess2%20PrintOut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heet"/>
      <sheetName val="Cost Sheet (2)"/>
    </sheetNames>
    <sheetDataSet>
      <sheetData sheetId="0">
        <row r="3">
          <cell r="CA3" t="str">
            <v>CPB</v>
          </cell>
          <cell r="CG3" t="str">
            <v>RING</v>
          </cell>
          <cell r="CK3" t="str">
            <v>TYD-340</v>
          </cell>
          <cell r="CO3" t="str">
            <v>1/1</v>
          </cell>
          <cell r="CS3" t="str">
            <v>Reg</v>
          </cell>
          <cell r="CW3" t="str">
            <v>Light</v>
          </cell>
          <cell r="DA3" t="str">
            <v>Singeing</v>
          </cell>
          <cell r="DH3" t="str">
            <v>CT-CD</v>
          </cell>
          <cell r="DQ3">
            <v>50</v>
          </cell>
          <cell r="DT3" t="str">
            <v>BDG</v>
          </cell>
          <cell r="DW3">
            <v>6</v>
          </cell>
          <cell r="DZ3" t="str">
            <v>Rayon</v>
          </cell>
          <cell r="EL3" t="str">
            <v>Cotton Local</v>
          </cell>
        </row>
        <row r="4">
          <cell r="CA4" t="str">
            <v>Pad Steam</v>
          </cell>
          <cell r="CG4" t="str">
            <v>COMPACT</v>
          </cell>
          <cell r="CK4" t="str">
            <v>TYD-280</v>
          </cell>
          <cell r="CO4" t="str">
            <v>2/1</v>
          </cell>
          <cell r="CS4" t="str">
            <v>Reg - Stretch</v>
          </cell>
          <cell r="CW4" t="str">
            <v>Medium</v>
          </cell>
          <cell r="DA4" t="str">
            <v>Desizing Continuous</v>
          </cell>
          <cell r="DH4" t="str">
            <v>CT-CM</v>
          </cell>
          <cell r="DQ4">
            <v>100</v>
          </cell>
          <cell r="DT4" t="str">
            <v>JKT</v>
          </cell>
          <cell r="DW4">
            <v>7</v>
          </cell>
          <cell r="DZ4" t="str">
            <v>CT-Normal</v>
          </cell>
          <cell r="EL4" t="str">
            <v>Rayon Local</v>
          </cell>
        </row>
        <row r="5">
          <cell r="CA5" t="str">
            <v>Exhaust CT</v>
          </cell>
          <cell r="CG5" t="str">
            <v>MVS</v>
          </cell>
          <cell r="CK5" t="str">
            <v>TYD-230</v>
          </cell>
          <cell r="CO5" t="str">
            <v>2/2</v>
          </cell>
          <cell r="CS5" t="str">
            <v>Tuck In</v>
          </cell>
          <cell r="CW5" t="str">
            <v>Dark</v>
          </cell>
          <cell r="DA5" t="str">
            <v>Pre-Sett</v>
          </cell>
          <cell r="DH5" t="str">
            <v>Rayon</v>
          </cell>
          <cell r="DQ5">
            <v>150</v>
          </cell>
          <cell r="DT5" t="str">
            <v>CIF</v>
          </cell>
          <cell r="DW5">
            <v>8</v>
          </cell>
          <cell r="DZ5" t="str">
            <v>CT-Spdx</v>
          </cell>
          <cell r="EL5" t="str">
            <v>Sueded Local</v>
          </cell>
        </row>
        <row r="6">
          <cell r="CA6" t="str">
            <v>Exhaust Poly 100%</v>
          </cell>
          <cell r="CG6" t="str">
            <v>OE</v>
          </cell>
          <cell r="CK6" t="str">
            <v>TYD-210</v>
          </cell>
          <cell r="CO6" t="str">
            <v>3/1</v>
          </cell>
          <cell r="CS6" t="str">
            <v>Tuck In - Stretch</v>
          </cell>
          <cell r="CW6" t="str">
            <v>OBA</v>
          </cell>
          <cell r="DA6" t="str">
            <v>Mercerizing</v>
          </cell>
          <cell r="DH6" t="str">
            <v>RC 65/35</v>
          </cell>
          <cell r="DW6">
            <v>10</v>
          </cell>
          <cell r="DZ6" t="str">
            <v>CT-Sueded</v>
          </cell>
          <cell r="EL6" t="str">
            <v>Cotton Export</v>
          </cell>
        </row>
        <row r="7">
          <cell r="CA7" t="str">
            <v>Poly Exhaust + CPB</v>
          </cell>
          <cell r="CG7" t="str">
            <v>POLY</v>
          </cell>
          <cell r="CK7" t="str">
            <v>TSD-190</v>
          </cell>
          <cell r="CO7" t="str">
            <v>3/2</v>
          </cell>
          <cell r="CS7" t="str">
            <v>YD</v>
          </cell>
          <cell r="DA7" t="str">
            <v>CPB</v>
          </cell>
          <cell r="DH7" t="str">
            <v>CR 75/25</v>
          </cell>
          <cell r="DW7">
            <v>12</v>
          </cell>
          <cell r="DZ7" t="str">
            <v>CT-Raising</v>
          </cell>
          <cell r="EL7" t="str">
            <v>Rayon Export</v>
          </cell>
        </row>
        <row r="8">
          <cell r="CA8" t="str">
            <v>Exhaust Poly + CT</v>
          </cell>
          <cell r="CO8" t="str">
            <v>2/3</v>
          </cell>
          <cell r="DA8" t="str">
            <v>Pad Steam</v>
          </cell>
          <cell r="DH8" t="str">
            <v>TC-CD 65/35</v>
          </cell>
          <cell r="DW8">
            <v>14</v>
          </cell>
          <cell r="DZ8" t="str">
            <v>TC-Normal</v>
          </cell>
          <cell r="EL8" t="str">
            <v>Sueded Export</v>
          </cell>
        </row>
        <row r="9">
          <cell r="CA9" t="str">
            <v>Jigger</v>
          </cell>
          <cell r="CO9" t="str">
            <v>4/1</v>
          </cell>
          <cell r="DA9" t="str">
            <v>Exhaust</v>
          </cell>
          <cell r="DH9" t="str">
            <v>TC-CM</v>
          </cell>
          <cell r="DW9">
            <v>15</v>
          </cell>
          <cell r="DZ9" t="str">
            <v>TC-Sueded</v>
          </cell>
        </row>
        <row r="10">
          <cell r="CA10" t="str">
            <v>Stenter</v>
          </cell>
          <cell r="CO10" t="str">
            <v>5/1</v>
          </cell>
          <cell r="DA10" t="str">
            <v>Soaping</v>
          </cell>
          <cell r="DH10" t="str">
            <v>TR 80/20</v>
          </cell>
          <cell r="DW10">
            <v>16</v>
          </cell>
          <cell r="DZ10" t="str">
            <v>TC-Raising</v>
          </cell>
        </row>
        <row r="11">
          <cell r="DA11" t="str">
            <v>Stenter</v>
          </cell>
          <cell r="DH11" t="str">
            <v>CVC</v>
          </cell>
          <cell r="DW11">
            <v>18</v>
          </cell>
          <cell r="DZ11" t="str">
            <v>TR-Normal</v>
          </cell>
        </row>
        <row r="12">
          <cell r="DA12" t="str">
            <v>Calender</v>
          </cell>
          <cell r="DH12" t="str">
            <v>SPL</v>
          </cell>
          <cell r="DW12">
            <v>20</v>
          </cell>
          <cell r="DZ12" t="str">
            <v>TR-Sueded</v>
          </cell>
        </row>
        <row r="13">
          <cell r="DA13" t="str">
            <v>Sanforize</v>
          </cell>
          <cell r="DH13" t="str">
            <v>CT-CD Warna</v>
          </cell>
          <cell r="DW13">
            <v>21</v>
          </cell>
          <cell r="DZ13" t="str">
            <v>TR-Raising</v>
          </cell>
        </row>
        <row r="14">
          <cell r="DA14" t="str">
            <v>Sueded</v>
          </cell>
          <cell r="DH14" t="str">
            <v>TC-CD M79</v>
          </cell>
          <cell r="DW14">
            <v>22</v>
          </cell>
          <cell r="DZ14" t="str">
            <v>Yarn Dyed-Normal</v>
          </cell>
        </row>
        <row r="15">
          <cell r="DA15" t="str">
            <v>Raising</v>
          </cell>
          <cell r="DH15" t="str">
            <v>TC Warna</v>
          </cell>
          <cell r="DW15">
            <v>30</v>
          </cell>
          <cell r="DZ15" t="str">
            <v>Yarn Dyed-Sueded</v>
          </cell>
        </row>
        <row r="16">
          <cell r="DA16" t="str">
            <v>Packing Local</v>
          </cell>
          <cell r="DH16" t="str">
            <v>TR 80/20 Warna</v>
          </cell>
          <cell r="DW16">
            <v>31</v>
          </cell>
          <cell r="DZ16" t="str">
            <v>Yarn Dyed-Raising</v>
          </cell>
        </row>
        <row r="17">
          <cell r="DA17" t="str">
            <v>Packing Export</v>
          </cell>
          <cell r="DH17" t="str">
            <v>SPL Warna</v>
          </cell>
          <cell r="DW17">
            <v>32</v>
          </cell>
          <cell r="DZ17" t="str">
            <v>Polyester</v>
          </cell>
        </row>
        <row r="18">
          <cell r="DA18" t="str">
            <v>Additional</v>
          </cell>
          <cell r="DH18" t="str">
            <v>SPL Twist</v>
          </cell>
          <cell r="DW18">
            <v>33</v>
          </cell>
        </row>
        <row r="19">
          <cell r="DH19" t="str">
            <v>Rayon Hightwist</v>
          </cell>
          <cell r="DW19">
            <v>36</v>
          </cell>
        </row>
        <row r="20">
          <cell r="DH20" t="str">
            <v>CT-CD 40D Spandex</v>
          </cell>
          <cell r="DW20">
            <v>40</v>
          </cell>
        </row>
        <row r="21">
          <cell r="DH21" t="str">
            <v>CT-CD 70D Spandex</v>
          </cell>
          <cell r="DW21">
            <v>45</v>
          </cell>
        </row>
        <row r="22">
          <cell r="DH22" t="str">
            <v>CT-CD Slub</v>
          </cell>
          <cell r="DW22">
            <v>46</v>
          </cell>
        </row>
        <row r="23">
          <cell r="DW23">
            <v>60</v>
          </cell>
        </row>
        <row r="24">
          <cell r="DW24">
            <v>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162"/>
  <sheetViews>
    <sheetView tabSelected="1" zoomScaleNormal="100" workbookViewId="0">
      <selection activeCell="AN76" sqref="AN76"/>
    </sheetView>
  </sheetViews>
  <sheetFormatPr defaultColWidth="2.7109375" defaultRowHeight="14.25" x14ac:dyDescent="0.3"/>
  <cols>
    <col min="1" max="1" width="0.85546875" customWidth="1"/>
    <col min="2" max="2" width="3.28515625" style="1" customWidth="1"/>
    <col min="5" max="5" width="3" bestFit="1" customWidth="1"/>
    <col min="6" max="6" width="3.140625" customWidth="1"/>
    <col min="7" max="7" width="2.7109375" customWidth="1"/>
    <col min="9" max="9" width="2.7109375" customWidth="1"/>
    <col min="29" max="30" width="2.7109375" customWidth="1"/>
    <col min="36" max="38" width="2.7109375" customWidth="1"/>
    <col min="39" max="39" width="2.7109375" style="1" customWidth="1"/>
    <col min="40" max="105" width="2.7109375" style="1"/>
  </cols>
  <sheetData>
    <row r="1" spans="1:105" ht="9.9499999999999993" customHeight="1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105" x14ac:dyDescent="0.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105" x14ac:dyDescent="0.3">
      <c r="A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105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105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105" ht="14.25" customHeight="1" x14ac:dyDescent="0.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105" ht="5.0999999999999996" customHeight="1" x14ac:dyDescent="0.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105" s="3" customFormat="1" ht="18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</row>
    <row r="9" spans="1:105" ht="9.9499999999999993" customHeight="1" x14ac:dyDescent="0.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105" ht="19.5" customHeight="1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BA10" s="18"/>
      <c r="BB10" s="18"/>
      <c r="BC10" s="18"/>
      <c r="BD10" s="18"/>
      <c r="BE10" s="18"/>
      <c r="BF10" s="18"/>
      <c r="BG10" s="18"/>
    </row>
    <row r="11" spans="1:105" ht="19.5" customHeight="1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105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105" ht="6.95" customHeight="1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105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105" ht="6.95" customHeight="1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105" x14ac:dyDescent="0.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Z16" s="2"/>
      <c r="CK16" s="2"/>
      <c r="CL16" s="2"/>
    </row>
    <row r="17" spans="2:105" ht="6.95" customHeight="1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2:105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CK18" s="4"/>
    </row>
    <row r="19" spans="2:105" ht="15.75" customHeight="1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2:105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2:105" ht="6.95" customHeight="1" x14ac:dyDescent="0.3">
      <c r="C21" s="1"/>
      <c r="D21" s="18"/>
      <c r="E21" s="18"/>
      <c r="F21" s="18"/>
      <c r="G21" s="18"/>
      <c r="H21" s="18"/>
      <c r="I21" s="18"/>
      <c r="J21" s="1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2:105" ht="18.75" x14ac:dyDescent="0.3">
      <c r="C22" s="1"/>
      <c r="D22" s="21"/>
      <c r="E22" s="21"/>
      <c r="F22" s="21"/>
      <c r="G22" s="21"/>
      <c r="H22" s="21"/>
      <c r="I22" s="21"/>
      <c r="J22" s="21"/>
      <c r="K22" s="1"/>
      <c r="L22" s="1"/>
      <c r="M22" s="1"/>
      <c r="N22" s="1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2:105" ht="15" customHeight="1" x14ac:dyDescent="0.3">
      <c r="C23" s="1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</row>
    <row r="24" spans="2:105" s="6" customFormat="1" ht="11.25" customHeight="1" x14ac:dyDescent="0.3">
      <c r="B24" s="5"/>
      <c r="C24" s="11"/>
      <c r="D24" s="26"/>
      <c r="E24" s="26"/>
      <c r="F24" s="26"/>
      <c r="G24" s="26"/>
      <c r="H24" s="1"/>
      <c r="I24" s="1"/>
      <c r="J24" s="28" t="e">
        <f>EDATE(O24,-1)</f>
        <v>#NUM!</v>
      </c>
      <c r="K24" s="28"/>
      <c r="L24" s="28"/>
      <c r="M24" s="28"/>
      <c r="N24" s="28"/>
      <c r="O24" s="28" t="e">
        <f>EDATE(T24,-1)</f>
        <v>#NUM!</v>
      </c>
      <c r="P24" s="28"/>
      <c r="Q24" s="28"/>
      <c r="R24" s="28"/>
      <c r="S24" s="28"/>
      <c r="T24" s="28" t="e">
        <f>EDATE(Y24,-1)</f>
        <v>#NUM!</v>
      </c>
      <c r="U24" s="28"/>
      <c r="V24" s="28"/>
      <c r="W24" s="28"/>
      <c r="X24" s="28"/>
      <c r="Y24" s="28" t="e">
        <f>EDATE(AD24,-1)</f>
        <v>#NUM!</v>
      </c>
      <c r="Z24" s="28"/>
      <c r="AA24" s="28"/>
      <c r="AB24" s="28"/>
      <c r="AC24" s="28"/>
      <c r="AD24" s="28" t="e">
        <f>EDATE(AI24,-1)</f>
        <v>#NUM!</v>
      </c>
      <c r="AE24" s="28"/>
      <c r="AF24" s="28"/>
      <c r="AG24" s="28"/>
      <c r="AH24" s="28"/>
      <c r="AI24" s="28">
        <f>Export!F3</f>
        <v>0</v>
      </c>
      <c r="AJ24" s="28"/>
      <c r="AK24" s="28"/>
      <c r="AL24" s="28"/>
      <c r="AM24" s="28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</row>
    <row r="25" spans="2:105" ht="34.5" customHeight="1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2:105" x14ac:dyDescent="0.3">
      <c r="C26" s="1"/>
      <c r="D26" s="42" t="s">
        <v>0</v>
      </c>
      <c r="E26" s="42"/>
      <c r="F26" s="42"/>
      <c r="G26" s="42"/>
      <c r="H26" s="42"/>
      <c r="I26" s="42"/>
      <c r="J26" s="41" t="e">
        <f>TEXT(J24,"mmm yyyy")</f>
        <v>#NUM!</v>
      </c>
      <c r="K26" s="41"/>
      <c r="L26" s="41"/>
      <c r="M26" s="41"/>
      <c r="N26" s="41"/>
      <c r="O26" s="41" t="str">
        <f>IFERROR(TEXT(O24,"mmm yyyy"),"")</f>
        <v/>
      </c>
      <c r="P26" s="41"/>
      <c r="Q26" s="41"/>
      <c r="R26" s="41"/>
      <c r="S26" s="41"/>
      <c r="T26" s="41" t="str">
        <f t="shared" ref="T26" si="0">IFERROR(TEXT(T24,"mmm yyyy"),"")</f>
        <v/>
      </c>
      <c r="U26" s="41"/>
      <c r="V26" s="41"/>
      <c r="W26" s="41"/>
      <c r="X26" s="41"/>
      <c r="Y26" s="41" t="str">
        <f t="shared" ref="Y26" si="1">IFERROR(TEXT(Y24,"mmm yyyy"),"")</f>
        <v/>
      </c>
      <c r="Z26" s="41"/>
      <c r="AA26" s="41"/>
      <c r="AB26" s="41"/>
      <c r="AC26" s="41"/>
      <c r="AD26" s="41" t="str">
        <f t="shared" ref="AD26" si="2">IFERROR(TEXT(AD24,"mmm yyyy"),"")</f>
        <v/>
      </c>
      <c r="AE26" s="41"/>
      <c r="AF26" s="41"/>
      <c r="AG26" s="41"/>
      <c r="AH26" s="41"/>
      <c r="AI26" s="41" t="str">
        <f>IFERROR(TEXT(AI24,"mmm yyyy"),"")</f>
        <v>Jan 1900</v>
      </c>
      <c r="AJ26" s="41"/>
      <c r="AK26" s="41"/>
      <c r="AL26" s="41"/>
      <c r="AM26" s="41"/>
    </row>
    <row r="27" spans="2:105" x14ac:dyDescent="0.3">
      <c r="C27" s="1"/>
      <c r="D27" s="42"/>
      <c r="E27" s="42"/>
      <c r="F27" s="42"/>
      <c r="G27" s="42"/>
      <c r="H27" s="42"/>
      <c r="I27" s="42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</row>
    <row r="28" spans="2:105" ht="18.75" customHeight="1" x14ac:dyDescent="0.3">
      <c r="C28" s="1"/>
      <c r="D28" s="35">
        <f>Export!G3</f>
        <v>0</v>
      </c>
      <c r="E28" s="35"/>
      <c r="F28" s="35"/>
      <c r="G28" s="35"/>
      <c r="H28" s="35"/>
      <c r="I28" s="35"/>
      <c r="J28" s="36">
        <f>VALUE(SUBSTITUTE(J30,"Rp.",""))</f>
        <v>0</v>
      </c>
      <c r="K28" s="36"/>
      <c r="L28" s="36"/>
      <c r="M28" s="36"/>
      <c r="N28" s="36"/>
      <c r="O28" s="36">
        <f t="shared" ref="O28" si="3">VALUE(SUBSTITUTE(O30,"Rp.",""))</f>
        <v>0</v>
      </c>
      <c r="P28" s="36"/>
      <c r="Q28" s="36"/>
      <c r="R28" s="36"/>
      <c r="S28" s="36"/>
      <c r="T28" s="36">
        <f t="shared" ref="T28" si="4">VALUE(SUBSTITUTE(T30,"Rp.",""))</f>
        <v>0</v>
      </c>
      <c r="U28" s="36"/>
      <c r="V28" s="36"/>
      <c r="W28" s="36"/>
      <c r="X28" s="36"/>
      <c r="Y28" s="36">
        <f t="shared" ref="Y28" si="5">VALUE(SUBSTITUTE(Y30,"Rp.",""))</f>
        <v>0</v>
      </c>
      <c r="Z28" s="36"/>
      <c r="AA28" s="36"/>
      <c r="AB28" s="36"/>
      <c r="AC28" s="36"/>
      <c r="AD28" s="36">
        <f t="shared" ref="AD28" si="6">VALUE(SUBSTITUTE(AD30,"Rp.",""))</f>
        <v>0</v>
      </c>
      <c r="AE28" s="36"/>
      <c r="AF28" s="36"/>
      <c r="AG28" s="36"/>
      <c r="AH28" s="36"/>
      <c r="AI28" s="36">
        <f t="shared" ref="AI28" si="7">VALUE(SUBSTITUTE(AI30,"Rp.",""))</f>
        <v>0</v>
      </c>
      <c r="AJ28" s="36"/>
      <c r="AK28" s="36"/>
      <c r="AL28" s="36"/>
      <c r="AM28" s="36"/>
    </row>
    <row r="29" spans="2:105" ht="18.75" customHeight="1" x14ac:dyDescent="0.3">
      <c r="C29" s="7"/>
      <c r="D29" s="35"/>
      <c r="E29" s="35"/>
      <c r="F29" s="35"/>
      <c r="G29" s="35"/>
      <c r="H29" s="35"/>
      <c r="I29" s="35"/>
      <c r="J29" s="37">
        <f>IFERROR(VLOOKUP(J24,Export!$A$2:$C$20,3,FALSE),0)</f>
        <v>0</v>
      </c>
      <c r="K29" s="37"/>
      <c r="L29" s="37"/>
      <c r="M29" s="37"/>
      <c r="N29" s="37"/>
      <c r="O29" s="37">
        <f>IFERROR(VLOOKUP(O24,Export!$A$2:$C$20,3,FALSE),0)</f>
        <v>0</v>
      </c>
      <c r="P29" s="37"/>
      <c r="Q29" s="37"/>
      <c r="R29" s="37"/>
      <c r="S29" s="37"/>
      <c r="T29" s="37">
        <f>IFERROR(VLOOKUP(T24,Export!$A$2:$C$20,3,FALSE),0)</f>
        <v>0</v>
      </c>
      <c r="U29" s="37"/>
      <c r="V29" s="37"/>
      <c r="W29" s="37"/>
      <c r="X29" s="37"/>
      <c r="Y29" s="37">
        <f>IFERROR(VLOOKUP(Y24,Export!$A$2:$C$20,3,FALSE),0)</f>
        <v>0</v>
      </c>
      <c r="Z29" s="37"/>
      <c r="AA29" s="37"/>
      <c r="AB29" s="37"/>
      <c r="AC29" s="37"/>
      <c r="AD29" s="37">
        <f>IFERROR(VLOOKUP(AD24,Export!$A$2:$C$20,3,FALSE),0)</f>
        <v>0</v>
      </c>
      <c r="AE29" s="37"/>
      <c r="AF29" s="37"/>
      <c r="AG29" s="37"/>
      <c r="AH29" s="37"/>
      <c r="AI29" s="37">
        <f>IFERROR(VLOOKUP(AI24,Export!$A$2:$C$20,3,FALSE),0)</f>
        <v>0</v>
      </c>
      <c r="AJ29" s="37"/>
      <c r="AK29" s="37"/>
      <c r="AL29" s="37"/>
      <c r="AM29" s="37"/>
    </row>
    <row r="30" spans="2:105" x14ac:dyDescent="0.3">
      <c r="C30" s="1"/>
      <c r="D30" s="38"/>
      <c r="E30" s="38"/>
      <c r="F30" s="38"/>
      <c r="G30" s="38"/>
      <c r="H30" s="38"/>
      <c r="I30" s="38"/>
      <c r="J30" s="25">
        <f>IFERROR(VLOOKUP(J24,Export!$A$2:$C$20,2,FALSE),0)</f>
        <v>0</v>
      </c>
      <c r="K30" s="25"/>
      <c r="L30" s="25"/>
      <c r="M30" s="25"/>
      <c r="N30" s="25"/>
      <c r="O30" s="25">
        <f>IFERROR(VLOOKUP(O24,Export!$A$2:$C$20,2,FALSE),0)</f>
        <v>0</v>
      </c>
      <c r="P30" s="25"/>
      <c r="Q30" s="25"/>
      <c r="R30" s="25"/>
      <c r="S30" s="25"/>
      <c r="T30" s="25">
        <f>IFERROR(VLOOKUP(T24,Export!$A$2:$C$20,2,FALSE),0)</f>
        <v>0</v>
      </c>
      <c r="U30" s="25"/>
      <c r="V30" s="25"/>
      <c r="W30" s="25"/>
      <c r="X30" s="25"/>
      <c r="Y30" s="25">
        <f>IFERROR(VLOOKUP(Y24,Export!$A$2:$C$20,2,FALSE),0)</f>
        <v>0</v>
      </c>
      <c r="Z30" s="25"/>
      <c r="AA30" s="25"/>
      <c r="AB30" s="25"/>
      <c r="AC30" s="25"/>
      <c r="AD30" s="25">
        <f>IFERROR(VLOOKUP(AD24,Export!$A$2:$C$20,2,FALSE),0)</f>
        <v>0</v>
      </c>
      <c r="AE30" s="25"/>
      <c r="AF30" s="25"/>
      <c r="AG30" s="25"/>
      <c r="AH30" s="25"/>
      <c r="AI30" s="25">
        <f>IFERROR(VLOOKUP(AI24,Export!$A$2:$C$20,2,FALSE),0)</f>
        <v>0</v>
      </c>
      <c r="AJ30" s="25"/>
      <c r="AK30" s="25"/>
      <c r="AL30" s="25"/>
      <c r="AM30" s="25"/>
    </row>
    <row r="31" spans="2:105" x14ac:dyDescent="0.3">
      <c r="C31" s="7"/>
      <c r="D31" s="25">
        <f>MAX(J28:AM28)</f>
        <v>0</v>
      </c>
      <c r="E31" s="40"/>
      <c r="F31" s="40"/>
      <c r="G31" s="40"/>
      <c r="H31" s="4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2:105" x14ac:dyDescent="0.3">
      <c r="C32" s="7"/>
      <c r="D32" s="25">
        <f>MIN(J28:AM28)</f>
        <v>0</v>
      </c>
      <c r="E32" s="40"/>
      <c r="F32" s="40"/>
      <c r="G32" s="40"/>
      <c r="H32" s="4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2:105" ht="12" customHeight="1" x14ac:dyDescent="0.3">
      <c r="C33" s="1"/>
      <c r="D33" s="39"/>
      <c r="E33" s="39"/>
      <c r="F33" s="39"/>
      <c r="G33" s="39"/>
      <c r="H33" s="39"/>
      <c r="I33" s="3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2:105" s="6" customFormat="1" ht="20.100000000000001" customHeight="1" x14ac:dyDescent="0.3">
      <c r="B34" s="5"/>
      <c r="C34" s="11"/>
      <c r="D34" s="24" t="str">
        <f>IFERROR(TEXT(Export!H2,"dd MMM yyyy"),"")</f>
        <v>00 Jan 1900</v>
      </c>
      <c r="E34" s="24"/>
      <c r="F34" s="24"/>
      <c r="G34" s="24"/>
      <c r="H34" s="2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</row>
    <row r="35" spans="2:105" ht="9.9499999999999993" customHeight="1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2:105" x14ac:dyDescent="0.3">
      <c r="C36" s="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"/>
      <c r="V36" s="1"/>
      <c r="W36" s="1"/>
      <c r="X36" s="1"/>
      <c r="Y36" s="1"/>
      <c r="Z36" s="1"/>
      <c r="AA36" s="1"/>
      <c r="AB36" s="1"/>
      <c r="AC36" s="1"/>
      <c r="AD36" s="1"/>
      <c r="AE36" s="29"/>
      <c r="AF36" s="29"/>
      <c r="AG36" s="29"/>
      <c r="AH36" s="29"/>
      <c r="AI36" s="29"/>
      <c r="AJ36" s="29"/>
      <c r="AK36" s="29"/>
      <c r="AL36" s="1"/>
    </row>
    <row r="37" spans="2:105" ht="9.9499999999999993" customHeight="1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2:105" s="6" customFormat="1" ht="20.100000000000001" customHeight="1" x14ac:dyDescent="0.3">
      <c r="B38" s="5"/>
      <c r="C38" s="11"/>
      <c r="D38" s="24"/>
      <c r="E38" s="24"/>
      <c r="F38" s="24"/>
      <c r="G38" s="24"/>
      <c r="H38" s="24"/>
      <c r="I38" s="24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</row>
    <row r="39" spans="2:105" ht="6" customHeight="1" x14ac:dyDescent="0.3">
      <c r="C39" s="1"/>
      <c r="D39" s="19"/>
      <c r="E39" s="19"/>
      <c r="F39" s="19"/>
      <c r="G39" s="19"/>
      <c r="H39" s="19"/>
      <c r="I39" s="1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2:105" x14ac:dyDescent="0.3">
      <c r="C40" s="1"/>
      <c r="D40" s="34" t="e">
        <f>TEXT(INDEX(J24:AM24,MATCH(MAX(J28:AM28),J28:AM28,0)),"MMM yyyy")</f>
        <v>#NUM!</v>
      </c>
      <c r="E40" s="34"/>
      <c r="F40" s="34"/>
      <c r="G40" s="34"/>
      <c r="H40" s="34"/>
      <c r="I40" s="3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2:105" x14ac:dyDescent="0.3">
      <c r="C41" s="1"/>
      <c r="D41" s="34" t="e">
        <f>TEXT(INDEX(J24:AM24,MATCH(MIN(J28:AM28),J28:AM28,0)),"MMM yyyy")</f>
        <v>#NUM!</v>
      </c>
      <c r="E41" s="34"/>
      <c r="F41" s="34"/>
      <c r="G41" s="34"/>
      <c r="H41" s="34"/>
      <c r="I41" s="3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29"/>
      <c r="AF41" s="29"/>
      <c r="AG41" s="29"/>
      <c r="AH41" s="29"/>
      <c r="AI41" s="29"/>
      <c r="AJ41" s="29"/>
      <c r="AK41" s="29"/>
      <c r="AL41" s="1"/>
    </row>
    <row r="42" spans="2:105" x14ac:dyDescent="0.3">
      <c r="C42" s="1"/>
      <c r="D42" s="1"/>
      <c r="E42" s="4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29"/>
      <c r="AF42" s="29"/>
      <c r="AG42" s="29"/>
      <c r="AH42" s="29"/>
      <c r="AI42" s="29"/>
      <c r="AJ42" s="29"/>
      <c r="AK42" s="29"/>
      <c r="AL42" s="1"/>
    </row>
    <row r="43" spans="2:105" x14ac:dyDescent="0.3">
      <c r="C43" s="1"/>
      <c r="D43" s="1"/>
      <c r="E43" s="4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29"/>
      <c r="AF43" s="29"/>
      <c r="AG43" s="29"/>
      <c r="AH43" s="29"/>
      <c r="AI43" s="29"/>
      <c r="AJ43" s="29"/>
      <c r="AK43" s="29"/>
      <c r="AL43" s="1"/>
    </row>
    <row r="44" spans="2:105" x14ac:dyDescent="0.3">
      <c r="C44" s="1"/>
      <c r="D44" s="1"/>
      <c r="E44" s="4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29"/>
      <c r="AF44" s="29"/>
      <c r="AG44" s="29"/>
      <c r="AH44" s="29"/>
      <c r="AI44" s="29"/>
      <c r="AJ44" s="29"/>
      <c r="AK44" s="29"/>
      <c r="AL44" s="1"/>
    </row>
    <row r="45" spans="2:105" x14ac:dyDescent="0.3">
      <c r="C45" s="1"/>
      <c r="D45" s="1"/>
      <c r="E45" s="4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29"/>
      <c r="AF45" s="29"/>
      <c r="AG45" s="29"/>
      <c r="AH45" s="29"/>
      <c r="AI45" s="29"/>
      <c r="AJ45" s="29"/>
      <c r="AK45" s="29"/>
      <c r="AL45" s="1"/>
    </row>
    <row r="46" spans="2:105" x14ac:dyDescent="0.3">
      <c r="C46" s="1"/>
      <c r="D46" s="1"/>
      <c r="E46" s="4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29"/>
      <c r="AF46" s="29"/>
      <c r="AG46" s="29"/>
      <c r="AH46" s="29"/>
      <c r="AI46" s="29"/>
      <c r="AJ46" s="29"/>
      <c r="AK46" s="29"/>
      <c r="AL46" s="1"/>
    </row>
    <row r="47" spans="2:105" ht="12.75" customHeight="1" x14ac:dyDescent="0.3">
      <c r="C47" s="1"/>
      <c r="D47" s="9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8"/>
      <c r="AF47" s="8"/>
      <c r="AG47" s="8"/>
      <c r="AH47" s="8"/>
      <c r="AI47" s="8"/>
      <c r="AJ47" s="8"/>
      <c r="AK47" s="8"/>
      <c r="AL47" s="1"/>
    </row>
    <row r="48" spans="2:105" x14ac:dyDescent="0.3">
      <c r="C48" s="1"/>
      <c r="D48" s="1"/>
      <c r="E48" s="4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9"/>
      <c r="AF48" s="29"/>
      <c r="AG48" s="29"/>
      <c r="AH48" s="29"/>
      <c r="AI48" s="29"/>
      <c r="AJ48" s="29"/>
      <c r="AK48" s="29"/>
      <c r="AL48" s="1"/>
    </row>
    <row r="49" spans="2:105" x14ac:dyDescent="0.3">
      <c r="C49" s="1"/>
      <c r="D49" s="1"/>
      <c r="E49" s="4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9"/>
      <c r="AF49" s="29"/>
      <c r="AG49" s="29"/>
      <c r="AH49" s="29"/>
      <c r="AI49" s="29"/>
      <c r="AJ49" s="29"/>
      <c r="AK49" s="29"/>
      <c r="AL49" s="1"/>
    </row>
    <row r="50" spans="2:105" ht="12" customHeight="1" x14ac:dyDescent="0.3">
      <c r="C50" s="1"/>
      <c r="D50" s="9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8"/>
      <c r="AF50" s="8"/>
      <c r="AG50" s="8"/>
      <c r="AH50" s="8"/>
      <c r="AI50" s="8"/>
      <c r="AJ50" s="8"/>
      <c r="AK50" s="8"/>
      <c r="AL50" s="1"/>
    </row>
    <row r="51" spans="2:105" x14ac:dyDescent="0.3">
      <c r="C51" s="1"/>
      <c r="D51" s="1"/>
      <c r="E51" s="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29"/>
      <c r="AF51" s="29"/>
      <c r="AG51" s="29"/>
      <c r="AH51" s="29"/>
      <c r="AI51" s="29"/>
      <c r="AJ51" s="29"/>
      <c r="AK51" s="29"/>
      <c r="AL51" s="1"/>
    </row>
    <row r="52" spans="2:105" x14ac:dyDescent="0.3">
      <c r="C52" s="1"/>
      <c r="D52" s="1"/>
      <c r="E52" s="4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29"/>
      <c r="AF52" s="29"/>
      <c r="AG52" s="29"/>
      <c r="AH52" s="29"/>
      <c r="AI52" s="29"/>
      <c r="AJ52" s="29"/>
      <c r="AK52" s="29"/>
      <c r="AL52" s="1"/>
    </row>
    <row r="53" spans="2:105" x14ac:dyDescent="0.3">
      <c r="C53" s="1"/>
      <c r="D53" s="1"/>
      <c r="E53" s="4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29"/>
      <c r="AF53" s="29"/>
      <c r="AG53" s="29"/>
      <c r="AH53" s="29"/>
      <c r="AI53" s="29"/>
      <c r="AJ53" s="29"/>
      <c r="AK53" s="29"/>
      <c r="AL53" s="1"/>
    </row>
    <row r="54" spans="2:105" x14ac:dyDescent="0.3">
      <c r="C54" s="1"/>
      <c r="D54" s="1"/>
      <c r="E54" s="4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29"/>
      <c r="AF54" s="29"/>
      <c r="AG54" s="29"/>
      <c r="AH54" s="29"/>
      <c r="AI54" s="29"/>
      <c r="AJ54" s="29"/>
      <c r="AK54" s="29"/>
      <c r="AL54" s="1"/>
    </row>
    <row r="55" spans="2:105" x14ac:dyDescent="0.3">
      <c r="C55" s="1"/>
      <c r="D55" s="1"/>
      <c r="E55" s="4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1"/>
      <c r="W55" s="1"/>
      <c r="X55" s="1"/>
      <c r="Y55" s="1"/>
      <c r="Z55" s="1"/>
      <c r="AA55" s="1"/>
      <c r="AB55" s="1"/>
      <c r="AC55" s="1"/>
      <c r="AD55" s="1"/>
      <c r="AE55" s="29"/>
      <c r="AF55" s="29"/>
      <c r="AG55" s="29"/>
      <c r="AH55" s="29"/>
      <c r="AI55" s="29"/>
      <c r="AJ55" s="29"/>
      <c r="AK55" s="29"/>
      <c r="AL55" s="1"/>
    </row>
    <row r="56" spans="2:105" x14ac:dyDescent="0.3">
      <c r="C56" s="1"/>
      <c r="D56" s="1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  <c r="Z56" s="1"/>
      <c r="AA56" s="1"/>
      <c r="AB56" s="1"/>
      <c r="AC56" s="1"/>
      <c r="AD56" s="1"/>
      <c r="AE56" s="29"/>
      <c r="AF56" s="29"/>
      <c r="AG56" s="29"/>
      <c r="AH56" s="29"/>
      <c r="AI56" s="29"/>
      <c r="AJ56" s="29"/>
      <c r="AK56" s="29"/>
      <c r="AL56" s="1"/>
    </row>
    <row r="57" spans="2:105" x14ac:dyDescent="0.3">
      <c r="C57" s="1"/>
      <c r="D57" s="1"/>
      <c r="E57" s="1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29"/>
      <c r="AF57" s="29"/>
      <c r="AG57" s="29"/>
      <c r="AH57" s="29"/>
      <c r="AI57" s="29"/>
      <c r="AJ57" s="29"/>
      <c r="AK57" s="29"/>
      <c r="AL57" s="1"/>
    </row>
    <row r="58" spans="2:105" x14ac:dyDescent="0.3">
      <c r="C58" s="1"/>
      <c r="D58" s="1"/>
      <c r="E58" s="1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29"/>
      <c r="AF58" s="29"/>
      <c r="AG58" s="29"/>
      <c r="AH58" s="29"/>
      <c r="AI58" s="29"/>
      <c r="AJ58" s="29"/>
      <c r="AK58" s="29"/>
      <c r="AL58" s="1"/>
    </row>
    <row r="59" spans="2:105" x14ac:dyDescent="0.3">
      <c r="C59" s="1"/>
      <c r="D59" s="9"/>
      <c r="E59" s="1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29"/>
      <c r="AF59" s="29"/>
      <c r="AG59" s="29"/>
      <c r="AH59" s="29"/>
      <c r="AI59" s="29"/>
      <c r="AJ59" s="29"/>
      <c r="AK59" s="29"/>
      <c r="AL59" s="1"/>
    </row>
    <row r="60" spans="2:105" x14ac:dyDescent="0.3">
      <c r="C60" s="1"/>
      <c r="D60" s="9"/>
      <c r="E60" s="1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29"/>
      <c r="AF60" s="29"/>
      <c r="AG60" s="29"/>
      <c r="AH60" s="29"/>
      <c r="AI60" s="29"/>
      <c r="AJ60" s="29"/>
      <c r="AK60" s="29"/>
      <c r="AL60" s="1"/>
    </row>
    <row r="61" spans="2:105" x14ac:dyDescent="0.3">
      <c r="C61" s="1"/>
      <c r="D61" s="10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29"/>
      <c r="AF61" s="29"/>
      <c r="AG61" s="29"/>
      <c r="AH61" s="29"/>
      <c r="AI61" s="29"/>
      <c r="AJ61" s="29"/>
      <c r="AK61" s="29"/>
      <c r="AL61" s="1"/>
    </row>
    <row r="62" spans="2:105" x14ac:dyDescent="0.3">
      <c r="C62" s="7"/>
      <c r="D62" s="1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33"/>
      <c r="AF62" s="33"/>
      <c r="AG62" s="33"/>
      <c r="AH62" s="33"/>
      <c r="AI62" s="33"/>
      <c r="AJ62" s="33"/>
      <c r="AK62" s="33"/>
      <c r="AL62" s="7"/>
    </row>
    <row r="63" spans="2:105" ht="7.5" customHeight="1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105" s="6" customFormat="1" ht="20.100000000000001" customHeight="1" x14ac:dyDescent="0.3">
      <c r="B64" s="5"/>
      <c r="C64" s="11"/>
      <c r="D64" s="12"/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</row>
    <row r="65" spans="3:38" ht="5.25" customHeight="1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3:38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31"/>
      <c r="AF66" s="31"/>
      <c r="AG66" s="31"/>
      <c r="AH66" s="31"/>
      <c r="AI66" s="31"/>
      <c r="AJ66" s="31"/>
      <c r="AK66" s="31"/>
      <c r="AL66" s="1"/>
    </row>
    <row r="67" spans="3:38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29"/>
      <c r="AF67" s="29"/>
      <c r="AG67" s="29"/>
      <c r="AH67" s="29"/>
      <c r="AI67" s="29"/>
      <c r="AJ67" s="29"/>
      <c r="AK67" s="29"/>
      <c r="AL67" s="1"/>
    </row>
    <row r="68" spans="3:38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31"/>
      <c r="AF68" s="31"/>
      <c r="AG68" s="31"/>
      <c r="AH68" s="31"/>
      <c r="AI68" s="31"/>
      <c r="AJ68" s="31"/>
      <c r="AK68" s="31"/>
      <c r="AL68" s="1"/>
    </row>
    <row r="69" spans="3:38" x14ac:dyDescent="0.3">
      <c r="C69" s="1"/>
      <c r="D69" s="1"/>
      <c r="E69" s="1"/>
      <c r="F69" s="1"/>
      <c r="G69" s="32"/>
      <c r="H69" s="32"/>
      <c r="I69" s="3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31"/>
      <c r="AF69" s="31"/>
      <c r="AG69" s="31"/>
      <c r="AH69" s="31"/>
      <c r="AI69" s="31"/>
      <c r="AJ69" s="31"/>
      <c r="AK69" s="31"/>
      <c r="AL69" s="1"/>
    </row>
    <row r="70" spans="3:38" x14ac:dyDescent="0.3">
      <c r="C70" s="1"/>
      <c r="D70" s="1"/>
      <c r="E70" s="1"/>
      <c r="F70" s="1"/>
      <c r="G70" s="32"/>
      <c r="H70" s="32"/>
      <c r="I70" s="3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31"/>
      <c r="AF70" s="31"/>
      <c r="AG70" s="31"/>
      <c r="AH70" s="31"/>
      <c r="AI70" s="31"/>
      <c r="AJ70" s="31"/>
      <c r="AK70" s="31"/>
      <c r="AL70" s="1"/>
    </row>
    <row r="71" spans="3:38" ht="4.5" customHeight="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3:38" x14ac:dyDescent="0.3">
      <c r="C72" s="1"/>
      <c r="D72" s="1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31"/>
      <c r="AF72" s="31"/>
      <c r="AG72" s="31"/>
      <c r="AH72" s="31"/>
      <c r="AI72" s="31"/>
      <c r="AJ72" s="31"/>
      <c r="AK72" s="31"/>
      <c r="AL72" s="1"/>
    </row>
    <row r="73" spans="3:38" x14ac:dyDescent="0.3">
      <c r="C73" s="1"/>
      <c r="D73" s="1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30"/>
      <c r="AF73" s="30"/>
      <c r="AG73" s="30"/>
      <c r="AH73" s="30"/>
      <c r="AI73" s="30"/>
      <c r="AJ73" s="30"/>
      <c r="AK73" s="30"/>
      <c r="AL73" s="1"/>
    </row>
    <row r="74" spans="3:38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3:38" ht="15" customHeight="1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3:38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3:38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3:38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3:38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3:38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3:38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3:38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3:38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3:38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3:38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3:38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3:38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3:38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3:38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3:38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3:38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3:38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3:38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3:38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3:38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3:38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3:38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3:38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3:38" x14ac:dyDescent="0.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3:38" x14ac:dyDescent="0.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3:38" x14ac:dyDescent="0.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3:38" x14ac:dyDescent="0.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3:38" x14ac:dyDescent="0.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3:38" x14ac:dyDescent="0.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3:38" x14ac:dyDescent="0.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3:38" x14ac:dyDescent="0.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3:38" x14ac:dyDescent="0.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3:38" x14ac:dyDescent="0.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3:38" x14ac:dyDescent="0.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3:38" x14ac:dyDescent="0.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3:38" x14ac:dyDescent="0.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3:38" x14ac:dyDescent="0.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3:38" x14ac:dyDescent="0.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3:38" x14ac:dyDescent="0.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3:38" x14ac:dyDescent="0.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3:38" x14ac:dyDescent="0.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3:38" x14ac:dyDescent="0.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3:38" x14ac:dyDescent="0.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3:38" x14ac:dyDescent="0.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3:38" x14ac:dyDescent="0.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3:38" x14ac:dyDescent="0.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3:38" x14ac:dyDescent="0.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3:38" x14ac:dyDescent="0.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3:38" x14ac:dyDescent="0.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3:38" x14ac:dyDescent="0.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3:38" x14ac:dyDescent="0.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3:38" x14ac:dyDescent="0.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3:38" x14ac:dyDescent="0.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3:38" x14ac:dyDescent="0.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3:38" x14ac:dyDescent="0.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3:38" x14ac:dyDescent="0.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3:38" x14ac:dyDescent="0.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3:38" x14ac:dyDescent="0.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3:38" x14ac:dyDescent="0.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3:38" x14ac:dyDescent="0.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3:38" x14ac:dyDescent="0.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3:38" x14ac:dyDescent="0.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3:38" x14ac:dyDescent="0.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3:38" x14ac:dyDescent="0.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3:38" x14ac:dyDescent="0.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3:38" x14ac:dyDescent="0.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3:38" x14ac:dyDescent="0.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3:38" x14ac:dyDescent="0.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3:38" x14ac:dyDescent="0.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3:38" x14ac:dyDescent="0.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3:38" x14ac:dyDescent="0.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3:38" x14ac:dyDescent="0.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3:38" x14ac:dyDescent="0.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3:38" x14ac:dyDescent="0.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3:38" x14ac:dyDescent="0.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3:38" x14ac:dyDescent="0.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3:38" x14ac:dyDescent="0.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3:38" x14ac:dyDescent="0.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3:38" x14ac:dyDescent="0.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3:38" x14ac:dyDescent="0.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3:38" x14ac:dyDescent="0.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3:38" x14ac:dyDescent="0.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3:38" x14ac:dyDescent="0.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3:38" x14ac:dyDescent="0.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3:38" x14ac:dyDescent="0.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3:38" x14ac:dyDescent="0.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3:38" x14ac:dyDescent="0.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</sheetData>
  <mergeCells count="88">
    <mergeCell ref="J26:N27"/>
    <mergeCell ref="AI26:AM27"/>
    <mergeCell ref="D26:I27"/>
    <mergeCell ref="Y30:AC30"/>
    <mergeCell ref="AD30:AH30"/>
    <mergeCell ref="Y26:AC27"/>
    <mergeCell ref="T26:X27"/>
    <mergeCell ref="O26:S27"/>
    <mergeCell ref="T29:X29"/>
    <mergeCell ref="AD29:AH29"/>
    <mergeCell ref="AD28:AH28"/>
    <mergeCell ref="Y29:AC29"/>
    <mergeCell ref="Y28:AC28"/>
    <mergeCell ref="T28:X28"/>
    <mergeCell ref="AD26:AH27"/>
    <mergeCell ref="AI30:AM30"/>
    <mergeCell ref="F54:R54"/>
    <mergeCell ref="D28:I29"/>
    <mergeCell ref="J28:N28"/>
    <mergeCell ref="J29:N29"/>
    <mergeCell ref="AI29:AM29"/>
    <mergeCell ref="D30:I30"/>
    <mergeCell ref="D41:I41"/>
    <mergeCell ref="D33:I33"/>
    <mergeCell ref="D34:H34"/>
    <mergeCell ref="D31:H31"/>
    <mergeCell ref="D32:H32"/>
    <mergeCell ref="T30:X30"/>
    <mergeCell ref="O30:S30"/>
    <mergeCell ref="AI28:AM28"/>
    <mergeCell ref="O29:S29"/>
    <mergeCell ref="O28:S28"/>
    <mergeCell ref="F55:U55"/>
    <mergeCell ref="AE36:AK36"/>
    <mergeCell ref="AE48:AK48"/>
    <mergeCell ref="AE46:AK46"/>
    <mergeCell ref="AE45:AK45"/>
    <mergeCell ref="AE44:AK44"/>
    <mergeCell ref="AE43:AK43"/>
    <mergeCell ref="AE42:AK42"/>
    <mergeCell ref="AE41:AK41"/>
    <mergeCell ref="F52:P52"/>
    <mergeCell ref="F51:P51"/>
    <mergeCell ref="F49:P49"/>
    <mergeCell ref="F48:P48"/>
    <mergeCell ref="F46:P46"/>
    <mergeCell ref="D40:I40"/>
    <mergeCell ref="F53:R53"/>
    <mergeCell ref="G70:I70"/>
    <mergeCell ref="G69:I69"/>
    <mergeCell ref="F58:P58"/>
    <mergeCell ref="F57:P57"/>
    <mergeCell ref="AE62:AK62"/>
    <mergeCell ref="AE61:AK61"/>
    <mergeCell ref="AE58:AK58"/>
    <mergeCell ref="AE59:AK59"/>
    <mergeCell ref="AE60:AK60"/>
    <mergeCell ref="AE57:AK57"/>
    <mergeCell ref="AE73:AK73"/>
    <mergeCell ref="AE66:AK66"/>
    <mergeCell ref="AE72:AK72"/>
    <mergeCell ref="AE70:AK70"/>
    <mergeCell ref="AE69:AK69"/>
    <mergeCell ref="AE68:AK68"/>
    <mergeCell ref="AE67:AK67"/>
    <mergeCell ref="AE56:AK56"/>
    <mergeCell ref="AE52:AK52"/>
    <mergeCell ref="AE51:AK51"/>
    <mergeCell ref="AE49:AK49"/>
    <mergeCell ref="AE53:AK53"/>
    <mergeCell ref="AE54:AK54"/>
    <mergeCell ref="AE55:AK55"/>
    <mergeCell ref="D22:J22"/>
    <mergeCell ref="D36:T36"/>
    <mergeCell ref="F45:P45"/>
    <mergeCell ref="F44:P44"/>
    <mergeCell ref="F43:P43"/>
    <mergeCell ref="F42:P42"/>
    <mergeCell ref="D38:I38"/>
    <mergeCell ref="J30:N30"/>
    <mergeCell ref="D24:G24"/>
    <mergeCell ref="D23:AM23"/>
    <mergeCell ref="J24:N24"/>
    <mergeCell ref="O24:S24"/>
    <mergeCell ref="T24:X24"/>
    <mergeCell ref="Y24:AC24"/>
    <mergeCell ref="AD24:AH24"/>
    <mergeCell ref="AI24:AM24"/>
  </mergeCells>
  <pageMargins left="0.23622047244094491" right="0.23622047244094491" top="0.3937007874015748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1140-E9E7-4EE2-A1DE-D83F52203721}">
  <dimension ref="A1:H27"/>
  <sheetViews>
    <sheetView workbookViewId="0">
      <selection activeCell="F7" sqref="F7"/>
    </sheetView>
  </sheetViews>
  <sheetFormatPr defaultRowHeight="14.25" x14ac:dyDescent="0.3"/>
  <cols>
    <col min="1" max="1" width="26" customWidth="1"/>
    <col min="2" max="2" width="16.5703125" customWidth="1"/>
    <col min="6" max="6" width="16.28515625" customWidth="1"/>
    <col min="7" max="7" width="17.85546875" customWidth="1"/>
    <col min="8" max="8" width="9.140625" customWidth="1"/>
  </cols>
  <sheetData>
    <row r="1" spans="1:8" x14ac:dyDescent="0.3">
      <c r="A1" t="s">
        <v>1</v>
      </c>
      <c r="B1" t="s">
        <v>2</v>
      </c>
      <c r="C1" t="s">
        <v>7</v>
      </c>
    </row>
    <row r="2" spans="1:8" x14ac:dyDescent="0.3">
      <c r="A2" s="16"/>
      <c r="C2" s="17"/>
      <c r="F2" t="s">
        <v>3</v>
      </c>
      <c r="G2" t="s">
        <v>5</v>
      </c>
      <c r="H2" s="16"/>
    </row>
    <row r="3" spans="1:8" x14ac:dyDescent="0.3">
      <c r="A3" s="16"/>
      <c r="C3" s="17"/>
      <c r="F3" s="20"/>
    </row>
    <row r="4" spans="1:8" x14ac:dyDescent="0.3">
      <c r="A4" s="16"/>
      <c r="C4" s="17"/>
    </row>
    <row r="5" spans="1:8" x14ac:dyDescent="0.3">
      <c r="A5" s="16"/>
      <c r="C5" s="17"/>
      <c r="G5" t="s">
        <v>4</v>
      </c>
    </row>
    <row r="6" spans="1:8" x14ac:dyDescent="0.3">
      <c r="A6" s="16"/>
      <c r="C6" s="17"/>
      <c r="F6" s="15"/>
    </row>
    <row r="7" spans="1:8" x14ac:dyDescent="0.3">
      <c r="A7" s="16"/>
      <c r="C7" s="17"/>
      <c r="F7" s="15"/>
    </row>
    <row r="8" spans="1:8" x14ac:dyDescent="0.3">
      <c r="A8" s="16"/>
      <c r="C8" s="17"/>
      <c r="F8" s="15"/>
    </row>
    <row r="9" spans="1:8" x14ac:dyDescent="0.3">
      <c r="A9" s="16"/>
      <c r="C9" s="17"/>
      <c r="F9" s="15"/>
    </row>
    <row r="10" spans="1:8" x14ac:dyDescent="0.3">
      <c r="A10" s="16"/>
      <c r="C10" s="17"/>
      <c r="F10" s="15"/>
    </row>
    <row r="11" spans="1:8" x14ac:dyDescent="0.3">
      <c r="A11" s="16"/>
      <c r="C11" s="17"/>
      <c r="F11" s="15"/>
    </row>
    <row r="12" spans="1:8" x14ac:dyDescent="0.3">
      <c r="A12" s="16"/>
      <c r="C12" s="17"/>
      <c r="F12" s="15"/>
    </row>
    <row r="13" spans="1:8" x14ac:dyDescent="0.3">
      <c r="A13" s="16"/>
      <c r="F13" s="15"/>
    </row>
    <row r="14" spans="1:8" x14ac:dyDescent="0.3">
      <c r="F14" s="15"/>
    </row>
    <row r="15" spans="1:8" x14ac:dyDescent="0.3">
      <c r="F15" s="15"/>
    </row>
    <row r="16" spans="1:8" x14ac:dyDescent="0.3">
      <c r="F16" s="15"/>
    </row>
    <row r="17" spans="6:7" x14ac:dyDescent="0.3">
      <c r="F17" s="15"/>
    </row>
    <row r="18" spans="6:7" x14ac:dyDescent="0.3">
      <c r="F18" s="15"/>
      <c r="G18" t="s">
        <v>6</v>
      </c>
    </row>
    <row r="19" spans="6:7" x14ac:dyDescent="0.3">
      <c r="F19" s="15"/>
      <c r="G19" t="s">
        <v>6</v>
      </c>
    </row>
    <row r="20" spans="6:7" x14ac:dyDescent="0.3">
      <c r="F20" s="15"/>
      <c r="G20" t="s">
        <v>6</v>
      </c>
    </row>
    <row r="21" spans="6:7" x14ac:dyDescent="0.3">
      <c r="F21" s="15"/>
      <c r="G21" t="s">
        <v>6</v>
      </c>
    </row>
    <row r="22" spans="6:7" x14ac:dyDescent="0.3">
      <c r="F22" s="15"/>
      <c r="G22" t="s">
        <v>6</v>
      </c>
    </row>
    <row r="23" spans="6:7" x14ac:dyDescent="0.3">
      <c r="F23" s="15"/>
      <c r="G23" t="s">
        <v>6</v>
      </c>
    </row>
    <row r="24" spans="6:7" x14ac:dyDescent="0.3">
      <c r="G24" t="s">
        <v>6</v>
      </c>
    </row>
    <row r="25" spans="6:7" x14ac:dyDescent="0.3">
      <c r="G25" t="s">
        <v>6</v>
      </c>
    </row>
    <row r="26" spans="6:7" x14ac:dyDescent="0.3">
      <c r="G26" t="s">
        <v>6</v>
      </c>
    </row>
    <row r="27" spans="6:7" x14ac:dyDescent="0.3">
      <c r="G27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Export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Oracle's PC</dc:creator>
  <cp:lastModifiedBy>Regex Team</cp:lastModifiedBy>
  <cp:lastPrinted>2023-01-23T06:49:03Z</cp:lastPrinted>
  <dcterms:created xsi:type="dcterms:W3CDTF">2022-04-17T01:50:25Z</dcterms:created>
  <dcterms:modified xsi:type="dcterms:W3CDTF">2023-01-23T06:49:09Z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aa8caf76-aca6-493b-a0fc-632793043e21</vt:lpwstr>
  </property>
</Properties>
</file>