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6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Desai\OneDrive\Desktop\data science assignment\"/>
    </mc:Choice>
  </mc:AlternateContent>
  <xr:revisionPtr revIDLastSave="0" documentId="13_ncr:1_{EB6820BE-62DA-4C44-935D-D0CB0A265486}" xr6:coauthVersionLast="47" xr6:coauthVersionMax="47" xr10:uidLastSave="{00000000-0000-0000-0000-000000000000}"/>
  <bookViews>
    <workbookView xWindow="-108" yWindow="-108" windowWidth="23256" windowHeight="12456" xr2:uid="{3A44C9AA-645A-4894-8272-4D4A1F4AA8FA}"/>
  </bookViews>
  <sheets>
    <sheet name="Sheet1" sheetId="1" r:id="rId1"/>
  </sheets>
  <definedNames>
    <definedName name="_xlchart.v1.0" hidden="1">Sheet1!$A$144:$J$144</definedName>
    <definedName name="_xlchart.v1.1" hidden="1">Sheet1!$A$145:$J$145</definedName>
    <definedName name="_xlchart.v1.10" hidden="1">Sheet1!$B$120:$H$120</definedName>
    <definedName name="_xlchart.v1.11" hidden="1">Sheet1!$B$121:$H$121</definedName>
    <definedName name="_xlchart.v1.12" hidden="1">Sheet1!$B$176:$K$176</definedName>
    <definedName name="_xlchart.v1.13" hidden="1">Sheet1!$B$177:$K$177</definedName>
    <definedName name="_xlchart.v1.14" hidden="1">Sheet1!$B$178:$K$178</definedName>
    <definedName name="_xlchart.v1.15" hidden="1">Sheet1!$B$179:$K$179</definedName>
    <definedName name="_xlchart.v1.16" hidden="1">Sheet1!$B$180:$K$180</definedName>
    <definedName name="_xlchart.v1.17" hidden="1">Sheet1!$B$201:$B$210</definedName>
    <definedName name="_xlchart.v1.18" hidden="1">Sheet1!$C$201:$C$210</definedName>
    <definedName name="_xlchart.v1.19" hidden="1">Sheet1!$D$201:$D$210</definedName>
    <definedName name="_xlchart.v1.2" hidden="1">Sheet1!$A$146:$J$146</definedName>
    <definedName name="_xlchart.v1.20" hidden="1">Sheet1!$E$201:$E$210</definedName>
    <definedName name="_xlchart.v1.21" hidden="1">Sheet1!$F$201:$F$210</definedName>
    <definedName name="_xlchart.v1.22" hidden="1">Sheet1!$G$201:$G$210</definedName>
    <definedName name="_xlchart.v1.23" hidden="1">Sheet1!$H$201:$H$210</definedName>
    <definedName name="_xlchart.v1.24" hidden="1">Sheet1!$I$201:$I$210</definedName>
    <definedName name="_xlchart.v1.25" hidden="1">Sheet1!$J$201:$J$210</definedName>
    <definedName name="_xlchart.v1.26" hidden="1">Sheet1!$K$201:$K$210</definedName>
    <definedName name="_xlchart.v1.27" hidden="1">Sheet1!$B$230:$B$232</definedName>
    <definedName name="_xlchart.v1.28" hidden="1">Sheet1!$C$230:$C$232</definedName>
    <definedName name="_xlchart.v1.29" hidden="1">Sheet1!$D$230:$D$232</definedName>
    <definedName name="_xlchart.v1.3" hidden="1">Sheet1!$A$147:$J$147</definedName>
    <definedName name="_xlchart.v1.30" hidden="1">Sheet1!$E$230:$E$232</definedName>
    <definedName name="_xlchart.v1.31" hidden="1">Sheet1!$F$230:$F$232</definedName>
    <definedName name="_xlchart.v1.32" hidden="1">Sheet1!$G$230:$G$232</definedName>
    <definedName name="_xlchart.v1.33" hidden="1">Sheet1!$H$230:$H$232</definedName>
    <definedName name="_xlchart.v1.34" hidden="1">Sheet1!$I$230:$I$232</definedName>
    <definedName name="_xlchart.v1.35" hidden="1">Sheet1!$J$230:$J$232</definedName>
    <definedName name="_xlchart.v1.36" hidden="1">Sheet1!$K$230:$K$232</definedName>
    <definedName name="_xlchart.v1.4" hidden="1">Sheet1!$A$148:$J$148</definedName>
    <definedName name="_xlchart.v1.5" hidden="1">Sheet1!$A$149:$J$149</definedName>
    <definedName name="_xlchart.v1.6" hidden="1">Sheet1!$A$150:$J$150</definedName>
    <definedName name="_xlchart.v1.7" hidden="1">Sheet1!$A$151:$J$151</definedName>
    <definedName name="_xlchart.v1.8" hidden="1">Sheet1!$A$152:$J$152</definedName>
    <definedName name="_xlchart.v1.9" hidden="1">Sheet1!$A$153:$J$153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4" i="1" l="1"/>
  <c r="C286" i="1"/>
  <c r="C279" i="1"/>
  <c r="C278" i="1"/>
  <c r="C276" i="1"/>
  <c r="C275" i="1"/>
  <c r="C267" i="1"/>
  <c r="L230" i="1"/>
  <c r="L201" i="1"/>
  <c r="L35" i="1"/>
  <c r="K35" i="1"/>
  <c r="J35" i="1"/>
  <c r="I82" i="1"/>
  <c r="M77" i="1"/>
  <c r="K62" i="1"/>
  <c r="E49" i="1"/>
  <c r="D49" i="1"/>
  <c r="L177" i="1"/>
  <c r="K144" i="1"/>
  <c r="L113" i="1"/>
  <c r="K113" i="1"/>
  <c r="N99" i="1"/>
  <c r="M99" i="1"/>
  <c r="L99" i="1"/>
  <c r="K99" i="1"/>
  <c r="P90" i="1"/>
  <c r="N90" i="1"/>
  <c r="M90" i="1"/>
  <c r="L90" i="1"/>
  <c r="M68" i="1"/>
  <c r="L68" i="1"/>
  <c r="D11" i="1"/>
  <c r="C11" i="1"/>
  <c r="B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ansh desai</author>
  </authors>
  <commentList>
    <comment ref="E67" authorId="0" shapeId="0" xr:uid="{9C57B99D-7204-4D78-A657-1B26BC881A12}">
      <text>
        <r>
          <rPr>
            <b/>
            <sz val="9"/>
            <color indexed="81"/>
            <rFont val="Tahoma"/>
            <family val="2"/>
          </rPr>
          <t>ansh desai: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<sst xmlns="http://schemas.openxmlformats.org/spreadsheetml/2006/main" count="277" uniqueCount="123">
  <si>
    <t>week1</t>
  </si>
  <si>
    <t>week2</t>
  </si>
  <si>
    <t>week3</t>
  </si>
  <si>
    <t>week4</t>
  </si>
  <si>
    <t xml:space="preserve">weeks </t>
  </si>
  <si>
    <t xml:space="preserve">units </t>
  </si>
  <si>
    <t>mean</t>
  </si>
  <si>
    <t>median</t>
  </si>
  <si>
    <t>mode</t>
  </si>
  <si>
    <t>Column1</t>
  </si>
  <si>
    <t>Column2</t>
  </si>
  <si>
    <t>Column3</t>
  </si>
  <si>
    <t>Column4</t>
  </si>
  <si>
    <t>Column5</t>
  </si>
  <si>
    <t>customers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</si>
  <si>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</si>
  <si>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</si>
  <si>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</si>
  <si>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</si>
  <si>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</si>
  <si>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</si>
  <si>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</si>
  <si>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</si>
  <si>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</si>
  <si>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</si>
  <si>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Days</t>
  </si>
  <si>
    <t>units</t>
  </si>
  <si>
    <t>range</t>
  </si>
  <si>
    <t>variance</t>
  </si>
  <si>
    <t>std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</si>
  <si>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</si>
  <si>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</si>
  <si>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</si>
  <si>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</si>
  <si>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</si>
  <si>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</si>
  <si>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</si>
  <si>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</si>
  <si>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avg</t>
  </si>
  <si>
    <t>min</t>
  </si>
  <si>
    <t>max</t>
  </si>
  <si>
    <t>Model A</t>
  </si>
  <si>
    <t>Model B</t>
  </si>
  <si>
    <t>Model C</t>
  </si>
  <si>
    <t>D</t>
  </si>
  <si>
    <t>Model D</t>
  </si>
  <si>
    <t>Model E</t>
  </si>
  <si>
    <t>defect type</t>
  </si>
  <si>
    <t>A</t>
  </si>
  <si>
    <t>B</t>
  </si>
  <si>
    <t>C</t>
  </si>
  <si>
    <t>E</t>
  </si>
  <si>
    <t>F</t>
  </si>
  <si>
    <t>Frequency</t>
  </si>
  <si>
    <t>G</t>
  </si>
  <si>
    <t>MCD</t>
  </si>
  <si>
    <t xml:space="preserve"> </t>
  </si>
  <si>
    <t>1) Business Problem: A retail store wants to analyze the sales data of a particular product category to understand the typical sales performance and make strategic decisions</t>
  </si>
  <si>
    <t>Questions on measure of dispersion</t>
  </si>
  <si>
    <t>4) Problem : A company wants to analyze the monthly revenue generated by one of its products to understand its performance and variability</t>
  </si>
  <si>
    <t>Column14</t>
  </si>
  <si>
    <t>Column15</t>
  </si>
  <si>
    <t>DATA</t>
  </si>
  <si>
    <t>5) Problem : A survey was conducted to gather feedback from customers regarding their satisfaction with a particular service on a scale of 1 to 10</t>
  </si>
  <si>
    <t>Column16</t>
  </si>
  <si>
    <t>Column17</t>
  </si>
  <si>
    <t xml:space="preserve">  1) Business Problem: A car rental company wants to analyze the rental durations of its customers to understand the typical rental period and optimize its pricing and fleet management strategies</t>
  </si>
  <si>
    <t>7) Problem : A transportation company wants to analyze the fuel efficiency of its vehicle fleet to identify any variations across different vehicle models.</t>
  </si>
  <si>
    <t>8) Problem : A company wants to analyze the ages of its employees to understand the age distribution and demographics within the organization.</t>
  </si>
  <si>
    <t>9) Problem :A retail store wants to analyze the purchase amounts made by customers to understand their spending habits</t>
  </si>
  <si>
    <t>10)Problem : A manufacturing company wants to analyze the defect rates of its production line to identify the frequency of different types of defects</t>
  </si>
  <si>
    <t>11) Problem : A survey was conducted to gather feedback from customers about their satisfaction levels with a specific service on a scale of 1 to 5.</t>
  </si>
  <si>
    <t>sales:</t>
  </si>
  <si>
    <t>35</t>
  </si>
  <si>
    <t>28</t>
  </si>
  <si>
    <t>32</t>
  </si>
  <si>
    <t>45</t>
  </si>
  <si>
    <t>38</t>
  </si>
  <si>
    <t>29</t>
  </si>
  <si>
    <t>42</t>
  </si>
  <si>
    <t>30</t>
  </si>
  <si>
    <t>36</t>
  </si>
  <si>
    <t>41</t>
  </si>
  <si>
    <t>12)Problem : A company wants to analyze the monthly sales figures of its products to understand the sales distribution across different price ranges</t>
  </si>
  <si>
    <t>2) Problem: A retail store wants to analyze the sales of a specific product to understand the variability in daily sales and assess its inventory management</t>
  </si>
  <si>
    <t>3) Problem: An e-commerce platform wants to analyze the delivery times of its shipments to understand the variability in order fulfillment and optimize its logistics operations</t>
  </si>
  <si>
    <t>AVG</t>
  </si>
  <si>
    <t>RANGE</t>
  </si>
  <si>
    <t>MEAN</t>
  </si>
  <si>
    <t>MEDIAN</t>
  </si>
  <si>
    <t>MODE</t>
  </si>
  <si>
    <t>DATA:</t>
  </si>
  <si>
    <t>3) Business Problem: A car rental company wants to analyze the rental durations of its customers to understand the typical rental period and optimize its pricing and fleet management strategies</t>
  </si>
  <si>
    <t>13)Problem : A study was conducted to analyze the response times of a website for different user locations.</t>
  </si>
  <si>
    <t>region 1</t>
  </si>
  <si>
    <t>region 2</t>
  </si>
  <si>
    <t>region 3</t>
  </si>
  <si>
    <t>REGION</t>
  </si>
  <si>
    <t xml:space="preserve"> 14)Problem : A company wants to analyze the sales performance of  its products accros regions</t>
  </si>
  <si>
    <t>2) Business Problem: A restaurant wants to analyze the waiting times of its customers to understand the typical waiting experience and improve service efficiency</t>
  </si>
  <si>
    <t>Data: Sample size (n) = 100, Sample mean (x̄) = 170 cm, Sample standard deviation
(s) = 8 cm, Confidence level = 95%</t>
  </si>
  <si>
    <t>confidence level =</t>
  </si>
  <si>
    <t>(sample mean + (0.05)(std) )</t>
  </si>
  <si>
    <t>))/underroot n</t>
  </si>
  <si>
    <t>confi level=</t>
  </si>
  <si>
    <t>Data: Sample size (n) = 500, Number of successes (x) = 320, Confidence level = 90%</t>
  </si>
  <si>
    <t>population proportion p =</t>
  </si>
  <si>
    <t>x/n</t>
  </si>
  <si>
    <t>p=</t>
  </si>
  <si>
    <t>q =</t>
  </si>
  <si>
    <t>std=</t>
  </si>
  <si>
    <t>underroot of p*q/n</t>
  </si>
  <si>
    <t>Null hypothesis (H₀): μ = 500 grams
Alternative hypothesis (H₁): μ ≠ 510 grams</t>
  </si>
  <si>
    <t>t=</t>
  </si>
  <si>
    <t>Determine the significance level α = 0.05</t>
  </si>
  <si>
    <t xml:space="preserve">degrees of freedom (df) = n - 1 = 24, </t>
  </si>
  <si>
    <t>Critical value: ±2.064</t>
  </si>
  <si>
    <t>here we conclude that the mean weight of the product is different from 500 grams</t>
  </si>
  <si>
    <t xml:space="preserve">Null Hypothesi : No difference between boys and girls in terms of intelligence. 
Alternate Hypothesis: Boys and girls are different in terms of intelligence </t>
  </si>
  <si>
    <t>z=</t>
  </si>
  <si>
    <t>so from z-table Z critical value = -1.96, +1.96</t>
  </si>
  <si>
    <t>z calculated value is not  in between the z critical values</t>
  </si>
  <si>
    <t>so we reject the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</si>
</sst>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8" fillId="0" borderId="0" xfId="0" applyFont="1"/>
    <xf numFmtId="0" fontId="9" fillId="0" borderId="0" xfId="0" applyFont="1" applyAlignment="1"/>
    <xf numFmtId="0" fontId="7" fillId="0" borderId="0" xfId="0" applyFont="1"/>
    <xf numFmtId="0" fontId="0" fillId="0" borderId="0" xfId="0" applyFont="1" applyAlignment="1"/>
    <xf numFmtId="0" fontId="0" fillId="0" borderId="0" xfId="0" applyAlignment="1"/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</a:t>
            </a:r>
            <a:r>
              <a:rPr lang="en-IN" baseline="0"/>
              <a:t> chart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23850994365906844"/>
          <c:w val="0.90286351706036749"/>
          <c:h val="0.6583665636404443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Sheet1!$B$121:$H$121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1-414B-803E-4FB4A7CFC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544735"/>
        <c:axId val="2134547647"/>
      </c:barChart>
      <c:catAx>
        <c:axId val="213454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47647"/>
        <c:crosses val="autoZero"/>
        <c:auto val="1"/>
        <c:lblAlgn val="ctr"/>
        <c:lblOffset val="100"/>
        <c:noMultiLvlLbl val="0"/>
      </c:catAx>
      <c:valAx>
        <c:axId val="213454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4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201903"/>
        <c:axId val="480196911"/>
      </c:barChart>
      <c:catAx>
        <c:axId val="4802019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0196911"/>
        <c:crosses val="autoZero"/>
        <c:auto val="1"/>
        <c:lblAlgn val="ctr"/>
        <c:lblOffset val="100"/>
        <c:noMultiLvlLbl val="0"/>
      </c:catAx>
      <c:valAx>
        <c:axId val="48019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0190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Sheet1!$A$144:$J$144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7-42AA-811E-E7D6951CE16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Sheet1!$A$145:$J$145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57-42AA-811E-E7D6951CE16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Sheet1!$A$146:$J$146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57-42AA-811E-E7D6951CE16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Sheet1!$A$147:$J$147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57-42AA-811E-E7D6951CE16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Sheet1!$A$148:$J$148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57-42AA-811E-E7D6951CE16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Sheet1!$A$149:$J$149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57-42AA-811E-E7D6951CE16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Sheet1!$A$150:$J$150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57-42AA-811E-E7D6951CE16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Sheet1!$A$151:$J$151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57-42AA-811E-E7D6951CE16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Sheet1!$A$152:$J$152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57-42AA-811E-E7D6951CE16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Sheet1!$A$153:$J$153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57-42AA-811E-E7D6951CE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4516447"/>
        <c:axId val="2134516863"/>
      </c:barChart>
      <c:catAx>
        <c:axId val="2134516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16863"/>
        <c:crosses val="autoZero"/>
        <c:auto val="1"/>
        <c:lblAlgn val="ctr"/>
        <c:lblOffset val="100"/>
        <c:noMultiLvlLbl val="0"/>
      </c:catAx>
      <c:valAx>
        <c:axId val="213451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1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727077865266845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Sheet1!$B$176:$K$176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A-48DE-88E3-A04D258039F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Sheet1!$B$177:$K$177</c:f>
              <c:numCache>
                <c:formatCode>General</c:formatCode>
                <c:ptCount val="10"/>
                <c:pt idx="0">
                  <c:v>47</c:v>
                </c:pt>
                <c:pt idx="1">
                  <c:v>31</c:v>
                </c:pt>
                <c:pt idx="2">
                  <c:v>39</c:v>
                </c:pt>
                <c:pt idx="3">
                  <c:v>43</c:v>
                </c:pt>
                <c:pt idx="4">
                  <c:v>37</c:v>
                </c:pt>
                <c:pt idx="5">
                  <c:v>30</c:v>
                </c:pt>
                <c:pt idx="6">
                  <c:v>34</c:v>
                </c:pt>
                <c:pt idx="7">
                  <c:v>39</c:v>
                </c:pt>
                <c:pt idx="8">
                  <c:v>28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4A-48DE-88E3-A04D258039F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Sheet1!$B$178:$K$178</c:f>
              <c:numCache>
                <c:formatCode>General</c:formatCode>
                <c:ptCount val="10"/>
                <c:pt idx="0">
                  <c:v>36</c:v>
                </c:pt>
                <c:pt idx="1">
                  <c:v>40</c:v>
                </c:pt>
                <c:pt idx="2">
                  <c:v>42</c:v>
                </c:pt>
                <c:pt idx="3">
                  <c:v>29</c:v>
                </c:pt>
                <c:pt idx="4">
                  <c:v>31</c:v>
                </c:pt>
                <c:pt idx="5">
                  <c:v>45</c:v>
                </c:pt>
                <c:pt idx="6">
                  <c:v>38</c:v>
                </c:pt>
                <c:pt idx="7">
                  <c:v>33</c:v>
                </c:pt>
                <c:pt idx="8">
                  <c:v>41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4A-48DE-88E3-A04D258039F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Sheet1!$B$179:$K$179</c:f>
              <c:numCache>
                <c:formatCode>General</c:formatCode>
                <c:ptCount val="10"/>
                <c:pt idx="0">
                  <c:v>37</c:v>
                </c:pt>
                <c:pt idx="1">
                  <c:v>34</c:v>
                </c:pt>
                <c:pt idx="2">
                  <c:v>46</c:v>
                </c:pt>
                <c:pt idx="3">
                  <c:v>30</c:v>
                </c:pt>
                <c:pt idx="4">
                  <c:v>39</c:v>
                </c:pt>
                <c:pt idx="5">
                  <c:v>43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4A-48DE-88E3-A04D258039F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Sheet1!$B$180:$K$180</c:f>
              <c:numCache>
                <c:formatCode>General</c:formatCode>
                <c:ptCount val="10"/>
                <c:pt idx="0">
                  <c:v>31</c:v>
                </c:pt>
                <c:pt idx="1">
                  <c:v>37</c:v>
                </c:pt>
                <c:pt idx="2">
                  <c:v>40</c:v>
                </c:pt>
                <c:pt idx="3">
                  <c:v>42</c:v>
                </c:pt>
                <c:pt idx="4">
                  <c:v>33</c:v>
                </c:pt>
                <c:pt idx="5">
                  <c:v>39</c:v>
                </c:pt>
                <c:pt idx="6">
                  <c:v>28</c:v>
                </c:pt>
                <c:pt idx="7">
                  <c:v>35</c:v>
                </c:pt>
                <c:pt idx="8">
                  <c:v>38</c:v>
                </c:pt>
                <c:pt idx="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4A-48DE-88E3-A04D25803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0040735"/>
        <c:axId val="470044895"/>
      </c:barChart>
      <c:catAx>
        <c:axId val="470040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44895"/>
        <c:crosses val="autoZero"/>
        <c:auto val="1"/>
        <c:lblAlgn val="ctr"/>
        <c:lblOffset val="100"/>
        <c:noMultiLvlLbl val="0"/>
      </c:catAx>
      <c:valAx>
        <c:axId val="47004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4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Sheet1!$B$201:$B$210</c:f>
              <c:numCache>
                <c:formatCode>General</c:formatCode>
                <c:ptCount val="10"/>
                <c:pt idx="0">
                  <c:v>125</c:v>
                </c:pt>
                <c:pt idx="1">
                  <c:v>118</c:v>
                </c:pt>
                <c:pt idx="2">
                  <c:v>136</c:v>
                </c:pt>
                <c:pt idx="3">
                  <c:v>130</c:v>
                </c:pt>
                <c:pt idx="4">
                  <c:v>136</c:v>
                </c:pt>
                <c:pt idx="5">
                  <c:v>130</c:v>
                </c:pt>
                <c:pt idx="6">
                  <c:v>136</c:v>
                </c:pt>
                <c:pt idx="7">
                  <c:v>130</c:v>
                </c:pt>
                <c:pt idx="8">
                  <c:v>136</c:v>
                </c:pt>
                <c:pt idx="9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2-4E90-8591-F0F9A831683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Sheet1!$C$201:$C$210</c:f>
              <c:numCache>
                <c:formatCode>General</c:formatCode>
                <c:ptCount val="10"/>
                <c:pt idx="0">
                  <c:v>148</c:v>
                </c:pt>
                <c:pt idx="1">
                  <c:v>125</c:v>
                </c:pt>
                <c:pt idx="2">
                  <c:v>127</c:v>
                </c:pt>
                <c:pt idx="3">
                  <c:v>134</c:v>
                </c:pt>
                <c:pt idx="4">
                  <c:v>127</c:v>
                </c:pt>
                <c:pt idx="5">
                  <c:v>134</c:v>
                </c:pt>
                <c:pt idx="6">
                  <c:v>127</c:v>
                </c:pt>
                <c:pt idx="7">
                  <c:v>134</c:v>
                </c:pt>
                <c:pt idx="8">
                  <c:v>127</c:v>
                </c:pt>
                <c:pt idx="9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42-4E90-8591-F0F9A831683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Sheet1!$D$201:$D$210</c:f>
              <c:numCache>
                <c:formatCode>General</c:formatCode>
                <c:ptCount val="10"/>
                <c:pt idx="0">
                  <c:v>137</c:v>
                </c:pt>
                <c:pt idx="1">
                  <c:v>132</c:v>
                </c:pt>
                <c:pt idx="2">
                  <c:v>130</c:v>
                </c:pt>
                <c:pt idx="3">
                  <c:v>141</c:v>
                </c:pt>
                <c:pt idx="4">
                  <c:v>130</c:v>
                </c:pt>
                <c:pt idx="5">
                  <c:v>141</c:v>
                </c:pt>
                <c:pt idx="6">
                  <c:v>130</c:v>
                </c:pt>
                <c:pt idx="7">
                  <c:v>141</c:v>
                </c:pt>
                <c:pt idx="8">
                  <c:v>130</c:v>
                </c:pt>
                <c:pt idx="9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42-4E90-8591-F0F9A831683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Sheet1!$E$201:$E$210</c:f>
              <c:numCache>
                <c:formatCode>General</c:formatCode>
                <c:ptCount val="10"/>
                <c:pt idx="0">
                  <c:v>120</c:v>
                </c:pt>
                <c:pt idx="1">
                  <c:v>136</c:v>
                </c:pt>
                <c:pt idx="2">
                  <c:v>122</c:v>
                </c:pt>
                <c:pt idx="3">
                  <c:v>119</c:v>
                </c:pt>
                <c:pt idx="4">
                  <c:v>122</c:v>
                </c:pt>
                <c:pt idx="5">
                  <c:v>119</c:v>
                </c:pt>
                <c:pt idx="6">
                  <c:v>122</c:v>
                </c:pt>
                <c:pt idx="7">
                  <c:v>119</c:v>
                </c:pt>
                <c:pt idx="8">
                  <c:v>122</c:v>
                </c:pt>
                <c:pt idx="9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42-4E90-8591-F0F9A831683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Sheet1!$F$201:$F$210</c:f>
              <c:numCache>
                <c:formatCode>General</c:formatCode>
                <c:ptCount val="10"/>
                <c:pt idx="0">
                  <c:v>135</c:v>
                </c:pt>
                <c:pt idx="1">
                  <c:v>128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42-4E90-8591-F0F9A831683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Sheet1!$G$201:$G$210</c:f>
              <c:numCache>
                <c:formatCode>General</c:formatCode>
                <c:ptCount val="10"/>
                <c:pt idx="0">
                  <c:v>132</c:v>
                </c:pt>
                <c:pt idx="1">
                  <c:v>123</c:v>
                </c:pt>
                <c:pt idx="2">
                  <c:v>133</c:v>
                </c:pt>
                <c:pt idx="3">
                  <c:v>131</c:v>
                </c:pt>
                <c:pt idx="4">
                  <c:v>133</c:v>
                </c:pt>
                <c:pt idx="5">
                  <c:v>131</c:v>
                </c:pt>
                <c:pt idx="6">
                  <c:v>133</c:v>
                </c:pt>
                <c:pt idx="7">
                  <c:v>131</c:v>
                </c:pt>
                <c:pt idx="8">
                  <c:v>133</c:v>
                </c:pt>
                <c:pt idx="9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42-4E90-8591-F0F9A831683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Sheet1!$H$201:$H$210</c:f>
              <c:numCache>
                <c:formatCode>General</c:formatCode>
                <c:ptCount val="10"/>
                <c:pt idx="0">
                  <c:v>145</c:v>
                </c:pt>
                <c:pt idx="1">
                  <c:v>132</c:v>
                </c:pt>
                <c:pt idx="2">
                  <c:v>140</c:v>
                </c:pt>
                <c:pt idx="3">
                  <c:v>136</c:v>
                </c:pt>
                <c:pt idx="4">
                  <c:v>140</c:v>
                </c:pt>
                <c:pt idx="5">
                  <c:v>136</c:v>
                </c:pt>
                <c:pt idx="6">
                  <c:v>140</c:v>
                </c:pt>
                <c:pt idx="7">
                  <c:v>136</c:v>
                </c:pt>
                <c:pt idx="8">
                  <c:v>140</c:v>
                </c:pt>
                <c:pt idx="9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42-4E90-8591-F0F9A831683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Sheet1!$I$201:$I$210</c:f>
              <c:numCache>
                <c:formatCode>General</c:formatCode>
                <c:ptCount val="10"/>
                <c:pt idx="0">
                  <c:v>122</c:v>
                </c:pt>
                <c:pt idx="1">
                  <c:v>138</c:v>
                </c:pt>
                <c:pt idx="2">
                  <c:v>126</c:v>
                </c:pt>
                <c:pt idx="3">
                  <c:v>128</c:v>
                </c:pt>
                <c:pt idx="4">
                  <c:v>126</c:v>
                </c:pt>
                <c:pt idx="5">
                  <c:v>128</c:v>
                </c:pt>
                <c:pt idx="6">
                  <c:v>126</c:v>
                </c:pt>
                <c:pt idx="7">
                  <c:v>128</c:v>
                </c:pt>
                <c:pt idx="8">
                  <c:v>126</c:v>
                </c:pt>
                <c:pt idx="9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42-4E90-8591-F0F9A8316832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Sheet1!$J$201:$J$210</c:f>
              <c:numCache>
                <c:formatCode>General</c:formatCode>
                <c:ptCount val="10"/>
                <c:pt idx="0">
                  <c:v>130</c:v>
                </c:pt>
                <c:pt idx="1">
                  <c:v>126</c:v>
                </c:pt>
                <c:pt idx="2">
                  <c:v>133</c:v>
                </c:pt>
                <c:pt idx="3">
                  <c:v>124</c:v>
                </c:pt>
                <c:pt idx="4">
                  <c:v>133</c:v>
                </c:pt>
                <c:pt idx="5">
                  <c:v>124</c:v>
                </c:pt>
                <c:pt idx="6">
                  <c:v>133</c:v>
                </c:pt>
                <c:pt idx="7">
                  <c:v>124</c:v>
                </c:pt>
                <c:pt idx="8">
                  <c:v>133</c:v>
                </c:pt>
                <c:pt idx="9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42-4E90-8591-F0F9A8316832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Sheet1!$K$201:$K$210</c:f>
              <c:numCache>
                <c:formatCode>General</c:formatCode>
                <c:ptCount val="10"/>
                <c:pt idx="0">
                  <c:v>141</c:v>
                </c:pt>
                <c:pt idx="1">
                  <c:v>129</c:v>
                </c:pt>
                <c:pt idx="2">
                  <c:v>135</c:v>
                </c:pt>
                <c:pt idx="3">
                  <c:v>132</c:v>
                </c:pt>
                <c:pt idx="4">
                  <c:v>135</c:v>
                </c:pt>
                <c:pt idx="5">
                  <c:v>132</c:v>
                </c:pt>
                <c:pt idx="6">
                  <c:v>135</c:v>
                </c:pt>
                <c:pt idx="7">
                  <c:v>132</c:v>
                </c:pt>
                <c:pt idx="8">
                  <c:v>135</c:v>
                </c:pt>
                <c:pt idx="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42-4E90-8591-F0F9A8316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0803023"/>
        <c:axId val="770815919"/>
      </c:barChart>
      <c:catAx>
        <c:axId val="770803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15919"/>
        <c:crosses val="autoZero"/>
        <c:auto val="1"/>
        <c:lblAlgn val="ctr"/>
        <c:lblOffset val="100"/>
        <c:noMultiLvlLbl val="0"/>
      </c:catAx>
      <c:valAx>
        <c:axId val="77081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0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25967592592592598"/>
          <c:w val="0.90286351706036749"/>
          <c:h val="0.543803222513852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Sheet1!$B$230:$B$232</c:f>
              <c:numCache>
                <c:formatCode>General</c:formatCode>
                <c:ptCount val="3"/>
                <c:pt idx="0">
                  <c:v>45</c:v>
                </c:pt>
                <c:pt idx="1">
                  <c:v>32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0-4732-B100-E5A3E3E28EF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Sheet1!$C$230:$C$232</c:f>
              <c:numCache>
                <c:formatCode>General</c:formatCode>
                <c:ptCount val="3"/>
                <c:pt idx="0">
                  <c:v>35</c:v>
                </c:pt>
                <c:pt idx="1">
                  <c:v>28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0-4732-B100-E5A3E3E28EF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Sheet1!$D$230:$D$232</c:f>
              <c:numCache>
                <c:formatCode>General</c:formatCode>
                <c:ptCount val="3"/>
                <c:pt idx="0">
                  <c:v>40</c:v>
                </c:pt>
                <c:pt idx="1">
                  <c:v>30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0-4732-B100-E5A3E3E28EF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Sheet1!$E$230:$E$232</c:f>
              <c:numCache>
                <c:formatCode>General</c:formatCode>
                <c:ptCount val="3"/>
                <c:pt idx="0">
                  <c:v>38</c:v>
                </c:pt>
                <c:pt idx="1">
                  <c:v>34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A0-4732-B100-E5A3E3E28EF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Sheet1!$F$230:$F$232</c:f>
              <c:numCache>
                <c:formatCode>General</c:formatCode>
                <c:ptCount val="3"/>
                <c:pt idx="0">
                  <c:v>42</c:v>
                </c:pt>
                <c:pt idx="1">
                  <c:v>33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A0-4732-B100-E5A3E3E28EF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Sheet1!$G$230:$G$232</c:f>
              <c:numCache>
                <c:formatCode>General</c:formatCode>
                <c:ptCount val="3"/>
                <c:pt idx="0">
                  <c:v>37</c:v>
                </c:pt>
                <c:pt idx="1">
                  <c:v>35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A0-4732-B100-E5A3E3E28EF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Sheet1!$H$230:$H$232</c:f>
              <c:numCache>
                <c:formatCode>General</c:formatCode>
                <c:ptCount val="3"/>
                <c:pt idx="0">
                  <c:v>39</c:v>
                </c:pt>
                <c:pt idx="1">
                  <c:v>31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A0-4732-B100-E5A3E3E28EFC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Sheet1!$I$230:$I$232</c:f>
              <c:numCache>
                <c:formatCode>General</c:formatCode>
                <c:ptCount val="3"/>
                <c:pt idx="0">
                  <c:v>43</c:v>
                </c:pt>
                <c:pt idx="1">
                  <c:v>29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A0-4732-B100-E5A3E3E28EFC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Sheet1!$J$230:$J$232</c:f>
              <c:numCache>
                <c:formatCode>General</c:formatCode>
                <c:ptCount val="3"/>
                <c:pt idx="0">
                  <c:v>44</c:v>
                </c:pt>
                <c:pt idx="1">
                  <c:v>36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A0-4732-B100-E5A3E3E28EFC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Sheet1!$K$230:$K$232</c:f>
              <c:numCache>
                <c:formatCode>General</c:formatCode>
                <c:ptCount val="3"/>
                <c:pt idx="0">
                  <c:v>41</c:v>
                </c:pt>
                <c:pt idx="1">
                  <c:v>37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A0-4732-B100-E5A3E3E28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057839"/>
        <c:axId val="771061999"/>
      </c:barChart>
      <c:catAx>
        <c:axId val="771057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61999"/>
        <c:crosses val="autoZero"/>
        <c:auto val="1"/>
        <c:lblAlgn val="ctr"/>
        <c:lblOffset val="100"/>
        <c:noMultiLvlLbl val="0"/>
      </c:catAx>
      <c:valAx>
        <c:axId val="77106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5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plotArea>
      <cx:plotAreaRegion/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_xlchart.v1.10</cx:f>
      </cx:strDim>
      <cx:numDim type="val">
        <cx:f dir="row">_xlchart.v1.11</cx:f>
      </cx:numDim>
    </cx:data>
  </cx:chartData>
  <cx:chart>
    <cx:title pos="t" align="ctr" overlay="0"/>
    <cx:plotArea>
      <cx:plotAreaRegion>
        <cx:series layoutId="clusteredColumn" uniqueId="{36995B96-2E1A-4C74-91A8-82F0714AC4E3}">
          <cx:dataId val="0"/>
          <cx:layoutPr>
            <cx:aggregation/>
          </cx:layoutPr>
          <cx:axisId val="1"/>
        </cx:series>
        <cx:series layoutId="paretoLine" ownerIdx="0" uniqueId="{D7A06493-E3BE-431E-AD24-BC6C4F2819B5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  <cx:data id="1">
      <cx:numDim type="val">
        <cx:f dir="row">_xlchart.v1.1</cx:f>
      </cx:numDim>
    </cx:data>
    <cx:data id="2">
      <cx:numDim type="val">
        <cx:f dir="row">_xlchart.v1.2</cx:f>
      </cx:numDim>
    </cx:data>
    <cx:data id="3">
      <cx:numDim type="val">
        <cx:f dir="row">_xlchart.v1.3</cx:f>
      </cx:numDim>
    </cx:data>
    <cx:data id="4">
      <cx:numDim type="val">
        <cx:f dir="row">_xlchart.v1.4</cx:f>
      </cx:numDim>
    </cx:data>
    <cx:data id="5">
      <cx:numDim type="val">
        <cx:f dir="row">_xlchart.v1.5</cx:f>
      </cx:numDim>
    </cx:data>
    <cx:data id="6">
      <cx:numDim type="val">
        <cx:f dir="row">_xlchart.v1.6</cx:f>
      </cx:numDim>
    </cx:data>
    <cx:data id="7">
      <cx:numDim type="val">
        <cx:f dir="row">_xlchart.v1.7</cx:f>
      </cx:numDim>
    </cx:data>
    <cx:data id="8">
      <cx:numDim type="val">
        <cx:f dir="row">_xlchart.v1.8</cx:f>
      </cx:numDim>
    </cx:data>
    <cx:data id="9">
      <cx:numDim type="val">
        <cx:f dir="row">_xlchart.v1.9</cx:f>
      </cx:numDim>
    </cx:data>
  </cx:chartData>
  <cx:chart>
    <cx:title pos="t" align="ctr" overlay="0"/>
    <cx:plotArea>
      <cx:plotAreaRegion>
        <cx:series layoutId="clusteredColumn" uniqueId="{51EDAAA0-8BEC-4C82-B020-CFD8415A8AD6}" formatIdx="0">
          <cx:dataId val="0"/>
          <cx:layoutPr>
            <cx:binning intervalClosed="r"/>
          </cx:layoutPr>
          <cx:axisId val="1"/>
        </cx:series>
        <cx:series layoutId="paretoLine" ownerIdx="0" uniqueId="{0A8E5944-8C1D-46FD-BC68-4E714EB98540}" formatIdx="1">
          <cx:axisId val="2"/>
        </cx:series>
        <cx:series layoutId="clusteredColumn" hidden="1" uniqueId="{5CEC3937-3308-43B1-8A94-AB3795E3B8B3}" formatIdx="2">
          <cx:dataId val="1"/>
          <cx:layoutPr>
            <cx:binning intervalClosed="r"/>
          </cx:layoutPr>
          <cx:axisId val="1"/>
        </cx:series>
        <cx:series layoutId="paretoLine" ownerIdx="2" uniqueId="{273DB75F-F4AA-4A7A-9FAA-2DE18B50E052}" formatIdx="3">
          <cx:axisId val="2"/>
        </cx:series>
        <cx:series layoutId="clusteredColumn" hidden="1" uniqueId="{16EC19DA-33BC-42EE-8FC9-CECEBFC3812D}" formatIdx="4">
          <cx:dataId val="2"/>
          <cx:layoutPr>
            <cx:binning intervalClosed="r"/>
          </cx:layoutPr>
          <cx:axisId val="1"/>
        </cx:series>
        <cx:series layoutId="paretoLine" ownerIdx="4" uniqueId="{34C7645C-8F60-46CF-B140-932E1AE47320}" formatIdx="5">
          <cx:axisId val="2"/>
        </cx:series>
        <cx:series layoutId="clusteredColumn" hidden="1" uniqueId="{32A6C80E-70F7-4459-9C93-B8BDB5E6FB60}" formatIdx="6">
          <cx:dataId val="3"/>
          <cx:layoutPr>
            <cx:binning intervalClosed="r"/>
          </cx:layoutPr>
          <cx:axisId val="1"/>
        </cx:series>
        <cx:series layoutId="paretoLine" ownerIdx="6" uniqueId="{D87C7EF0-0119-4098-A4E6-AF539C949EAA}" formatIdx="7">
          <cx:axisId val="2"/>
        </cx:series>
        <cx:series layoutId="clusteredColumn" hidden="1" uniqueId="{B7E87DC9-FF57-4C89-9401-64F70560F60C}" formatIdx="8">
          <cx:dataId val="4"/>
          <cx:layoutPr>
            <cx:binning intervalClosed="r"/>
          </cx:layoutPr>
          <cx:axisId val="1"/>
        </cx:series>
        <cx:series layoutId="paretoLine" ownerIdx="8" uniqueId="{F8840203-4FE9-4D76-95B7-B939FED5FD11}" formatIdx="9">
          <cx:axisId val="2"/>
        </cx:series>
        <cx:series layoutId="clusteredColumn" hidden="1" uniqueId="{1961211C-838E-494B-A216-4CCE87B64DDB}" formatIdx="10">
          <cx:dataId val="5"/>
          <cx:layoutPr>
            <cx:binning intervalClosed="r"/>
          </cx:layoutPr>
          <cx:axisId val="1"/>
        </cx:series>
        <cx:series layoutId="paretoLine" ownerIdx="10" uniqueId="{5BAD10BD-ADF9-4265-9F4F-DF1EEFC65FB3}" formatIdx="11">
          <cx:axisId val="2"/>
        </cx:series>
        <cx:series layoutId="clusteredColumn" hidden="1" uniqueId="{AE53DC74-A73E-4F20-947A-FD110D9939BA}" formatIdx="12">
          <cx:dataId val="6"/>
          <cx:layoutPr>
            <cx:binning intervalClosed="r"/>
          </cx:layoutPr>
          <cx:axisId val="1"/>
        </cx:series>
        <cx:series layoutId="paretoLine" ownerIdx="12" uniqueId="{322E0161-9D26-4EA8-8571-D110177DAA90}" formatIdx="13">
          <cx:axisId val="2"/>
        </cx:series>
        <cx:series layoutId="clusteredColumn" hidden="1" uniqueId="{7251A3E3-1216-4587-88AA-39EA7A287A9B}" formatIdx="14">
          <cx:dataId val="7"/>
          <cx:layoutPr>
            <cx:binning intervalClosed="r"/>
          </cx:layoutPr>
          <cx:axisId val="1"/>
        </cx:series>
        <cx:series layoutId="paretoLine" ownerIdx="14" uniqueId="{96E8500F-EA22-4648-BC82-AAB88A77786B}" formatIdx="15">
          <cx:axisId val="2"/>
        </cx:series>
        <cx:series layoutId="clusteredColumn" hidden="1" uniqueId="{11015C7E-8F2E-4E67-A737-BB5C116D38E6}" formatIdx="16">
          <cx:dataId val="8"/>
          <cx:layoutPr>
            <cx:binning intervalClosed="r"/>
          </cx:layoutPr>
          <cx:axisId val="1"/>
        </cx:series>
        <cx:series layoutId="paretoLine" ownerIdx="16" uniqueId="{C24092BA-347C-477B-A710-BC3BF9AD9898}" formatIdx="17">
          <cx:axisId val="2"/>
        </cx:series>
        <cx:series layoutId="clusteredColumn" hidden="1" uniqueId="{257F2BB8-A847-4CE3-9672-BCA08081AC85}" formatIdx="18">
          <cx:dataId val="9"/>
          <cx:layoutPr>
            <cx:binning intervalClosed="r"/>
          </cx:layoutPr>
          <cx:axisId val="1"/>
        </cx:series>
        <cx:series layoutId="paretoLine" ownerIdx="18" uniqueId="{BD7B52FB-B73B-4BEA-9E04-5F913A719592}" formatIdx="19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_xlchart.v1.12</cx:f>
      </cx:numDim>
    </cx:data>
    <cx:data id="1">
      <cx:numDim type="val">
        <cx:f dir="row">_xlchart.v1.13</cx:f>
      </cx:numDim>
    </cx:data>
    <cx:data id="2">
      <cx:numDim type="val">
        <cx:f dir="row">_xlchart.v1.14</cx:f>
      </cx:numDim>
    </cx:data>
    <cx:data id="3">
      <cx:numDim type="val">
        <cx:f dir="row">_xlchart.v1.15</cx:f>
      </cx:numDim>
    </cx:data>
    <cx:data id="4">
      <cx:numDim type="val">
        <cx:f dir="row">_xlchart.v1.16</cx:f>
      </cx:numDim>
    </cx:data>
  </cx:chartData>
  <cx:chart>
    <cx:title pos="t" align="ctr" overlay="0"/>
    <cx:plotArea>
      <cx:plotAreaRegion>
        <cx:series layoutId="clusteredColumn" uniqueId="{91FB99C0-696B-436C-A271-56938E645D33}" formatIdx="0">
          <cx:dataId val="0"/>
          <cx:layoutPr>
            <cx:binning intervalClosed="r"/>
          </cx:layoutPr>
          <cx:axisId val="1"/>
        </cx:series>
        <cx:series layoutId="paretoLine" ownerIdx="0" uniqueId="{D3831E27-AEEC-4221-9F03-1AFC6CD375EB}" formatIdx="1">
          <cx:axisId val="2"/>
        </cx:series>
        <cx:series layoutId="clusteredColumn" hidden="1" uniqueId="{EB1622E0-E196-446B-A3FD-4501868180B4}" formatIdx="2">
          <cx:dataId val="1"/>
          <cx:layoutPr>
            <cx:binning intervalClosed="r"/>
          </cx:layoutPr>
          <cx:axisId val="1"/>
        </cx:series>
        <cx:series layoutId="paretoLine" ownerIdx="2" uniqueId="{931054C8-D374-4326-A460-ED82A0D002C9}" formatIdx="3">
          <cx:axisId val="2"/>
        </cx:series>
        <cx:series layoutId="clusteredColumn" hidden="1" uniqueId="{7EA7C5B7-7393-46EE-A141-3434A30669FF}" formatIdx="4">
          <cx:dataId val="2"/>
          <cx:layoutPr>
            <cx:binning intervalClosed="r"/>
          </cx:layoutPr>
          <cx:axisId val="1"/>
        </cx:series>
        <cx:series layoutId="paretoLine" ownerIdx="4" uniqueId="{E4ADE753-135D-456C-929A-0CDBC5E66583}" formatIdx="5">
          <cx:axisId val="2"/>
        </cx:series>
        <cx:series layoutId="clusteredColumn" hidden="1" uniqueId="{30F017CC-4AA1-4301-BB9E-A5F1E948B6AE}" formatIdx="6">
          <cx:dataId val="3"/>
          <cx:layoutPr>
            <cx:binning intervalClosed="r"/>
          </cx:layoutPr>
          <cx:axisId val="1"/>
        </cx:series>
        <cx:series layoutId="paretoLine" ownerIdx="6" uniqueId="{B63839FF-5F67-4942-8457-87A773EB0C5B}" formatIdx="7">
          <cx:axisId val="2"/>
        </cx:series>
        <cx:series layoutId="clusteredColumn" hidden="1" uniqueId="{605E2114-F856-4DD5-8420-B09596DAD4B3}" formatIdx="8">
          <cx:dataId val="4"/>
          <cx:layoutPr>
            <cx:binning intervalClosed="r"/>
          </cx:layoutPr>
          <cx:axisId val="1"/>
        </cx:series>
        <cx:series layoutId="paretoLine" ownerIdx="8" uniqueId="{6EDD7D11-E69C-46F2-861D-FF92ACDFD576}" formatIdx="9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_xlchart.v1.18</cx:f>
      </cx:numDim>
    </cx:data>
    <cx:data id="2">
      <cx:numDim type="val">
        <cx:f>_xlchart.v1.19</cx:f>
      </cx:numDim>
    </cx:data>
    <cx:data id="3">
      <cx:numDim type="val">
        <cx:f>_xlchart.v1.20</cx:f>
      </cx:numDim>
    </cx:data>
    <cx:data id="4">
      <cx:numDim type="val">
        <cx:f>_xlchart.v1.21</cx:f>
      </cx:numDim>
    </cx:data>
    <cx:data id="5">
      <cx:numDim type="val">
        <cx:f>_xlchart.v1.22</cx:f>
      </cx:numDim>
    </cx:data>
    <cx:data id="6">
      <cx:numDim type="val">
        <cx:f>_xlchart.v1.23</cx:f>
      </cx:numDim>
    </cx:data>
    <cx:data id="7">
      <cx:numDim type="val">
        <cx:f>_xlchart.v1.24</cx:f>
      </cx:numDim>
    </cx:data>
    <cx:data id="8">
      <cx:numDim type="val">
        <cx:f>_xlchart.v1.25</cx:f>
      </cx:numDim>
    </cx:data>
    <cx:data id="9">
      <cx:numDim type="val">
        <cx:f>_xlchart.v1.26</cx:f>
      </cx:numDim>
    </cx:data>
  </cx:chartData>
  <cx:chart>
    <cx:title pos="t" align="ctr" overlay="0"/>
    <cx:plotArea>
      <cx:plotAreaRegion>
        <cx:series layoutId="clusteredColumn" uniqueId="{7B6109A4-6DB7-4455-BE12-19A42C9627BC}" formatIdx="0">
          <cx:dataId val="0"/>
          <cx:layoutPr>
            <cx:binning intervalClosed="r"/>
          </cx:layoutPr>
        </cx:series>
        <cx:series layoutId="clusteredColumn" hidden="1" uniqueId="{EA090634-4BA1-4AD9-AF8A-4BE86840A39A}" formatIdx="1">
          <cx:dataId val="1"/>
          <cx:layoutPr>
            <cx:binning intervalClosed="r"/>
          </cx:layoutPr>
        </cx:series>
        <cx:series layoutId="clusteredColumn" hidden="1" uniqueId="{CD1AEB87-1676-4CEF-858F-28382C47D604}" formatIdx="2">
          <cx:dataId val="2"/>
          <cx:layoutPr>
            <cx:binning intervalClosed="r"/>
          </cx:layoutPr>
        </cx:series>
        <cx:series layoutId="clusteredColumn" hidden="1" uniqueId="{D8D7AAAA-FF10-4452-B0E2-C2E6045A37DD}" formatIdx="3">
          <cx:dataId val="3"/>
          <cx:layoutPr>
            <cx:binning intervalClosed="r"/>
          </cx:layoutPr>
        </cx:series>
        <cx:series layoutId="clusteredColumn" hidden="1" uniqueId="{7D84DFE3-EA7B-42B4-B226-B71E3EA2C3FF}" formatIdx="4">
          <cx:dataId val="4"/>
          <cx:layoutPr>
            <cx:binning intervalClosed="r"/>
          </cx:layoutPr>
        </cx:series>
        <cx:series layoutId="clusteredColumn" hidden="1" uniqueId="{48E167A9-2B4D-491A-8639-B72D7E92BDDE}" formatIdx="5">
          <cx:dataId val="5"/>
          <cx:layoutPr>
            <cx:binning intervalClosed="r"/>
          </cx:layoutPr>
        </cx:series>
        <cx:series layoutId="clusteredColumn" hidden="1" uniqueId="{2D5F3F26-72A6-45B8-88CC-5D3D9229F75A}" formatIdx="6">
          <cx:dataId val="6"/>
          <cx:layoutPr>
            <cx:binning intervalClosed="r"/>
          </cx:layoutPr>
        </cx:series>
        <cx:series layoutId="clusteredColumn" hidden="1" uniqueId="{5F575C18-C513-4A09-8D27-F42A2BE8C5DD}" formatIdx="7">
          <cx:dataId val="7"/>
          <cx:layoutPr>
            <cx:binning intervalClosed="r"/>
          </cx:layoutPr>
        </cx:series>
        <cx:series layoutId="clusteredColumn" hidden="1" uniqueId="{01C7C706-E281-4EF4-80DF-57218CEB2EA4}" formatIdx="8">
          <cx:dataId val="8"/>
          <cx:layoutPr>
            <cx:binning intervalClosed="r"/>
          </cx:layoutPr>
        </cx:series>
        <cx:series layoutId="clusteredColumn" hidden="1" uniqueId="{2D95B1A1-550D-4F90-8FF3-0E9A2BBFC766}" formatIdx="9">
          <cx:dataId val="9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  <cx:data id="1">
      <cx:numDim type="val">
        <cx:f>_xlchart.v1.28</cx:f>
      </cx:numDim>
    </cx:data>
    <cx:data id="2">
      <cx:numDim type="val">
        <cx:f>_xlchart.v1.29</cx:f>
      </cx:numDim>
    </cx:data>
    <cx:data id="3">
      <cx:numDim type="val">
        <cx:f>_xlchart.v1.30</cx:f>
      </cx:numDim>
    </cx:data>
    <cx:data id="4">
      <cx:numDim type="val">
        <cx:f>_xlchart.v1.31</cx:f>
      </cx:numDim>
    </cx:data>
    <cx:data id="5">
      <cx:numDim type="val">
        <cx:f>_xlchart.v1.32</cx:f>
      </cx:numDim>
    </cx:data>
    <cx:data id="6">
      <cx:numDim type="val">
        <cx:f>_xlchart.v1.33</cx:f>
      </cx:numDim>
    </cx:data>
    <cx:data id="7">
      <cx:numDim type="val">
        <cx:f>_xlchart.v1.34</cx:f>
      </cx:numDim>
    </cx:data>
    <cx:data id="8">
      <cx:numDim type="val">
        <cx:f>_xlchart.v1.35</cx:f>
      </cx:numDim>
    </cx:data>
    <cx:data id="9">
      <cx:numDim type="val">
        <cx:f>_xlchart.v1.36</cx:f>
      </cx:numDim>
    </cx:data>
  </cx:chartData>
  <cx:chart>
    <cx:title pos="t" align="ctr" overlay="0"/>
    <cx:plotArea>
      <cx:plotAreaRegion>
        <cx:series layoutId="clusteredColumn" uniqueId="{F770FE68-29C4-4882-BB64-80794E3237E2}" formatIdx="0">
          <cx:dataId val="0"/>
          <cx:layoutPr>
            <cx:binning intervalClosed="r"/>
          </cx:layoutPr>
        </cx:series>
        <cx:series layoutId="clusteredColumn" hidden="1" uniqueId="{5A7AC49A-85D0-4160-AF5C-57011C4601B4}" formatIdx="1">
          <cx:dataId val="1"/>
          <cx:layoutPr>
            <cx:binning intervalClosed="r"/>
          </cx:layoutPr>
        </cx:series>
        <cx:series layoutId="clusteredColumn" hidden="1" uniqueId="{670C650E-C6F2-4242-965E-E5A7F3FA06A6}" formatIdx="2">
          <cx:dataId val="2"/>
          <cx:layoutPr>
            <cx:binning intervalClosed="r"/>
          </cx:layoutPr>
        </cx:series>
        <cx:series layoutId="clusteredColumn" hidden="1" uniqueId="{EAE45C18-A574-414C-B5D6-562984317841}" formatIdx="3">
          <cx:dataId val="3"/>
          <cx:layoutPr>
            <cx:binning intervalClosed="r"/>
          </cx:layoutPr>
        </cx:series>
        <cx:series layoutId="clusteredColumn" hidden="1" uniqueId="{D6FF44F3-9814-4830-AAD6-A238F1431F70}" formatIdx="4">
          <cx:dataId val="4"/>
          <cx:layoutPr>
            <cx:binning intervalClosed="r"/>
          </cx:layoutPr>
        </cx:series>
        <cx:series layoutId="clusteredColumn" hidden="1" uniqueId="{714DA10A-801D-4AA9-B502-00001B7034F9}" formatIdx="5">
          <cx:dataId val="5"/>
          <cx:layoutPr>
            <cx:binning intervalClosed="r"/>
          </cx:layoutPr>
        </cx:series>
        <cx:series layoutId="clusteredColumn" hidden="1" uniqueId="{5BCD14DE-6139-4F73-B795-C38A78D582B8}" formatIdx="6">
          <cx:dataId val="6"/>
          <cx:layoutPr>
            <cx:binning intervalClosed="r"/>
          </cx:layoutPr>
        </cx:series>
        <cx:series layoutId="clusteredColumn" hidden="1" uniqueId="{C1F2910D-B877-46DE-A34F-BCCF0B292941}" formatIdx="7">
          <cx:dataId val="7"/>
          <cx:layoutPr>
            <cx:binning intervalClosed="r"/>
          </cx:layoutPr>
        </cx:series>
        <cx:series layoutId="clusteredColumn" hidden="1" uniqueId="{59500F84-ED26-4AEB-87B4-DEDE0DB16742}" formatIdx="8">
          <cx:dataId val="8"/>
          <cx:layoutPr>
            <cx:binning intervalClosed="r"/>
          </cx:layoutPr>
        </cx:series>
        <cx:series layoutId="clusteredColumn" hidden="1" uniqueId="{C04DA80C-5565-4422-9F92-4A65A6D46D54}" formatIdx="9">
          <cx:dataId val="9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3" Type="http://schemas.microsoft.com/office/2014/relationships/chartEx" Target="../charts/chartEx2.xml"/><Relationship Id="rId7" Type="http://schemas.openxmlformats.org/officeDocument/2006/relationships/chart" Target="../charts/chart4.xml"/><Relationship Id="rId12" Type="http://schemas.microsoft.com/office/2014/relationships/chartEx" Target="../charts/chartEx6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11" Type="http://schemas.openxmlformats.org/officeDocument/2006/relationships/chart" Target="../charts/chart6.xml"/><Relationship Id="rId5" Type="http://schemas.openxmlformats.org/officeDocument/2006/relationships/chart" Target="../charts/chart3.xml"/><Relationship Id="rId10" Type="http://schemas.microsoft.com/office/2014/relationships/chartEx" Target="../charts/chartEx5.xml"/><Relationship Id="rId4" Type="http://schemas.openxmlformats.org/officeDocument/2006/relationships/chart" Target="../charts/chart2.xml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4483</xdr:colOff>
      <xdr:row>121</xdr:row>
      <xdr:rowOff>53788</xdr:rowOff>
    </xdr:from>
    <xdr:to>
      <xdr:col>7</xdr:col>
      <xdr:colOff>152401</xdr:colOff>
      <xdr:row>134</xdr:row>
      <xdr:rowOff>8965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045850-C658-454B-835B-3FA26D4A4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76202</xdr:colOff>
      <xdr:row>125</xdr:row>
      <xdr:rowOff>8965</xdr:rowOff>
    </xdr:from>
    <xdr:to>
      <xdr:col>9</xdr:col>
      <xdr:colOff>618565</xdr:colOff>
      <xdr:row>125</xdr:row>
      <xdr:rowOff>170329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5EAEE15-49FC-46AB-891A-9023235CD4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9122" y="22548925"/>
              <a:ext cx="542363" cy="1613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165847</xdr:colOff>
      <xdr:row>121</xdr:row>
      <xdr:rowOff>62753</xdr:rowOff>
    </xdr:from>
    <xdr:to>
      <xdr:col>13</xdr:col>
      <xdr:colOff>40341</xdr:colOff>
      <xdr:row>136</xdr:row>
      <xdr:rowOff>116541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49A31E9-E3E3-40B6-B657-4191903C7A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25727" y="21871193"/>
              <a:ext cx="4568414" cy="2796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71716</xdr:colOff>
      <xdr:row>141</xdr:row>
      <xdr:rowOff>53788</xdr:rowOff>
    </xdr:from>
    <xdr:to>
      <xdr:col>12</xdr:col>
      <xdr:colOff>699248</xdr:colOff>
      <xdr:row>141</xdr:row>
      <xdr:rowOff>161364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296232-BF55-4F0F-BF17-C3BE4950E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659227</xdr:colOff>
      <xdr:row>153</xdr:row>
      <xdr:rowOff>53576</xdr:rowOff>
    </xdr:from>
    <xdr:to>
      <xdr:col>7</xdr:col>
      <xdr:colOff>31698</xdr:colOff>
      <xdr:row>168</xdr:row>
      <xdr:rowOff>107363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540392-EAB7-4E28-A138-B0A0C5B1A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58271</xdr:colOff>
      <xdr:row>153</xdr:row>
      <xdr:rowOff>80788</xdr:rowOff>
    </xdr:from>
    <xdr:to>
      <xdr:col>12</xdr:col>
      <xdr:colOff>739588</xdr:colOff>
      <xdr:row>168</xdr:row>
      <xdr:rowOff>134577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F6D382A-D6CE-45F8-9260-C161E243EB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8151" y="27741388"/>
              <a:ext cx="4567517" cy="27969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779930</xdr:colOff>
      <xdr:row>179</xdr:row>
      <xdr:rowOff>53788</xdr:rowOff>
    </xdr:from>
    <xdr:to>
      <xdr:col>7</xdr:col>
      <xdr:colOff>152401</xdr:colOff>
      <xdr:row>194</xdr:row>
      <xdr:rowOff>107576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F2573F6-CB9B-412E-8F4E-3BC85EED9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188259</xdr:colOff>
      <xdr:row>179</xdr:row>
      <xdr:rowOff>44823</xdr:rowOff>
    </xdr:from>
    <xdr:to>
      <xdr:col>13</xdr:col>
      <xdr:colOff>62753</xdr:colOff>
      <xdr:row>194</xdr:row>
      <xdr:rowOff>98611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12FC1F32-C0F4-4912-952E-BF82F28FB2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48139" y="32460303"/>
              <a:ext cx="4568414" cy="2796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689429</xdr:colOff>
      <xdr:row>210</xdr:row>
      <xdr:rowOff>66222</xdr:rowOff>
    </xdr:from>
    <xdr:to>
      <xdr:col>7</xdr:col>
      <xdr:colOff>9072</xdr:colOff>
      <xdr:row>225</xdr:row>
      <xdr:rowOff>87993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5B37913-8ADB-4859-8838-E8FAAD4AA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45357</xdr:colOff>
      <xdr:row>210</xdr:row>
      <xdr:rowOff>29936</xdr:rowOff>
    </xdr:from>
    <xdr:to>
      <xdr:col>12</xdr:col>
      <xdr:colOff>725714</xdr:colOff>
      <xdr:row>225</xdr:row>
      <xdr:rowOff>51707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0B45B02D-E38B-444C-9FD6-6B110C2404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05237" y="38114696"/>
              <a:ext cx="4566557" cy="27649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807357</xdr:colOff>
      <xdr:row>232</xdr:row>
      <xdr:rowOff>39007</xdr:rowOff>
    </xdr:from>
    <xdr:to>
      <xdr:col>7</xdr:col>
      <xdr:colOff>127000</xdr:colOff>
      <xdr:row>247</xdr:row>
      <xdr:rowOff>60778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3401C3B-A1A5-464C-9148-6B04B2F32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127000</xdr:colOff>
      <xdr:row>232</xdr:row>
      <xdr:rowOff>75293</xdr:rowOff>
    </xdr:from>
    <xdr:to>
      <xdr:col>13</xdr:col>
      <xdr:colOff>0</xdr:colOff>
      <xdr:row>247</xdr:row>
      <xdr:rowOff>97064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3F5F6B3E-761D-4AEE-A9DC-0179C6C39F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86880" y="42183413"/>
              <a:ext cx="4566920" cy="27649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0</xdr:col>
      <xdr:colOff>371929</xdr:colOff>
      <xdr:row>254</xdr:row>
      <xdr:rowOff>90714</xdr:rowOff>
    </xdr:from>
    <xdr:ext cx="4118428" cy="37193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5C453C4-A5A6-4B65-8028-7E9D15C5CB37}"/>
            </a:ext>
          </a:extLst>
        </xdr:cNvPr>
        <xdr:cNvSpPr txBox="1"/>
      </xdr:nvSpPr>
      <xdr:spPr>
        <a:xfrm>
          <a:off x="371929" y="45856071"/>
          <a:ext cx="4118428" cy="3719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2400"/>
            <a:t>Confidence Interval Problems</a:t>
          </a:r>
        </a:p>
        <a:p>
          <a:endParaRPr lang="en-IN" sz="24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01470C-C218-4342-A6A4-D72FE8332FDF}" name="Table1" displayName="Table1" ref="A3:B9" totalsRowShown="0" headerRowDxfId="4" dataDxfId="3">
  <autoFilter ref="A3:B9" xr:uid="{2101470C-C218-4342-A6A4-D72FE8332FDF}"/>
  <tableColumns count="2">
    <tableColumn id="1" xr3:uid="{AEF86504-E155-4AB2-B280-66D2C4470FB9}" name="Column1" dataDxfId="2"/>
    <tableColumn id="2" xr3:uid="{CF854C4A-0612-4250-928D-3AB732271DF4}" name="Column2" dataDxfId="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7CBB4A5-A151-40B5-819C-DEA8FBCDF03A}" name="Table15" displayName="Table15" ref="A176:L179" totalsRowShown="0">
  <autoFilter ref="A176:L179" xr:uid="{E7CBB4A5-A151-40B5-819C-DEA8FBCDF03A}"/>
  <tableColumns count="12">
    <tableColumn id="1" xr3:uid="{071B97CF-86D0-48CF-ABA4-520D0692650D}" name="sales:"/>
    <tableColumn id="2" xr3:uid="{20110495-F0BC-4F09-A147-C5032E6EC22B}" name="35"/>
    <tableColumn id="3" xr3:uid="{D7C3F77B-CCC5-47E7-9B85-F5F13A561FB2}" name="28"/>
    <tableColumn id="4" xr3:uid="{FF6CA151-C0EC-42CF-A07F-B8258327E483}" name="32"/>
    <tableColumn id="5" xr3:uid="{8C4C2D17-ED7A-427E-B04B-5B1C23E8E1C5}" name="45"/>
    <tableColumn id="6" xr3:uid="{85E2A086-90BE-46BF-BFE9-CAA4F780EBA8}" name="38"/>
    <tableColumn id="7" xr3:uid="{A6337A49-3DE0-4CE4-843D-ED450C445F1B}" name="29"/>
    <tableColumn id="8" xr3:uid="{2CC66191-4D11-425B-AEA7-6F074988BF26}" name="42"/>
    <tableColumn id="9" xr3:uid="{67506B8F-1BA3-46DE-8F5B-BC602E5831AB}" name="30"/>
    <tableColumn id="10" xr3:uid="{88CEB5F7-5D2B-48AB-BDBB-0C152B799C3D}" name="36"/>
    <tableColumn id="11" xr3:uid="{1D3B6625-95BD-4076-A708-DB3E6B4F713E}" name="41"/>
    <tableColumn id="12" xr3:uid="{4AA837B1-2DB5-4A05-BE93-7644A94FE970}" name="av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1B38F1F-0B84-4541-8E94-EE6025DE916D}" name="Table16" displayName="Table16" ref="A60:M64" totalsRowShown="0">
  <autoFilter ref="A60:M64" xr:uid="{71B38F1F-0B84-4541-8E94-EE6025DE916D}"/>
  <tableColumns count="13">
    <tableColumn id="1" xr3:uid="{FFC4F9AA-357E-42D8-9569-B2D56FF96C4A}" name="Column1"/>
    <tableColumn id="2" xr3:uid="{3E406601-427F-40CE-B41C-074D9EF593C3}" name="Column2"/>
    <tableColumn id="3" xr3:uid="{0F9E11E3-2E26-4ADE-8729-42016CE20675}" name="Column3"/>
    <tableColumn id="4" xr3:uid="{AD534CB0-8F50-4C0C-9731-58CE044447F4}" name="Column4"/>
    <tableColumn id="5" xr3:uid="{E2478F5E-F631-4410-B7CE-AD75BFC3DFA6}" name="Column5"/>
    <tableColumn id="6" xr3:uid="{5DFCA7A8-983E-422D-B3A6-57E6781D055A}" name="Column6"/>
    <tableColumn id="7" xr3:uid="{118EA3B4-114F-4B84-8694-E334942C672D}" name="Column7"/>
    <tableColumn id="8" xr3:uid="{67B5E150-E9E5-40F7-93B5-3EE52DBB8761}" name="Column8"/>
    <tableColumn id="9" xr3:uid="{AF72921B-4BDC-487E-A5D0-D792335F8981}" name="Column9"/>
    <tableColumn id="10" xr3:uid="{7DE0F93C-8F3C-4B54-B7EE-C2A6C4A534E0}" name="Column10"/>
    <tableColumn id="11" xr3:uid="{117C5932-5C56-416A-9D75-5DE8769EB9B7}" name="Column11"/>
    <tableColumn id="12" xr3:uid="{730796FB-83DA-4031-BCC2-4D236366347E}" name="Column12"/>
    <tableColumn id="13" xr3:uid="{62EFD632-B1F6-4A02-B290-42D7ACDE810F}" name="Column1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8AD2E78-B0AB-450C-A9E3-16E96179667E}" name="Table17" displayName="Table17" ref="A75:N77" totalsRowShown="0">
  <autoFilter ref="A75:N77" xr:uid="{88AD2E78-B0AB-450C-A9E3-16E96179667E}"/>
  <tableColumns count="14">
    <tableColumn id="1" xr3:uid="{693CC46D-4595-4F5B-AAF3-8658132F5A19}" name="Column1"/>
    <tableColumn id="2" xr3:uid="{12149ABC-4D04-48E0-A91A-70109A3BAF56}" name="Column2"/>
    <tableColumn id="3" xr3:uid="{44CEBBB8-10A8-4D32-930F-740E43E3A1EE}" name="Column3"/>
    <tableColumn id="4" xr3:uid="{3E33684D-BC79-40D0-B407-608D3B653BBD}" name="Column4"/>
    <tableColumn id="5" xr3:uid="{FD508BA2-1757-4259-98E3-F534708B505C}" name="Column5"/>
    <tableColumn id="6" xr3:uid="{2F8E345B-52AE-473F-BB47-F7EB83EA0AE8}" name="Column6"/>
    <tableColumn id="7" xr3:uid="{630BDDB5-677E-47B5-ADE6-285DA4A60488}" name="Column7"/>
    <tableColumn id="8" xr3:uid="{4CD3771B-03CE-4602-A9D1-235E1C556F74}" name="Column8"/>
    <tableColumn id="9" xr3:uid="{D2FDDE46-7093-4EDA-A25F-A252FD193583}" name="Column9"/>
    <tableColumn id="10" xr3:uid="{94E64D70-4519-4413-BCD6-F97BBA9029FA}" name="Column10"/>
    <tableColumn id="11" xr3:uid="{F77BFB48-9569-45B8-8662-7E042627BB21}" name="Column11"/>
    <tableColumn id="12" xr3:uid="{EE965AE2-3405-43D4-B51B-FCC2FF420D4B}" name="Column12"/>
    <tableColumn id="13" xr3:uid="{726E1E7E-E9BF-4919-8D92-FAD99C686647}" name="Column13">
      <calculatedColumnFormula>AVERAGE(A76:L76)</calculatedColumnFormula>
    </tableColumn>
    <tableColumn id="14" xr3:uid="{60E8839B-6536-41DB-81A7-7E8581A92046}" name="Column1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32B55AB-8ECA-4807-B243-938DAF815176}" name="Table18" displayName="Table18" ref="A80:J86" totalsRowShown="0">
  <autoFilter ref="A80:J86" xr:uid="{332B55AB-8ECA-4807-B243-938DAF815176}"/>
  <tableColumns count="10">
    <tableColumn id="1" xr3:uid="{FEEE482B-0EAE-4AD1-A53A-4308235636DB}" name="Column1"/>
    <tableColumn id="2" xr3:uid="{D30CB21A-DCDA-4FF2-9411-F388257B5663}" name="Column2"/>
    <tableColumn id="3" xr3:uid="{B79CE214-95A5-435D-80B9-370F8E47B3D5}" name="Column3"/>
    <tableColumn id="4" xr3:uid="{ED955D19-3D6F-4CBB-8EA0-E07467FA88A4}" name="Column4"/>
    <tableColumn id="5" xr3:uid="{4E7D2103-147C-44B6-923B-DA2AC6C4708C}" name="Column5"/>
    <tableColumn id="6" xr3:uid="{CA131EF2-F825-4874-8AE2-5C734D5EB04A}" name="Column6"/>
    <tableColumn id="7" xr3:uid="{E7637C18-EED3-4D41-BC50-97845A04C307}" name="Column7"/>
    <tableColumn id="8" xr3:uid="{96A87E61-1E6F-4D24-9FB2-E7D3D14A6C12}" name="Column8"/>
    <tableColumn id="9" xr3:uid="{87956120-487F-4E96-845C-F6FB92A6C56A}" name="Column9"/>
    <tableColumn id="10" xr3:uid="{4D363862-CE15-40A9-A5E6-61C3BFC0ADB5}" name="Column1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7E426CF-A61A-4E43-88C6-5A66CBACD1F2}" name="Table19" displayName="Table19" ref="A33:L39" totalsRowShown="0">
  <autoFilter ref="A33:L39" xr:uid="{87E426CF-A61A-4E43-88C6-5A66CBACD1F2}"/>
  <tableColumns count="12">
    <tableColumn id="1" xr3:uid="{E9314AFC-843A-41FD-A725-E781B73B660A}" name="Column1"/>
    <tableColumn id="2" xr3:uid="{41F5FDE3-BC62-43C6-AE68-28FE44B20898}" name="Column2"/>
    <tableColumn id="3" xr3:uid="{7159FFFE-3258-4B22-AAA8-2759D4631ABC}" name="Column3"/>
    <tableColumn id="4" xr3:uid="{7834D1A0-2A96-4FD3-880B-7D79F83344B6}" name="Column4"/>
    <tableColumn id="5" xr3:uid="{915AB63D-448F-46DB-A1FA-E5CED6CC22F8}" name="Column5"/>
    <tableColumn id="6" xr3:uid="{3E4CCEFD-7A9D-428E-9657-AE6C009AEF16}" name="Column6"/>
    <tableColumn id="7" xr3:uid="{543253D3-3DF8-416A-A10C-761F51D0B25F}" name="Column7"/>
    <tableColumn id="8" xr3:uid="{D5461A06-66C4-4202-9B8B-72E121EBA341}" name="Column8"/>
    <tableColumn id="9" xr3:uid="{161690DD-A174-4693-B786-A5AE87572501}" name="Column9"/>
    <tableColumn id="10" xr3:uid="{EDF33FE3-BB95-4614-BA0A-B78588FA8B4E}" name="Column10"/>
    <tableColumn id="11" xr3:uid="{236BDB1F-38F1-4C1A-8EBE-015F4DB1391F}" name="Column11"/>
    <tableColumn id="12" xr3:uid="{D2FA23C0-F3C4-4146-B7C8-BC0FA87F10BD}" name="Column1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17E7DF3-23A6-402A-A50E-5EA3A81E4644}" name="Table20" displayName="Table20" ref="B199:L210" totalsRowShown="0">
  <autoFilter ref="B199:L210" xr:uid="{117E7DF3-23A6-402A-A50E-5EA3A81E4644}"/>
  <tableColumns count="11">
    <tableColumn id="1" xr3:uid="{8E18C02E-1FCB-414B-A7A4-AFB26AEFC9B1}" name="Column1"/>
    <tableColumn id="2" xr3:uid="{3BDFA2AC-12D0-475D-879D-98C42695E1C1}" name="Column2"/>
    <tableColumn id="3" xr3:uid="{1D155C5F-C0A3-43E9-8778-992B34465E8F}" name="Column3"/>
    <tableColumn id="4" xr3:uid="{5AD4FE33-9E27-437C-8728-EBE2BA2BC9C4}" name="Column4"/>
    <tableColumn id="5" xr3:uid="{E03733D3-66DA-482B-B4A2-F5786628F5F8}" name="Column5"/>
    <tableColumn id="6" xr3:uid="{91C48849-2E51-49D7-81A1-91FD05572803}" name="Column6"/>
    <tableColumn id="7" xr3:uid="{18D3E7D3-F048-4D5E-8105-1E4FB528B1EA}" name="Column7"/>
    <tableColumn id="8" xr3:uid="{742FFC6B-032F-40A0-9528-4999B8145197}" name="Column8"/>
    <tableColumn id="9" xr3:uid="{F42C20F1-8502-42D5-914C-0522846B89A4}" name="Column9"/>
    <tableColumn id="10" xr3:uid="{F41364B3-B896-4281-972F-FE6B045C6893}" name="Column10"/>
    <tableColumn id="11" xr3:uid="{D270A650-D286-4198-9619-CC7D5CE1D6B5}" name="Column1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6D1259E0-C4E2-4E83-8336-DF56DA274AD6}" name="Table21" displayName="Table21" ref="A228:L232" totalsRowShown="0">
  <autoFilter ref="A228:L232" xr:uid="{6D1259E0-C4E2-4E83-8336-DF56DA274AD6}"/>
  <tableColumns count="12">
    <tableColumn id="1" xr3:uid="{449ED7FF-9A3F-43D9-AF0A-331FFC6CD1E3}" name="Column1"/>
    <tableColumn id="2" xr3:uid="{10CE7199-DCEC-406E-8748-A9B03606D33A}" name="Column2"/>
    <tableColumn id="3" xr3:uid="{6E64B12D-0301-43C1-B67B-14D36AB6D33F}" name="Column3"/>
    <tableColumn id="4" xr3:uid="{4EED51B4-F9A9-4EFF-9199-067F35A53CFA}" name="Column4"/>
    <tableColumn id="5" xr3:uid="{9DBC7CB9-A94C-40D1-A916-A7E064F09D78}" name="Column5"/>
    <tableColumn id="6" xr3:uid="{37B455EC-49C3-4F76-8471-1F1775F185B1}" name="Column6"/>
    <tableColumn id="7" xr3:uid="{6911F8BE-781B-4132-A151-FF007E3FBBDB}" name="Column7"/>
    <tableColumn id="8" xr3:uid="{DB194803-718D-4BE9-B315-951E4C4E93F0}" name="Column8"/>
    <tableColumn id="9" xr3:uid="{68EE38E8-861F-4563-925D-032A46A881A6}" name="Column9"/>
    <tableColumn id="10" xr3:uid="{18CBE0D2-8AB6-40E9-AD02-327F37E24DD6}" name="Column10"/>
    <tableColumn id="11" xr3:uid="{3B9DBACA-415A-4735-8FD4-42D4ABF67A29}" name="Column11"/>
    <tableColumn id="12" xr3:uid="{CC158811-976C-4FB0-83B6-ABB8169C35AD}" name="Column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597449-3062-4E13-A362-FB170CD4A930}" name="Table2" displayName="Table2" ref="A10:D30" totalsRowShown="0">
  <autoFilter ref="A10:D30" xr:uid="{E1597449-3062-4E13-A362-FB170CD4A930}"/>
  <tableColumns count="4">
    <tableColumn id="1" xr3:uid="{B88A79E7-152B-4BD9-8A46-7CCAE0E8F08D}" name="customers" dataDxfId="0"/>
    <tableColumn id="2" xr3:uid="{D13AC7E1-4424-434D-A7F3-63DDEA2ACD62}" name="mean"/>
    <tableColumn id="3" xr3:uid="{3E538C71-4B7B-4F05-B447-F519E9EFAE7F}" name="median"/>
    <tableColumn id="4" xr3:uid="{B7269195-3E3A-460A-A75A-7A9DA03EE011}" name="mo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4194C13-3A7A-46F3-893B-600CC7417D8B}" name="Table7" displayName="Table7" ref="A67:M73" totalsRowShown="0">
  <autoFilter ref="A67:M73" xr:uid="{D4194C13-3A7A-46F3-893B-600CC7417D8B}"/>
  <tableColumns count="13">
    <tableColumn id="1" xr3:uid="{CF8451D2-BB43-49D9-BA3B-02CA52FFD2AA}" name="Column1"/>
    <tableColumn id="2" xr3:uid="{0601664B-19DA-484D-A238-1A5B23F576D5}" name="Column2"/>
    <tableColumn id="3" xr3:uid="{7CADF098-5C2E-464C-A9CC-3480EFA2299B}" name="Column3"/>
    <tableColumn id="4" xr3:uid="{6C898B14-E8A8-4045-914E-4E01F4F82148}" name="Column4"/>
    <tableColumn id="5" xr3:uid="{C0B85B7A-0C0A-4531-8D78-B06CA66321B3}" name="Column10"/>
    <tableColumn id="6" xr3:uid="{5A4056F2-2EAC-4ADA-AA2C-475695986DAA}" name="Column5"/>
    <tableColumn id="7" xr3:uid="{368614F3-007E-4B97-B1D4-68D471A9424B}" name="Column6"/>
    <tableColumn id="8" xr3:uid="{5878A48C-E641-4293-BCD5-A024E1E86949}" name="Column7"/>
    <tableColumn id="9" xr3:uid="{35541C3C-EE46-4CE1-9C13-A650BB7C2C50}" name="Column8"/>
    <tableColumn id="10" xr3:uid="{5228E716-EBB4-4DE7-9233-731493A6D111}" name="Column9"/>
    <tableColumn id="11" xr3:uid="{E4E28D8F-B5C6-4D8C-911B-0A8A8C2CADEB}" name="range"/>
    <tableColumn id="12" xr3:uid="{6D099D3B-24F9-473C-966D-6DE654DE1148}" name="variance"/>
    <tableColumn id="13" xr3:uid="{0AE6B48C-C205-4DC7-ABDF-C6889302291A}" name="st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924F04B-72B9-4346-B2C6-A59F0FD3828B}" name="Table9" displayName="Table9" ref="A88:Q94" totalsRowShown="0">
  <autoFilter ref="A88:Q94" xr:uid="{B924F04B-72B9-4346-B2C6-A59F0FD3828B}"/>
  <tableColumns count="17">
    <tableColumn id="1" xr3:uid="{726DEEA9-93AF-4EEF-BBC9-2095AC060D97}" name="Column1"/>
    <tableColumn id="2" xr3:uid="{1C901444-595D-4022-B991-23DC91F38E3F}" name="Column2"/>
    <tableColumn id="3" xr3:uid="{59C53867-9557-41F8-B9A6-7A486296DF59}" name="Column3"/>
    <tableColumn id="4" xr3:uid="{D5683D24-3C0C-452B-8AD6-79F2BE3E6169}" name="Column4"/>
    <tableColumn id="5" xr3:uid="{0EA07F5E-9737-4798-A1DE-9349CD5700F4}" name="Column5"/>
    <tableColumn id="6" xr3:uid="{8B652B5A-B04D-4B21-B45E-181B9B4ED6E9}" name="Column6"/>
    <tableColumn id="7" xr3:uid="{14356718-3023-47AA-9AFA-944E9E928B8A}" name="Column7"/>
    <tableColumn id="8" xr3:uid="{ED56E755-436C-41CD-B32F-D5268F2DF551}" name="Column8"/>
    <tableColumn id="9" xr3:uid="{67CDAA81-AA2B-4135-8220-9E4E914520BB}" name="Column9"/>
    <tableColumn id="10" xr3:uid="{017A3895-A250-44FC-9036-CEDD181B674B}" name="Column10"/>
    <tableColumn id="11" xr3:uid="{BCC049CC-7C12-4BDD-9C15-9CB3EBE800B7}" name="Column11"/>
    <tableColumn id="12" xr3:uid="{AAF5993D-AA3A-443B-9000-AC73C2ABFA09}" name="Column12"/>
    <tableColumn id="13" xr3:uid="{B44F2D7F-A586-4CCA-8000-F3B6EFCEFECA}" name="Column13"/>
    <tableColumn id="14" xr3:uid="{51A9503F-7422-43AF-90BE-0F9E0FDB2D4A}" name="Column14"/>
    <tableColumn id="15" xr3:uid="{802DEBF4-8EFD-45D0-870C-69FAE6CDC395}" name="Column15"/>
    <tableColumn id="16" xr3:uid="{1B99E276-33B6-4EF3-B356-5D762BFBC690}" name="Column16"/>
    <tableColumn id="17" xr3:uid="{5D45FA7A-3399-49B1-B1B1-F593D2C2F3E8}" name="Column1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6723A1E-05E3-4CF3-9EBD-09750D6A5E9D}" name="Table10" displayName="Table10" ref="A48:E55" totalsRowShown="0">
  <autoFilter ref="A48:E55" xr:uid="{66723A1E-05E3-4CF3-9EBD-09750D6A5E9D}"/>
  <tableColumns count="5">
    <tableColumn id="1" xr3:uid="{B0BA1B3B-5EBE-4C30-B530-6438B4CD1DD1}" name="Days"/>
    <tableColumn id="2" xr3:uid="{84DB245E-E72F-4C64-A4D9-6EFE4A49BEB6}" name="units"/>
    <tableColumn id="3" xr3:uid="{72A14F84-56DA-4325-8C55-A7D06CC8CA85}" name="range"/>
    <tableColumn id="4" xr3:uid="{E64376A6-B5BC-4655-9208-CC5C65EDD0E1}" name="variance"/>
    <tableColumn id="5" xr3:uid="{1D12559B-9162-4128-B122-860BD9D61C5B}" name="st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6283312-E7CC-48C6-80D8-ABD21D43587A}" name="Table11" displayName="Table11" ref="A97:O108" totalsRowShown="0">
  <autoFilter ref="A97:O108" xr:uid="{46283312-E7CC-48C6-80D8-ABD21D43587A}"/>
  <tableColumns count="15">
    <tableColumn id="1" xr3:uid="{D8EAA701-22EF-4108-8143-AF12ACF82FDC}" name="Column1"/>
    <tableColumn id="2" xr3:uid="{6A7062E3-BA00-477C-92E0-4583D619C172}" name="Column2"/>
    <tableColumn id="3" xr3:uid="{6BE4B383-D6B8-4437-9609-DE1AF4E3B526}" name="Column3"/>
    <tableColumn id="4" xr3:uid="{5CAE712E-5B76-4108-AA40-CA8502B1377E}" name="Column4"/>
    <tableColumn id="5" xr3:uid="{C87663CD-B7E2-40AD-A503-120D01E9C71E}" name="Column5"/>
    <tableColumn id="6" xr3:uid="{90EBF873-40D8-48E7-936C-6AA62B005326}" name="Column6"/>
    <tableColumn id="7" xr3:uid="{AB815C6B-02EC-4FA6-8F32-279FB96517D3}" name="Column7"/>
    <tableColumn id="8" xr3:uid="{44DB5BC7-6F01-44F4-B0CE-88F89C144709}" name="Column8"/>
    <tableColumn id="9" xr3:uid="{5DC130C6-D0CF-4913-BECC-87274373B1E7}" name="Column9"/>
    <tableColumn id="10" xr3:uid="{6414363C-5A32-43E5-8822-2CDFDB343E77}" name="Column10"/>
    <tableColumn id="11" xr3:uid="{954AB35E-B826-48C4-91DA-CC716C2AF913}" name="Column11"/>
    <tableColumn id="12" xr3:uid="{4CE22834-5ED4-4E02-9D41-39E8E3F56F58}" name="Column12"/>
    <tableColumn id="13" xr3:uid="{751F7C22-1698-44E2-AF34-AA35ACCFEF68}" name="Column13"/>
    <tableColumn id="14" xr3:uid="{31F77BC4-D5F2-4310-838A-6E8B89E826B8}" name="Column14"/>
    <tableColumn id="15" xr3:uid="{A693FADE-CAB2-4173-B831-B9CE20EF417E}" name="Column1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23F1D25-F891-42DA-A75D-D22ED721D696}" name="Table12" displayName="Table12" ref="A111:L117" totalsRowShown="0">
  <autoFilter ref="A111:L117" xr:uid="{423F1D25-F891-42DA-A75D-D22ED721D696}"/>
  <tableColumns count="12">
    <tableColumn id="1" xr3:uid="{01DDACD7-18C1-42DB-92F6-424A7CD8CBB1}" name="Column1"/>
    <tableColumn id="2" xr3:uid="{7BCE65BE-51DA-4085-9A0F-B3F8A81D8047}" name="Column2"/>
    <tableColumn id="3" xr3:uid="{C692789F-8022-4316-92D4-0B8269F4F93E}" name="Column3"/>
    <tableColumn id="4" xr3:uid="{10B0E8CD-7A72-4CCE-8F67-B82266CAD646}" name="Column4"/>
    <tableColumn id="5" xr3:uid="{EEC8EFFD-0DAD-4A82-B3DA-8FF2590D4579}" name="Column5"/>
    <tableColumn id="6" xr3:uid="{9E2FF54B-2D2D-4E7F-9427-A458CD60CE07}" name="Column6"/>
    <tableColumn id="7" xr3:uid="{55DB0065-DC56-4D68-8BB6-ADFD4E84AFEA}" name="Column7"/>
    <tableColumn id="8" xr3:uid="{D6FAA648-DF1D-4823-9126-A88566EB5733}" name="Column8"/>
    <tableColumn id="9" xr3:uid="{69A2CDB7-A57A-42C1-8B8C-9AAA0B795970}" name="Column9"/>
    <tableColumn id="10" xr3:uid="{6F838223-03AB-485D-9B8D-DDBC7954DA75}" name="Column10"/>
    <tableColumn id="11" xr3:uid="{8D012F33-81E0-4B7A-B174-47A5A5CF2DF8}" name="Column11"/>
    <tableColumn id="12" xr3:uid="{2249D4E3-E48C-4E83-94C6-7008A23F19AF}" name="Column1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E7B3B0A-889F-4522-9E4B-BF5765DB4C4E}" name="Table13" displayName="Table13" ref="A120:I121" totalsRowShown="0">
  <autoFilter ref="A120:I121" xr:uid="{4E7B3B0A-889F-4522-9E4B-BF5765DB4C4E}"/>
  <tableColumns count="9">
    <tableColumn id="1" xr3:uid="{DD9C17B8-B12F-4728-A1EE-442B09E073CE}" name="defect type"/>
    <tableColumn id="2" xr3:uid="{702DB418-CC3D-45AA-BF94-BEFC5F0659C6}" name="A"/>
    <tableColumn id="3" xr3:uid="{CDAEFDE7-25DA-4C79-B147-70952AFCB7E7}" name="B"/>
    <tableColumn id="4" xr3:uid="{A71CE664-AAA7-4D69-93BE-46A7E45DEAFE}" name="C"/>
    <tableColumn id="5" xr3:uid="{8914CE4C-0A40-4F18-8CF8-3F311F079273}" name="D"/>
    <tableColumn id="6" xr3:uid="{5F7A5A2F-07D6-4901-BE31-186A62A8F23A}" name="E"/>
    <tableColumn id="7" xr3:uid="{298A7DB1-F754-40AB-A191-E1FA0D2B9054}" name="F"/>
    <tableColumn id="8" xr3:uid="{2FDAF30F-B2FC-4E00-8217-7ADDECC8E8C3}" name="G"/>
    <tableColumn id="9" xr3:uid="{395ECD87-BED9-437E-A8BB-BF77E67FB123}" name="MCD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057758B-A991-47E5-9E2C-0BCDFDC3044A}" name="Table14" displayName="Table14" ref="A142:K153" totalsRowShown="0">
  <autoFilter ref="A142:K153" xr:uid="{4057758B-A991-47E5-9E2C-0BCDFDC3044A}"/>
  <tableColumns count="11">
    <tableColumn id="1" xr3:uid="{27F9CB2D-39BB-4B14-A144-A941885B01DC}" name="Column1"/>
    <tableColumn id="2" xr3:uid="{CE574F0A-6487-4981-BE36-C6ECAD14D2CE}" name="Column2"/>
    <tableColumn id="3" xr3:uid="{CB9AE5E7-08C9-445A-9647-3575638A8312}" name="Column3"/>
    <tableColumn id="4" xr3:uid="{E053CEB4-96F2-40EA-9D63-B177CFE0C43D}" name="Column4"/>
    <tableColumn id="5" xr3:uid="{E2E4700A-3AA5-4FE2-B0C4-EF91BEC9C1E3}" name="Column5"/>
    <tableColumn id="6" xr3:uid="{4B781C94-F29C-4C89-9419-9B942FD97878}" name="Column6"/>
    <tableColumn id="7" xr3:uid="{B1EF5031-A409-4008-A2FE-020517C846E6}" name="Column7"/>
    <tableColumn id="8" xr3:uid="{5B0C7A62-3808-4164-82C7-98A062FC334E}" name="Column8"/>
    <tableColumn id="9" xr3:uid="{950B8729-5136-48FC-A8D9-598047BBF8D3}" name="Column9"/>
    <tableColumn id="10" xr3:uid="{BB046BE0-10B9-43E3-AF9C-6A923876A0C3}" name="Column10"/>
    <tableColumn id="11" xr3:uid="{EDDFFFF7-8AAD-4038-9930-9AA7FCD42486}" name="Column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13" Type="http://schemas.openxmlformats.org/officeDocument/2006/relationships/table" Target="../tables/table10.xml"/><Relationship Id="rId18" Type="http://schemas.openxmlformats.org/officeDocument/2006/relationships/table" Target="../tables/table15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12" Type="http://schemas.openxmlformats.org/officeDocument/2006/relationships/table" Target="../tables/table9.xml"/><Relationship Id="rId17" Type="http://schemas.openxmlformats.org/officeDocument/2006/relationships/table" Target="../tables/table14.xml"/><Relationship Id="rId2" Type="http://schemas.openxmlformats.org/officeDocument/2006/relationships/drawing" Target="../drawings/drawing1.xml"/><Relationship Id="rId16" Type="http://schemas.openxmlformats.org/officeDocument/2006/relationships/table" Target="../tables/table13.xml"/><Relationship Id="rId20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11" Type="http://schemas.openxmlformats.org/officeDocument/2006/relationships/table" Target="../tables/table8.xml"/><Relationship Id="rId5" Type="http://schemas.openxmlformats.org/officeDocument/2006/relationships/table" Target="../tables/table2.xml"/><Relationship Id="rId15" Type="http://schemas.openxmlformats.org/officeDocument/2006/relationships/table" Target="../tables/table12.xml"/><Relationship Id="rId10" Type="http://schemas.openxmlformats.org/officeDocument/2006/relationships/table" Target="../tables/table7.xml"/><Relationship Id="rId19" Type="http://schemas.openxmlformats.org/officeDocument/2006/relationships/table" Target="../tables/table16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Relationship Id="rId1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2EF6D-D10C-4CB3-BB6F-E23FB0936419}">
  <dimension ref="A1:Q297"/>
  <sheetViews>
    <sheetView tabSelected="1" topLeftCell="A276" zoomScale="115" zoomScaleNormal="115" workbookViewId="0">
      <selection activeCell="A292" sqref="A292"/>
    </sheetView>
  </sheetViews>
  <sheetFormatPr defaultRowHeight="14.4" x14ac:dyDescent="0.3"/>
  <cols>
    <col min="1" max="1" width="12.33203125" customWidth="1"/>
    <col min="2" max="2" width="22.6640625" customWidth="1"/>
    <col min="3" max="3" width="19.44140625" customWidth="1"/>
    <col min="4" max="9" width="10.6640625" customWidth="1"/>
    <col min="10" max="13" width="11.77734375" customWidth="1"/>
    <col min="14" max="17" width="11.109375" customWidth="1"/>
  </cols>
  <sheetData>
    <row r="1" spans="1:13" x14ac:dyDescent="0.3">
      <c r="A1" t="s">
        <v>57</v>
      </c>
    </row>
    <row r="3" spans="1:13" x14ac:dyDescent="0.3">
      <c r="A3" s="1" t="s">
        <v>9</v>
      </c>
      <c r="B3" s="1" t="s">
        <v>10</v>
      </c>
      <c r="C3" s="2" t="s">
        <v>11</v>
      </c>
      <c r="D3" s="2" t="s">
        <v>12</v>
      </c>
      <c r="E3" s="3" t="s">
        <v>13</v>
      </c>
    </row>
    <row r="4" spans="1:13" x14ac:dyDescent="0.3">
      <c r="A4" s="1" t="s">
        <v>4</v>
      </c>
      <c r="B4" s="1" t="s">
        <v>5</v>
      </c>
      <c r="C4" s="4" t="s">
        <v>6</v>
      </c>
      <c r="D4" s="4" t="s">
        <v>7</v>
      </c>
      <c r="E4" s="5" t="s">
        <v>8</v>
      </c>
      <c r="M4" s="1"/>
    </row>
    <row r="5" spans="1:13" x14ac:dyDescent="0.3">
      <c r="A5" s="1" t="s">
        <v>0</v>
      </c>
      <c r="B5" s="1">
        <v>50</v>
      </c>
      <c r="C5" s="6">
        <v>58.75</v>
      </c>
      <c r="D5" s="6">
        <v>57.5</v>
      </c>
      <c r="E5" s="7" t="e">
        <v>#N/A</v>
      </c>
      <c r="M5" s="1"/>
    </row>
    <row r="6" spans="1:13" x14ac:dyDescent="0.3">
      <c r="A6" s="1" t="s">
        <v>1</v>
      </c>
      <c r="B6" s="1">
        <v>60</v>
      </c>
      <c r="C6" s="1"/>
      <c r="D6" s="1"/>
      <c r="E6" s="1"/>
      <c r="M6" s="1"/>
    </row>
    <row r="7" spans="1:13" x14ac:dyDescent="0.3">
      <c r="A7" s="1" t="s">
        <v>2</v>
      </c>
      <c r="B7" s="1">
        <v>55</v>
      </c>
      <c r="C7" s="1"/>
      <c r="D7" s="1"/>
      <c r="E7" s="1"/>
      <c r="M7" s="1"/>
    </row>
    <row r="8" spans="1:13" x14ac:dyDescent="0.3">
      <c r="A8" s="1" t="s">
        <v>3</v>
      </c>
      <c r="B8" s="1">
        <v>70</v>
      </c>
      <c r="C8" s="1"/>
      <c r="D8" s="1"/>
      <c r="E8" s="1"/>
      <c r="M8" s="1"/>
    </row>
    <row r="9" spans="1:13" x14ac:dyDescent="0.3">
      <c r="A9" t="s">
        <v>99</v>
      </c>
      <c r="B9" s="1"/>
      <c r="C9" s="1"/>
      <c r="D9" s="1"/>
      <c r="E9" s="1"/>
      <c r="M9" s="1"/>
    </row>
    <row r="10" spans="1:13" x14ac:dyDescent="0.3">
      <c r="A10" t="s">
        <v>14</v>
      </c>
      <c r="B10" t="s">
        <v>6</v>
      </c>
      <c r="C10" t="s">
        <v>7</v>
      </c>
      <c r="D10" t="s">
        <v>8</v>
      </c>
    </row>
    <row r="11" spans="1:13" x14ac:dyDescent="0.3">
      <c r="A11" s="1">
        <v>15</v>
      </c>
      <c r="B11" s="1">
        <f>AVERAGE(A11:A30)</f>
        <v>17</v>
      </c>
      <c r="C11" s="1">
        <f>MEDIAN(A11:A30)</f>
        <v>15</v>
      </c>
      <c r="D11" s="1">
        <f>MODE(A11:A30)</f>
        <v>10</v>
      </c>
    </row>
    <row r="12" spans="1:13" x14ac:dyDescent="0.3">
      <c r="A12" s="1">
        <v>10</v>
      </c>
    </row>
    <row r="13" spans="1:13" x14ac:dyDescent="0.3">
      <c r="A13" s="1">
        <v>20</v>
      </c>
    </row>
    <row r="14" spans="1:13" x14ac:dyDescent="0.3">
      <c r="A14" s="1">
        <v>25</v>
      </c>
    </row>
    <row r="15" spans="1:13" x14ac:dyDescent="0.3">
      <c r="A15" s="1">
        <v>15</v>
      </c>
    </row>
    <row r="16" spans="1:13" x14ac:dyDescent="0.3">
      <c r="A16" s="1">
        <v>10</v>
      </c>
    </row>
    <row r="17" spans="1:1" x14ac:dyDescent="0.3">
      <c r="A17" s="1">
        <v>30</v>
      </c>
    </row>
    <row r="18" spans="1:1" x14ac:dyDescent="0.3">
      <c r="A18" s="1">
        <v>20</v>
      </c>
    </row>
    <row r="19" spans="1:1" x14ac:dyDescent="0.3">
      <c r="A19" s="1">
        <v>15</v>
      </c>
    </row>
    <row r="20" spans="1:1" x14ac:dyDescent="0.3">
      <c r="A20" s="1">
        <v>10</v>
      </c>
    </row>
    <row r="21" spans="1:1" x14ac:dyDescent="0.3">
      <c r="A21" s="1">
        <v>10</v>
      </c>
    </row>
    <row r="22" spans="1:1" x14ac:dyDescent="0.3">
      <c r="A22" s="1">
        <v>25</v>
      </c>
    </row>
    <row r="23" spans="1:1" x14ac:dyDescent="0.3">
      <c r="A23" s="1">
        <v>15</v>
      </c>
    </row>
    <row r="24" spans="1:1" x14ac:dyDescent="0.3">
      <c r="A24" s="1">
        <v>20</v>
      </c>
    </row>
    <row r="25" spans="1:1" x14ac:dyDescent="0.3">
      <c r="A25" s="1">
        <v>20</v>
      </c>
    </row>
    <row r="26" spans="1:1" x14ac:dyDescent="0.3">
      <c r="A26" s="1">
        <v>15</v>
      </c>
    </row>
    <row r="27" spans="1:1" x14ac:dyDescent="0.3">
      <c r="A27" s="1">
        <v>10</v>
      </c>
    </row>
    <row r="28" spans="1:1" x14ac:dyDescent="0.3">
      <c r="A28" s="1">
        <v>10</v>
      </c>
    </row>
    <row r="29" spans="1:1" x14ac:dyDescent="0.3">
      <c r="A29" s="1">
        <v>20</v>
      </c>
    </row>
    <row r="30" spans="1:1" x14ac:dyDescent="0.3">
      <c r="A30" s="1">
        <v>25</v>
      </c>
    </row>
    <row r="31" spans="1:1" x14ac:dyDescent="0.3">
      <c r="A31" s="1"/>
    </row>
    <row r="32" spans="1:1" x14ac:dyDescent="0.3">
      <c r="A32" t="s">
        <v>92</v>
      </c>
    </row>
    <row r="33" spans="1:12" x14ac:dyDescent="0.3">
      <c r="A33" t="s">
        <v>9</v>
      </c>
      <c r="B33" t="s">
        <v>10</v>
      </c>
      <c r="C33" t="s">
        <v>11</v>
      </c>
      <c r="D33" t="s">
        <v>12</v>
      </c>
      <c r="E33" t="s">
        <v>13</v>
      </c>
      <c r="F33" t="s">
        <v>30</v>
      </c>
      <c r="G33" t="s">
        <v>31</v>
      </c>
      <c r="H33" t="s">
        <v>32</v>
      </c>
      <c r="I33" t="s">
        <v>33</v>
      </c>
      <c r="J33" t="s">
        <v>34</v>
      </c>
      <c r="K33" t="s">
        <v>35</v>
      </c>
      <c r="L33" t="s">
        <v>36</v>
      </c>
    </row>
    <row r="34" spans="1:12" x14ac:dyDescent="0.3">
      <c r="A34" t="s">
        <v>91</v>
      </c>
      <c r="J34" t="s">
        <v>88</v>
      </c>
      <c r="K34" t="s">
        <v>89</v>
      </c>
      <c r="L34" t="s">
        <v>90</v>
      </c>
    </row>
    <row r="35" spans="1:12" x14ac:dyDescent="0.3">
      <c r="A35">
        <v>3</v>
      </c>
      <c r="B35">
        <v>2</v>
      </c>
      <c r="C35">
        <v>5</v>
      </c>
      <c r="D35">
        <v>4</v>
      </c>
      <c r="E35">
        <v>7</v>
      </c>
      <c r="F35">
        <v>3</v>
      </c>
      <c r="G35">
        <v>3</v>
      </c>
      <c r="H35">
        <v>1</v>
      </c>
      <c r="I35">
        <v>6</v>
      </c>
      <c r="J35">
        <f>AVERAGE(A35:I39)</f>
        <v>3.4444444444444446</v>
      </c>
      <c r="K35">
        <f>MEDIAN(A35:I39)</f>
        <v>3</v>
      </c>
      <c r="L35">
        <f>_xlfn.MODE.SNGL(A35:I39)</f>
        <v>2</v>
      </c>
    </row>
    <row r="36" spans="1:12" x14ac:dyDescent="0.3">
      <c r="A36">
        <v>4</v>
      </c>
      <c r="B36">
        <v>2</v>
      </c>
      <c r="C36">
        <v>3</v>
      </c>
      <c r="D36">
        <v>5</v>
      </c>
      <c r="E36">
        <v>2</v>
      </c>
      <c r="F36">
        <v>4</v>
      </c>
      <c r="G36">
        <v>1</v>
      </c>
      <c r="H36">
        <v>3</v>
      </c>
      <c r="I36">
        <v>5</v>
      </c>
    </row>
    <row r="37" spans="1:12" x14ac:dyDescent="0.3">
      <c r="A37">
        <v>6</v>
      </c>
      <c r="B37">
        <v>3</v>
      </c>
      <c r="C37">
        <v>2</v>
      </c>
      <c r="D37">
        <v>1</v>
      </c>
      <c r="E37">
        <v>4</v>
      </c>
      <c r="F37">
        <v>2</v>
      </c>
      <c r="G37">
        <v>5</v>
      </c>
      <c r="H37">
        <v>3</v>
      </c>
      <c r="I37">
        <v>2</v>
      </c>
    </row>
    <row r="38" spans="1:12" x14ac:dyDescent="0.3">
      <c r="A38">
        <v>7</v>
      </c>
      <c r="B38">
        <v>2</v>
      </c>
      <c r="C38">
        <v>3</v>
      </c>
      <c r="D38">
        <v>4</v>
      </c>
      <c r="E38">
        <v>5</v>
      </c>
      <c r="F38">
        <v>1</v>
      </c>
      <c r="G38">
        <v>2</v>
      </c>
      <c r="H38">
        <v>4</v>
      </c>
      <c r="I38">
        <v>3</v>
      </c>
    </row>
    <row r="39" spans="1:12" x14ac:dyDescent="0.3">
      <c r="A39">
        <v>5</v>
      </c>
      <c r="B39">
        <v>3</v>
      </c>
      <c r="C39">
        <v>2</v>
      </c>
      <c r="D39">
        <v>4</v>
      </c>
      <c r="E39">
        <v>2</v>
      </c>
      <c r="F39">
        <v>6</v>
      </c>
      <c r="G39">
        <v>2</v>
      </c>
      <c r="H39">
        <v>4</v>
      </c>
      <c r="I39">
        <v>5</v>
      </c>
    </row>
    <row r="45" spans="1:12" ht="23.4" x14ac:dyDescent="0.45">
      <c r="A45" s="9" t="s">
        <v>58</v>
      </c>
      <c r="B45" s="9"/>
      <c r="C45" s="9"/>
      <c r="D45" s="8"/>
    </row>
    <row r="46" spans="1:12" x14ac:dyDescent="0.3">
      <c r="A46" t="s">
        <v>66</v>
      </c>
    </row>
    <row r="48" spans="1:12" x14ac:dyDescent="0.3">
      <c r="A48" t="s">
        <v>25</v>
      </c>
      <c r="B48" t="s">
        <v>26</v>
      </c>
      <c r="C48" t="s">
        <v>27</v>
      </c>
      <c r="D48" t="s">
        <v>28</v>
      </c>
      <c r="E48" t="s">
        <v>29</v>
      </c>
    </row>
    <row r="49" spans="1:13" x14ac:dyDescent="0.3">
      <c r="A49" t="s">
        <v>15</v>
      </c>
      <c r="B49">
        <v>120</v>
      </c>
      <c r="C49">
        <v>35</v>
      </c>
      <c r="D49">
        <f>_xlfn.VAR.S(B49:B58)</f>
        <v>123.33333333333333</v>
      </c>
      <c r="E49">
        <f>_xlfn.STDEV.S(B49:B58)</f>
        <v>11.105554165971787</v>
      </c>
    </row>
    <row r="50" spans="1:13" x14ac:dyDescent="0.3">
      <c r="A50" t="s">
        <v>16</v>
      </c>
      <c r="B50">
        <v>110</v>
      </c>
    </row>
    <row r="51" spans="1:13" x14ac:dyDescent="0.3">
      <c r="A51" t="s">
        <v>17</v>
      </c>
      <c r="B51">
        <v>130</v>
      </c>
    </row>
    <row r="52" spans="1:13" x14ac:dyDescent="0.3">
      <c r="A52" t="s">
        <v>18</v>
      </c>
      <c r="B52">
        <v>115</v>
      </c>
    </row>
    <row r="53" spans="1:13" x14ac:dyDescent="0.3">
      <c r="A53" t="s">
        <v>19</v>
      </c>
      <c r="B53">
        <v>125</v>
      </c>
    </row>
    <row r="54" spans="1:13" x14ac:dyDescent="0.3">
      <c r="A54" t="s">
        <v>20</v>
      </c>
      <c r="B54">
        <v>105</v>
      </c>
    </row>
    <row r="55" spans="1:13" x14ac:dyDescent="0.3">
      <c r="A55" t="s">
        <v>21</v>
      </c>
      <c r="B55">
        <v>135</v>
      </c>
    </row>
    <row r="56" spans="1:13" ht="3" customHeight="1" x14ac:dyDescent="0.3">
      <c r="A56" t="s">
        <v>22</v>
      </c>
      <c r="B56">
        <v>115</v>
      </c>
    </row>
    <row r="57" spans="1:13" ht="3" customHeight="1" x14ac:dyDescent="0.3">
      <c r="A57" t="s">
        <v>23</v>
      </c>
      <c r="B57">
        <v>125</v>
      </c>
    </row>
    <row r="58" spans="1:13" ht="3" customHeight="1" x14ac:dyDescent="0.3">
      <c r="A58" t="s">
        <v>24</v>
      </c>
      <c r="B58">
        <v>140</v>
      </c>
    </row>
    <row r="59" spans="1:13" x14ac:dyDescent="0.3">
      <c r="A59" t="s">
        <v>84</v>
      </c>
    </row>
    <row r="60" spans="1:13" x14ac:dyDescent="0.3">
      <c r="A60" t="s">
        <v>9</v>
      </c>
      <c r="B60" t="s">
        <v>10</v>
      </c>
      <c r="C60" t="s">
        <v>11</v>
      </c>
      <c r="D60" t="s">
        <v>12</v>
      </c>
      <c r="E60" t="s">
        <v>13</v>
      </c>
      <c r="F60" t="s">
        <v>30</v>
      </c>
      <c r="G60" t="s">
        <v>31</v>
      </c>
      <c r="H60" t="s">
        <v>32</v>
      </c>
      <c r="I60" t="s">
        <v>33</v>
      </c>
      <c r="J60" t="s">
        <v>34</v>
      </c>
      <c r="K60" t="s">
        <v>35</v>
      </c>
      <c r="L60" t="s">
        <v>36</v>
      </c>
      <c r="M60" t="s">
        <v>37</v>
      </c>
    </row>
    <row r="61" spans="1:13" x14ac:dyDescent="0.3">
      <c r="K61" t="s">
        <v>29</v>
      </c>
      <c r="L61" t="s">
        <v>28</v>
      </c>
      <c r="M61" t="s">
        <v>27</v>
      </c>
    </row>
    <row r="62" spans="1:13" x14ac:dyDescent="0.3">
      <c r="A62">
        <v>500</v>
      </c>
      <c r="B62">
        <v>700</v>
      </c>
      <c r="C62">
        <v>400</v>
      </c>
      <c r="D62">
        <v>600</v>
      </c>
      <c r="E62">
        <v>550</v>
      </c>
      <c r="F62">
        <v>750</v>
      </c>
      <c r="G62">
        <v>650</v>
      </c>
      <c r="H62">
        <v>500</v>
      </c>
      <c r="I62">
        <v>600</v>
      </c>
      <c r="J62">
        <v>550</v>
      </c>
      <c r="K62">
        <f>_xlfn.STDEV.S(A62:J64)</f>
        <v>114.73357443855863</v>
      </c>
      <c r="L62">
        <v>13163.793100000001</v>
      </c>
      <c r="M62">
        <v>400</v>
      </c>
    </row>
    <row r="63" spans="1:13" x14ac:dyDescent="0.3">
      <c r="A63">
        <v>800</v>
      </c>
      <c r="B63">
        <v>450</v>
      </c>
      <c r="C63">
        <v>700</v>
      </c>
      <c r="D63">
        <v>550</v>
      </c>
      <c r="E63">
        <v>600</v>
      </c>
      <c r="F63">
        <v>400</v>
      </c>
      <c r="G63">
        <v>650</v>
      </c>
      <c r="H63">
        <v>500</v>
      </c>
      <c r="I63">
        <v>750</v>
      </c>
      <c r="J63">
        <v>550</v>
      </c>
    </row>
    <row r="64" spans="1:13" x14ac:dyDescent="0.3">
      <c r="A64">
        <v>700</v>
      </c>
      <c r="B64">
        <v>600</v>
      </c>
      <c r="C64">
        <v>500</v>
      </c>
      <c r="D64">
        <v>800</v>
      </c>
      <c r="E64">
        <v>550</v>
      </c>
      <c r="F64">
        <v>650</v>
      </c>
      <c r="G64">
        <v>400</v>
      </c>
      <c r="H64">
        <v>600</v>
      </c>
      <c r="I64">
        <v>750</v>
      </c>
      <c r="J64">
        <v>550</v>
      </c>
    </row>
    <row r="66" spans="1:14" x14ac:dyDescent="0.3">
      <c r="A66" t="s">
        <v>85</v>
      </c>
    </row>
    <row r="67" spans="1:14" x14ac:dyDescent="0.3">
      <c r="A67" t="s">
        <v>9</v>
      </c>
      <c r="B67" t="s">
        <v>10</v>
      </c>
      <c r="C67" t="s">
        <v>11</v>
      </c>
      <c r="D67" t="s">
        <v>12</v>
      </c>
      <c r="E67" t="s">
        <v>34</v>
      </c>
      <c r="F67" t="s">
        <v>13</v>
      </c>
      <c r="G67" t="s">
        <v>30</v>
      </c>
      <c r="H67" t="s">
        <v>31</v>
      </c>
      <c r="I67" t="s">
        <v>32</v>
      </c>
      <c r="J67" t="s">
        <v>33</v>
      </c>
      <c r="K67" t="s">
        <v>27</v>
      </c>
      <c r="L67" t="s">
        <v>28</v>
      </c>
      <c r="M67" t="s">
        <v>29</v>
      </c>
    </row>
    <row r="68" spans="1:14" x14ac:dyDescent="0.3">
      <c r="A68">
        <v>3</v>
      </c>
      <c r="B68">
        <v>5</v>
      </c>
      <c r="C68">
        <v>2</v>
      </c>
      <c r="D68">
        <v>4</v>
      </c>
      <c r="E68">
        <v>6</v>
      </c>
      <c r="F68">
        <v>2</v>
      </c>
      <c r="G68">
        <v>3</v>
      </c>
      <c r="H68">
        <v>4</v>
      </c>
      <c r="I68">
        <v>2</v>
      </c>
      <c r="J68">
        <v>5</v>
      </c>
      <c r="K68">
        <v>6</v>
      </c>
      <c r="L68">
        <f>_xlfn.VAR.S(A68:J72)</f>
        <v>2.3363265306122454</v>
      </c>
      <c r="M68">
        <f>_xlfn.STDEV.S(A68:J72)</f>
        <v>1.5285046714394579</v>
      </c>
    </row>
    <row r="69" spans="1:14" x14ac:dyDescent="0.3">
      <c r="A69">
        <v>7</v>
      </c>
      <c r="B69">
        <v>2</v>
      </c>
      <c r="C69">
        <v>3</v>
      </c>
      <c r="D69">
        <v>4</v>
      </c>
      <c r="E69">
        <v>2</v>
      </c>
      <c r="F69">
        <v>4</v>
      </c>
      <c r="G69">
        <v>2</v>
      </c>
      <c r="H69">
        <v>3</v>
      </c>
      <c r="I69">
        <v>5</v>
      </c>
      <c r="J69">
        <v>6</v>
      </c>
    </row>
    <row r="70" spans="1:14" x14ac:dyDescent="0.3">
      <c r="A70">
        <v>3</v>
      </c>
      <c r="B70">
        <v>2</v>
      </c>
      <c r="C70">
        <v>1</v>
      </c>
      <c r="D70">
        <v>4</v>
      </c>
      <c r="E70">
        <v>2</v>
      </c>
      <c r="F70">
        <v>4</v>
      </c>
      <c r="G70">
        <v>5</v>
      </c>
      <c r="H70">
        <v>3</v>
      </c>
      <c r="I70">
        <v>2</v>
      </c>
      <c r="J70">
        <v>7</v>
      </c>
    </row>
    <row r="71" spans="1:14" x14ac:dyDescent="0.3">
      <c r="A71">
        <v>2</v>
      </c>
      <c r="B71">
        <v>3</v>
      </c>
      <c r="C71">
        <v>4</v>
      </c>
      <c r="D71">
        <v>5</v>
      </c>
      <c r="E71">
        <v>1</v>
      </c>
      <c r="F71">
        <v>6</v>
      </c>
      <c r="G71">
        <v>2</v>
      </c>
      <c r="H71">
        <v>4</v>
      </c>
      <c r="I71">
        <v>3</v>
      </c>
      <c r="J71">
        <v>5</v>
      </c>
    </row>
    <row r="72" spans="1:14" x14ac:dyDescent="0.3">
      <c r="A72">
        <v>3</v>
      </c>
      <c r="B72">
        <v>2</v>
      </c>
      <c r="C72">
        <v>4</v>
      </c>
      <c r="D72">
        <v>2</v>
      </c>
      <c r="E72">
        <v>6</v>
      </c>
      <c r="F72">
        <v>3</v>
      </c>
      <c r="G72">
        <v>2</v>
      </c>
      <c r="H72">
        <v>4</v>
      </c>
      <c r="I72">
        <v>5</v>
      </c>
      <c r="J72">
        <v>3</v>
      </c>
    </row>
    <row r="73" spans="1:14" x14ac:dyDescent="0.3">
      <c r="A73">
        <v>9</v>
      </c>
      <c r="B73">
        <v>8</v>
      </c>
      <c r="C73">
        <v>7</v>
      </c>
      <c r="D73">
        <v>6</v>
      </c>
      <c r="E73">
        <v>7</v>
      </c>
      <c r="F73">
        <v>8</v>
      </c>
      <c r="G73">
        <v>9</v>
      </c>
      <c r="H73">
        <v>7</v>
      </c>
      <c r="I73">
        <v>6</v>
      </c>
    </row>
    <row r="74" spans="1:14" x14ac:dyDescent="0.3">
      <c r="A74" t="s">
        <v>59</v>
      </c>
    </row>
    <row r="75" spans="1:14" x14ac:dyDescent="0.3">
      <c r="A75" t="s">
        <v>9</v>
      </c>
      <c r="B75" t="s">
        <v>10</v>
      </c>
      <c r="C75" t="s">
        <v>11</v>
      </c>
      <c r="D75" t="s">
        <v>12</v>
      </c>
      <c r="E75" t="s">
        <v>13</v>
      </c>
      <c r="F75" t="s">
        <v>30</v>
      </c>
      <c r="G75" t="s">
        <v>31</v>
      </c>
      <c r="H75" t="s">
        <v>32</v>
      </c>
      <c r="I75" t="s">
        <v>33</v>
      </c>
      <c r="J75" t="s">
        <v>34</v>
      </c>
      <c r="K75" t="s">
        <v>35</v>
      </c>
      <c r="L75" t="s">
        <v>36</v>
      </c>
      <c r="M75" t="s">
        <v>37</v>
      </c>
      <c r="N75" t="s">
        <v>60</v>
      </c>
    </row>
    <row r="76" spans="1:14" x14ac:dyDescent="0.3">
      <c r="A76" t="s">
        <v>62</v>
      </c>
      <c r="M76" t="s">
        <v>86</v>
      </c>
      <c r="N76" t="s">
        <v>87</v>
      </c>
    </row>
    <row r="77" spans="1:14" x14ac:dyDescent="0.3">
      <c r="A77">
        <v>120</v>
      </c>
      <c r="B77">
        <v>150</v>
      </c>
      <c r="C77">
        <v>110</v>
      </c>
      <c r="D77">
        <v>135</v>
      </c>
      <c r="E77">
        <v>125</v>
      </c>
      <c r="F77">
        <v>140</v>
      </c>
      <c r="G77">
        <v>130</v>
      </c>
      <c r="H77">
        <v>155</v>
      </c>
      <c r="I77">
        <v>115</v>
      </c>
      <c r="J77">
        <v>145</v>
      </c>
      <c r="K77">
        <v>135</v>
      </c>
      <c r="L77">
        <v>130</v>
      </c>
      <c r="M77">
        <f>AVERAGE(A77:L77)</f>
        <v>132.5</v>
      </c>
      <c r="N77">
        <v>45</v>
      </c>
    </row>
    <row r="79" spans="1:14" x14ac:dyDescent="0.3">
      <c r="A79" t="s">
        <v>63</v>
      </c>
    </row>
    <row r="80" spans="1:14" x14ac:dyDescent="0.3">
      <c r="A80" t="s">
        <v>9</v>
      </c>
      <c r="B80" t="s">
        <v>10</v>
      </c>
      <c r="C80" t="s">
        <v>11</v>
      </c>
      <c r="D80" t="s">
        <v>12</v>
      </c>
      <c r="E80" t="s">
        <v>13</v>
      </c>
      <c r="F80" t="s">
        <v>30</v>
      </c>
      <c r="G80" t="s">
        <v>31</v>
      </c>
      <c r="H80" t="s">
        <v>32</v>
      </c>
      <c r="I80" t="s">
        <v>33</v>
      </c>
      <c r="J80" t="s">
        <v>34</v>
      </c>
    </row>
    <row r="81" spans="1:17" x14ac:dyDescent="0.3">
      <c r="A81" t="s">
        <v>62</v>
      </c>
      <c r="I81" t="s">
        <v>86</v>
      </c>
      <c r="J81" t="s">
        <v>87</v>
      </c>
    </row>
    <row r="82" spans="1:17" x14ac:dyDescent="0.3">
      <c r="A82">
        <v>8</v>
      </c>
      <c r="B82">
        <v>7</v>
      </c>
      <c r="C82">
        <v>9</v>
      </c>
      <c r="D82">
        <v>6</v>
      </c>
      <c r="E82">
        <v>7</v>
      </c>
      <c r="F82">
        <v>8</v>
      </c>
      <c r="G82">
        <v>7</v>
      </c>
      <c r="H82">
        <v>6</v>
      </c>
      <c r="I82">
        <f>AVERAGE(A82:H86)</f>
        <v>7.4</v>
      </c>
      <c r="J82">
        <v>3</v>
      </c>
    </row>
    <row r="83" spans="1:17" x14ac:dyDescent="0.3">
      <c r="A83">
        <v>8</v>
      </c>
      <c r="B83">
        <v>9</v>
      </c>
      <c r="C83">
        <v>7</v>
      </c>
      <c r="D83">
        <v>6</v>
      </c>
      <c r="E83">
        <v>8</v>
      </c>
      <c r="F83">
        <v>9</v>
      </c>
      <c r="G83">
        <v>6</v>
      </c>
      <c r="H83">
        <v>7</v>
      </c>
    </row>
    <row r="84" spans="1:17" x14ac:dyDescent="0.3">
      <c r="A84">
        <v>8</v>
      </c>
      <c r="B84">
        <v>9</v>
      </c>
      <c r="C84">
        <v>7</v>
      </c>
      <c r="D84">
        <v>6</v>
      </c>
      <c r="E84">
        <v>9</v>
      </c>
      <c r="F84">
        <v>8</v>
      </c>
      <c r="G84">
        <v>7</v>
      </c>
      <c r="H84">
        <v>6</v>
      </c>
    </row>
    <row r="85" spans="1:17" x14ac:dyDescent="0.3">
      <c r="A85">
        <v>9</v>
      </c>
      <c r="B85">
        <v>8</v>
      </c>
      <c r="C85">
        <v>7</v>
      </c>
      <c r="D85">
        <v>6</v>
      </c>
      <c r="E85">
        <v>7</v>
      </c>
      <c r="F85">
        <v>8</v>
      </c>
      <c r="G85">
        <v>7</v>
      </c>
      <c r="H85">
        <v>6</v>
      </c>
    </row>
    <row r="86" spans="1:17" x14ac:dyDescent="0.3">
      <c r="A86">
        <v>9</v>
      </c>
      <c r="B86">
        <v>8</v>
      </c>
      <c r="C86">
        <v>7</v>
      </c>
      <c r="D86">
        <v>6</v>
      </c>
      <c r="E86">
        <v>9</v>
      </c>
      <c r="F86">
        <v>8</v>
      </c>
      <c r="G86">
        <v>7</v>
      </c>
      <c r="H86">
        <v>6</v>
      </c>
    </row>
    <row r="87" spans="1:17" x14ac:dyDescent="0.3">
      <c r="A87" t="s">
        <v>67</v>
      </c>
    </row>
    <row r="88" spans="1:17" x14ac:dyDescent="0.3">
      <c r="A88" t="s">
        <v>9</v>
      </c>
      <c r="B88" t="s">
        <v>10</v>
      </c>
      <c r="C88" t="s">
        <v>11</v>
      </c>
      <c r="D88" t="s">
        <v>12</v>
      </c>
      <c r="E88" t="s">
        <v>13</v>
      </c>
      <c r="F88" t="s">
        <v>30</v>
      </c>
      <c r="G88" t="s">
        <v>31</v>
      </c>
      <c r="H88" t="s">
        <v>32</v>
      </c>
      <c r="I88" t="s">
        <v>33</v>
      </c>
      <c r="J88" t="s">
        <v>34</v>
      </c>
      <c r="K88" t="s">
        <v>35</v>
      </c>
      <c r="L88" t="s">
        <v>36</v>
      </c>
      <c r="M88" t="s">
        <v>37</v>
      </c>
      <c r="N88" t="s">
        <v>60</v>
      </c>
      <c r="O88" t="s">
        <v>61</v>
      </c>
      <c r="P88" t="s">
        <v>64</v>
      </c>
      <c r="Q88" t="s">
        <v>65</v>
      </c>
    </row>
    <row r="89" spans="1:17" x14ac:dyDescent="0.3">
      <c r="L89" t="s">
        <v>38</v>
      </c>
      <c r="M89" t="s">
        <v>39</v>
      </c>
      <c r="N89" t="s">
        <v>40</v>
      </c>
      <c r="O89" t="s">
        <v>27</v>
      </c>
      <c r="P89" t="s">
        <v>28</v>
      </c>
    </row>
    <row r="90" spans="1:17" x14ac:dyDescent="0.3">
      <c r="A90" t="s">
        <v>41</v>
      </c>
      <c r="B90">
        <v>30</v>
      </c>
      <c r="C90">
        <v>32</v>
      </c>
      <c r="D90">
        <v>33</v>
      </c>
      <c r="E90">
        <v>28</v>
      </c>
      <c r="F90">
        <v>31</v>
      </c>
      <c r="G90">
        <v>30</v>
      </c>
      <c r="H90">
        <v>29</v>
      </c>
      <c r="I90">
        <v>30</v>
      </c>
      <c r="J90">
        <v>32</v>
      </c>
      <c r="K90">
        <v>31</v>
      </c>
      <c r="L90">
        <f>AVERAGE(B90:K94)</f>
        <v>26.48</v>
      </c>
      <c r="M90">
        <f>MIN(B90:K94)</f>
        <v>17</v>
      </c>
      <c r="N90">
        <f>MAX(B90:K94)</f>
        <v>36</v>
      </c>
      <c r="O90">
        <v>19</v>
      </c>
      <c r="P90">
        <f>_xlfn.VAR.S(B90:K94)</f>
        <v>32.417959183673531</v>
      </c>
    </row>
    <row r="91" spans="1:17" x14ac:dyDescent="0.3">
      <c r="A91" t="s">
        <v>42</v>
      </c>
      <c r="B91">
        <v>25</v>
      </c>
      <c r="C91">
        <v>27</v>
      </c>
      <c r="D91">
        <v>26</v>
      </c>
      <c r="E91">
        <v>23</v>
      </c>
      <c r="F91">
        <v>28</v>
      </c>
      <c r="G91">
        <v>24</v>
      </c>
      <c r="H91">
        <v>26</v>
      </c>
      <c r="I91">
        <v>25</v>
      </c>
      <c r="J91">
        <v>27</v>
      </c>
      <c r="K91">
        <v>28</v>
      </c>
    </row>
    <row r="92" spans="1:17" x14ac:dyDescent="0.3">
      <c r="A92" t="s">
        <v>43</v>
      </c>
      <c r="B92">
        <v>22</v>
      </c>
      <c r="C92">
        <v>23</v>
      </c>
      <c r="D92">
        <v>20</v>
      </c>
      <c r="E92">
        <v>25</v>
      </c>
      <c r="F92">
        <v>21</v>
      </c>
      <c r="G92">
        <v>24</v>
      </c>
      <c r="H92">
        <v>23</v>
      </c>
      <c r="I92">
        <v>22</v>
      </c>
      <c r="J92">
        <v>25</v>
      </c>
      <c r="K92">
        <v>24</v>
      </c>
    </row>
    <row r="93" spans="1:17" x14ac:dyDescent="0.3">
      <c r="A93" t="s">
        <v>45</v>
      </c>
      <c r="B93">
        <v>18</v>
      </c>
      <c r="C93">
        <v>17</v>
      </c>
      <c r="D93">
        <v>19</v>
      </c>
      <c r="E93">
        <v>20</v>
      </c>
      <c r="F93">
        <v>21</v>
      </c>
      <c r="G93">
        <v>18</v>
      </c>
      <c r="H93">
        <v>19</v>
      </c>
      <c r="I93">
        <v>17</v>
      </c>
      <c r="J93">
        <v>20</v>
      </c>
      <c r="K93">
        <v>19</v>
      </c>
    </row>
    <row r="94" spans="1:17" x14ac:dyDescent="0.3">
      <c r="A94" t="s">
        <v>46</v>
      </c>
      <c r="B94">
        <v>35</v>
      </c>
      <c r="C94">
        <v>36</v>
      </c>
      <c r="D94">
        <v>34</v>
      </c>
      <c r="E94">
        <v>35</v>
      </c>
      <c r="F94">
        <v>33</v>
      </c>
      <c r="G94">
        <v>34</v>
      </c>
      <c r="H94">
        <v>32</v>
      </c>
      <c r="I94">
        <v>33</v>
      </c>
      <c r="J94">
        <v>36</v>
      </c>
      <c r="K94">
        <v>34</v>
      </c>
    </row>
    <row r="96" spans="1:17" x14ac:dyDescent="0.3">
      <c r="A96" t="s">
        <v>68</v>
      </c>
    </row>
    <row r="97" spans="1:15" x14ac:dyDescent="0.3">
      <c r="A97" t="s">
        <v>9</v>
      </c>
      <c r="B97" t="s">
        <v>10</v>
      </c>
      <c r="C97" t="s">
        <v>11</v>
      </c>
      <c r="D97" t="s">
        <v>12</v>
      </c>
      <c r="E97" t="s">
        <v>13</v>
      </c>
      <c r="F97" t="s">
        <v>30</v>
      </c>
      <c r="G97" t="s">
        <v>31</v>
      </c>
      <c r="H97" t="s">
        <v>32</v>
      </c>
      <c r="I97" t="s">
        <v>33</v>
      </c>
      <c r="J97" t="s">
        <v>34</v>
      </c>
      <c r="K97" t="s">
        <v>35</v>
      </c>
      <c r="L97" t="s">
        <v>36</v>
      </c>
      <c r="M97" t="s">
        <v>37</v>
      </c>
      <c r="N97" t="s">
        <v>60</v>
      </c>
      <c r="O97" t="s">
        <v>61</v>
      </c>
    </row>
    <row r="98" spans="1:15" x14ac:dyDescent="0.3">
      <c r="K98" t="s">
        <v>8</v>
      </c>
      <c r="L98" t="s">
        <v>7</v>
      </c>
      <c r="M98" t="s">
        <v>39</v>
      </c>
      <c r="N98" t="s">
        <v>40</v>
      </c>
      <c r="O98" t="s">
        <v>27</v>
      </c>
    </row>
    <row r="99" spans="1:15" x14ac:dyDescent="0.3">
      <c r="A99">
        <v>28</v>
      </c>
      <c r="B99">
        <v>32</v>
      </c>
      <c r="C99">
        <v>35</v>
      </c>
      <c r="D99">
        <v>40</v>
      </c>
      <c r="E99">
        <v>42</v>
      </c>
      <c r="F99">
        <v>28</v>
      </c>
      <c r="G99">
        <v>33</v>
      </c>
      <c r="H99">
        <v>38</v>
      </c>
      <c r="I99">
        <v>30</v>
      </c>
      <c r="J99">
        <v>41</v>
      </c>
      <c r="K99">
        <f>_xlfn.MODE.SNGL(A99:J108)</f>
        <v>31</v>
      </c>
      <c r="L99">
        <f>MEDIAN(A99:J108)</f>
        <v>35</v>
      </c>
      <c r="M99">
        <f>MIN(A99:J108)</f>
        <v>27</v>
      </c>
      <c r="N99">
        <f>MAX(A99:J108)</f>
        <v>45</v>
      </c>
      <c r="O99">
        <v>18</v>
      </c>
    </row>
    <row r="100" spans="1:15" x14ac:dyDescent="0.3">
      <c r="A100">
        <v>37</v>
      </c>
      <c r="B100">
        <v>31</v>
      </c>
      <c r="C100">
        <v>34</v>
      </c>
      <c r="D100">
        <v>29</v>
      </c>
      <c r="E100">
        <v>36</v>
      </c>
      <c r="F100">
        <v>43</v>
      </c>
      <c r="G100">
        <v>39</v>
      </c>
      <c r="H100">
        <v>27</v>
      </c>
      <c r="I100">
        <v>35</v>
      </c>
      <c r="J100">
        <v>31</v>
      </c>
    </row>
    <row r="101" spans="1:15" x14ac:dyDescent="0.3">
      <c r="A101">
        <v>39</v>
      </c>
      <c r="B101">
        <v>45</v>
      </c>
      <c r="C101">
        <v>29</v>
      </c>
      <c r="D101">
        <v>33</v>
      </c>
      <c r="E101">
        <v>37</v>
      </c>
      <c r="F101">
        <v>40</v>
      </c>
      <c r="G101">
        <v>36</v>
      </c>
      <c r="H101">
        <v>29</v>
      </c>
      <c r="I101">
        <v>31</v>
      </c>
      <c r="J101">
        <v>38</v>
      </c>
    </row>
    <row r="102" spans="1:15" x14ac:dyDescent="0.3">
      <c r="A102">
        <v>35</v>
      </c>
      <c r="B102">
        <v>44</v>
      </c>
      <c r="C102">
        <v>32</v>
      </c>
      <c r="D102">
        <v>39</v>
      </c>
      <c r="E102">
        <v>36</v>
      </c>
      <c r="F102">
        <v>30</v>
      </c>
      <c r="G102">
        <v>33</v>
      </c>
      <c r="H102">
        <v>28</v>
      </c>
      <c r="I102">
        <v>41</v>
      </c>
      <c r="J102">
        <v>35</v>
      </c>
    </row>
    <row r="103" spans="1:15" x14ac:dyDescent="0.3">
      <c r="A103">
        <v>31</v>
      </c>
      <c r="B103">
        <v>37</v>
      </c>
      <c r="C103">
        <v>42</v>
      </c>
      <c r="D103">
        <v>29</v>
      </c>
      <c r="E103">
        <v>34</v>
      </c>
      <c r="F103">
        <v>40</v>
      </c>
      <c r="G103">
        <v>31</v>
      </c>
      <c r="H103">
        <v>33</v>
      </c>
      <c r="I103">
        <v>38</v>
      </c>
      <c r="J103">
        <v>36</v>
      </c>
    </row>
    <row r="104" spans="1:15" x14ac:dyDescent="0.3">
      <c r="A104">
        <v>39</v>
      </c>
      <c r="B104">
        <v>27</v>
      </c>
      <c r="C104">
        <v>35</v>
      </c>
      <c r="D104">
        <v>30</v>
      </c>
      <c r="E104">
        <v>43</v>
      </c>
      <c r="F104">
        <v>29</v>
      </c>
      <c r="G104">
        <v>32</v>
      </c>
      <c r="H104">
        <v>36</v>
      </c>
      <c r="I104">
        <v>31</v>
      </c>
      <c r="J104">
        <v>40</v>
      </c>
    </row>
    <row r="105" spans="1:15" x14ac:dyDescent="0.3">
      <c r="A105">
        <v>38</v>
      </c>
      <c r="B105">
        <v>44</v>
      </c>
      <c r="C105">
        <v>37</v>
      </c>
      <c r="D105">
        <v>33</v>
      </c>
      <c r="E105">
        <v>35</v>
      </c>
      <c r="F105">
        <v>41</v>
      </c>
      <c r="G105">
        <v>30</v>
      </c>
      <c r="H105">
        <v>31</v>
      </c>
      <c r="I105">
        <v>39</v>
      </c>
      <c r="J105">
        <v>28</v>
      </c>
    </row>
    <row r="106" spans="1:15" x14ac:dyDescent="0.3">
      <c r="A106">
        <v>45</v>
      </c>
      <c r="B106">
        <v>29</v>
      </c>
      <c r="C106">
        <v>33</v>
      </c>
      <c r="D106">
        <v>38</v>
      </c>
      <c r="E106">
        <v>34</v>
      </c>
      <c r="F106">
        <v>32</v>
      </c>
      <c r="G106">
        <v>35</v>
      </c>
      <c r="H106">
        <v>31</v>
      </c>
      <c r="I106">
        <v>40</v>
      </c>
      <c r="J106">
        <v>36</v>
      </c>
    </row>
    <row r="107" spans="1:15" x14ac:dyDescent="0.3">
      <c r="A107">
        <v>39</v>
      </c>
      <c r="B107">
        <v>27</v>
      </c>
      <c r="C107">
        <v>35</v>
      </c>
      <c r="D107">
        <v>30</v>
      </c>
      <c r="E107">
        <v>43</v>
      </c>
      <c r="F107">
        <v>29</v>
      </c>
      <c r="G107">
        <v>32</v>
      </c>
      <c r="H107">
        <v>36</v>
      </c>
      <c r="I107">
        <v>31</v>
      </c>
      <c r="J107">
        <v>40</v>
      </c>
    </row>
    <row r="108" spans="1:15" x14ac:dyDescent="0.3">
      <c r="A108">
        <v>38</v>
      </c>
      <c r="B108">
        <v>44</v>
      </c>
      <c r="C108">
        <v>37</v>
      </c>
      <c r="D108">
        <v>33</v>
      </c>
      <c r="E108">
        <v>35</v>
      </c>
      <c r="F108">
        <v>41</v>
      </c>
      <c r="G108">
        <v>30</v>
      </c>
      <c r="H108">
        <v>31</v>
      </c>
      <c r="I108">
        <v>39</v>
      </c>
      <c r="J108">
        <v>28</v>
      </c>
    </row>
    <row r="110" spans="1:15" x14ac:dyDescent="0.3">
      <c r="A110" t="s">
        <v>69</v>
      </c>
    </row>
    <row r="111" spans="1:15" x14ac:dyDescent="0.3">
      <c r="A111" t="s">
        <v>9</v>
      </c>
      <c r="B111" t="s">
        <v>10</v>
      </c>
      <c r="C111" t="s">
        <v>11</v>
      </c>
      <c r="D111" t="s">
        <v>12</v>
      </c>
      <c r="E111" t="s">
        <v>13</v>
      </c>
      <c r="F111" t="s">
        <v>30</v>
      </c>
      <c r="G111" t="s">
        <v>31</v>
      </c>
      <c r="H111" t="s">
        <v>32</v>
      </c>
      <c r="I111" t="s">
        <v>33</v>
      </c>
      <c r="J111" t="s">
        <v>34</v>
      </c>
      <c r="K111" t="s">
        <v>35</v>
      </c>
      <c r="L111" t="s">
        <v>36</v>
      </c>
    </row>
    <row r="112" spans="1:15" x14ac:dyDescent="0.3">
      <c r="K112" t="s">
        <v>8</v>
      </c>
      <c r="L112" t="s">
        <v>7</v>
      </c>
    </row>
    <row r="113" spans="1:12" x14ac:dyDescent="0.3">
      <c r="A113">
        <v>56</v>
      </c>
      <c r="B113">
        <v>40</v>
      </c>
      <c r="C113">
        <v>28</v>
      </c>
      <c r="D113">
        <v>73</v>
      </c>
      <c r="E113">
        <v>52</v>
      </c>
      <c r="F113">
        <v>61</v>
      </c>
      <c r="G113">
        <v>35</v>
      </c>
      <c r="H113">
        <v>40</v>
      </c>
      <c r="I113">
        <v>47</v>
      </c>
      <c r="J113">
        <v>65</v>
      </c>
      <c r="K113">
        <f>_xlfn.MODE.SNGL(A113:J117)</f>
        <v>40</v>
      </c>
      <c r="L113">
        <f>MEDIAN(A113:J117)</f>
        <v>50</v>
      </c>
    </row>
    <row r="114" spans="1:12" x14ac:dyDescent="0.3">
      <c r="A114">
        <v>52</v>
      </c>
      <c r="B114">
        <v>44</v>
      </c>
      <c r="C114">
        <v>38</v>
      </c>
      <c r="D114">
        <v>60</v>
      </c>
      <c r="E114">
        <v>56</v>
      </c>
      <c r="F114">
        <v>40</v>
      </c>
      <c r="G114">
        <v>36</v>
      </c>
      <c r="H114">
        <v>49</v>
      </c>
      <c r="I114">
        <v>68</v>
      </c>
      <c r="J114">
        <v>57</v>
      </c>
    </row>
    <row r="115" spans="1:12" x14ac:dyDescent="0.3">
      <c r="A115">
        <v>52</v>
      </c>
      <c r="B115">
        <v>63</v>
      </c>
      <c r="C115">
        <v>41</v>
      </c>
      <c r="D115">
        <v>48</v>
      </c>
      <c r="E115">
        <v>55</v>
      </c>
      <c r="F115">
        <v>42</v>
      </c>
      <c r="G115">
        <v>39</v>
      </c>
      <c r="H115">
        <v>58</v>
      </c>
      <c r="I115">
        <v>62</v>
      </c>
      <c r="J115">
        <v>49</v>
      </c>
    </row>
    <row r="116" spans="1:12" x14ac:dyDescent="0.3">
      <c r="A116">
        <v>59</v>
      </c>
      <c r="B116">
        <v>45</v>
      </c>
      <c r="C116">
        <v>47</v>
      </c>
      <c r="D116">
        <v>51</v>
      </c>
      <c r="E116">
        <v>65</v>
      </c>
      <c r="F116">
        <v>41</v>
      </c>
      <c r="G116">
        <v>48</v>
      </c>
      <c r="H116">
        <v>55</v>
      </c>
      <c r="I116">
        <v>42</v>
      </c>
      <c r="J116">
        <v>39</v>
      </c>
    </row>
    <row r="117" spans="1:12" x14ac:dyDescent="0.3">
      <c r="A117">
        <v>58</v>
      </c>
      <c r="B117">
        <v>62</v>
      </c>
      <c r="C117">
        <v>49</v>
      </c>
      <c r="D117">
        <v>59</v>
      </c>
      <c r="E117">
        <v>45</v>
      </c>
      <c r="F117">
        <v>47</v>
      </c>
      <c r="G117">
        <v>51</v>
      </c>
      <c r="H117">
        <v>65</v>
      </c>
      <c r="I117">
        <v>43</v>
      </c>
      <c r="J117">
        <v>58</v>
      </c>
    </row>
    <row r="119" spans="1:12" x14ac:dyDescent="0.3">
      <c r="A119" t="s">
        <v>70</v>
      </c>
    </row>
    <row r="120" spans="1:12" x14ac:dyDescent="0.3">
      <c r="A120" t="s">
        <v>47</v>
      </c>
      <c r="B120" t="s">
        <v>48</v>
      </c>
      <c r="C120" t="s">
        <v>49</v>
      </c>
      <c r="D120" t="s">
        <v>50</v>
      </c>
      <c r="E120" t="s">
        <v>44</v>
      </c>
      <c r="F120" t="s">
        <v>51</v>
      </c>
      <c r="G120" t="s">
        <v>52</v>
      </c>
      <c r="H120" t="s">
        <v>54</v>
      </c>
      <c r="I120" t="s">
        <v>55</v>
      </c>
    </row>
    <row r="121" spans="1:12" x14ac:dyDescent="0.3">
      <c r="A121" t="s">
        <v>53</v>
      </c>
      <c r="B121">
        <v>30</v>
      </c>
      <c r="C121">
        <v>40</v>
      </c>
      <c r="D121">
        <v>20</v>
      </c>
      <c r="E121">
        <v>10</v>
      </c>
      <c r="F121">
        <v>45</v>
      </c>
      <c r="G121">
        <v>25</v>
      </c>
      <c r="H121">
        <v>30</v>
      </c>
      <c r="I121" t="s">
        <v>51</v>
      </c>
    </row>
    <row r="140" spans="1:11" x14ac:dyDescent="0.3">
      <c r="A140" t="s">
        <v>71</v>
      </c>
    </row>
    <row r="142" spans="1:11" x14ac:dyDescent="0.3">
      <c r="A142" t="s">
        <v>9</v>
      </c>
      <c r="B142" t="s">
        <v>10</v>
      </c>
      <c r="C142" t="s">
        <v>11</v>
      </c>
      <c r="D142" t="s">
        <v>12</v>
      </c>
      <c r="E142" t="s">
        <v>13</v>
      </c>
      <c r="F142" t="s">
        <v>30</v>
      </c>
      <c r="G142" t="s">
        <v>31</v>
      </c>
      <c r="H142" t="s">
        <v>32</v>
      </c>
      <c r="I142" t="s">
        <v>33</v>
      </c>
      <c r="J142" t="s">
        <v>34</v>
      </c>
      <c r="K142" t="s">
        <v>35</v>
      </c>
    </row>
    <row r="143" spans="1:11" x14ac:dyDescent="0.3">
      <c r="K143" t="s">
        <v>8</v>
      </c>
    </row>
    <row r="144" spans="1:11" x14ac:dyDescent="0.3">
      <c r="A144">
        <v>4</v>
      </c>
      <c r="B144">
        <v>5</v>
      </c>
      <c r="C144">
        <v>3</v>
      </c>
      <c r="D144">
        <v>4</v>
      </c>
      <c r="E144">
        <v>4</v>
      </c>
      <c r="F144">
        <v>3</v>
      </c>
      <c r="G144">
        <v>2</v>
      </c>
      <c r="H144">
        <v>5</v>
      </c>
      <c r="I144">
        <v>4</v>
      </c>
      <c r="J144">
        <v>3</v>
      </c>
      <c r="K144">
        <f>_xlfn.MODE.SNGL(A144:J153)</f>
        <v>4</v>
      </c>
    </row>
    <row r="145" spans="1:10" x14ac:dyDescent="0.3">
      <c r="A145">
        <v>5</v>
      </c>
      <c r="B145">
        <v>4</v>
      </c>
      <c r="C145">
        <v>2</v>
      </c>
      <c r="D145">
        <v>3</v>
      </c>
      <c r="E145">
        <v>4</v>
      </c>
      <c r="F145">
        <v>5</v>
      </c>
      <c r="G145">
        <v>3</v>
      </c>
      <c r="H145">
        <v>4</v>
      </c>
      <c r="I145">
        <v>5</v>
      </c>
      <c r="J145">
        <v>3</v>
      </c>
    </row>
    <row r="146" spans="1:10" x14ac:dyDescent="0.3">
      <c r="A146">
        <v>4</v>
      </c>
      <c r="B146">
        <v>3</v>
      </c>
      <c r="C146">
        <v>2</v>
      </c>
      <c r="D146">
        <v>4</v>
      </c>
      <c r="E146">
        <v>5</v>
      </c>
      <c r="F146">
        <v>3</v>
      </c>
      <c r="G146">
        <v>4</v>
      </c>
      <c r="H146">
        <v>5</v>
      </c>
      <c r="I146">
        <v>4</v>
      </c>
      <c r="J146">
        <v>3</v>
      </c>
    </row>
    <row r="147" spans="1:10" x14ac:dyDescent="0.3">
      <c r="A147">
        <v>3</v>
      </c>
      <c r="B147">
        <v>4</v>
      </c>
      <c r="C147">
        <v>5</v>
      </c>
      <c r="D147">
        <v>2</v>
      </c>
      <c r="E147">
        <v>3</v>
      </c>
      <c r="F147">
        <v>4</v>
      </c>
      <c r="G147">
        <v>4</v>
      </c>
      <c r="H147">
        <v>3</v>
      </c>
      <c r="I147">
        <v>5</v>
      </c>
      <c r="J147">
        <v>4</v>
      </c>
    </row>
    <row r="148" spans="1:10" x14ac:dyDescent="0.3">
      <c r="A148">
        <v>3</v>
      </c>
      <c r="B148">
        <v>4</v>
      </c>
      <c r="C148">
        <v>5</v>
      </c>
      <c r="D148">
        <v>4</v>
      </c>
      <c r="E148">
        <v>2</v>
      </c>
      <c r="F148">
        <v>3</v>
      </c>
      <c r="G148">
        <v>4</v>
      </c>
      <c r="H148">
        <v>5</v>
      </c>
      <c r="I148">
        <v>3</v>
      </c>
      <c r="J148">
        <v>4</v>
      </c>
    </row>
    <row r="149" spans="1:10" x14ac:dyDescent="0.3">
      <c r="A149">
        <v>5</v>
      </c>
      <c r="B149">
        <v>4</v>
      </c>
      <c r="C149">
        <v>3</v>
      </c>
      <c r="D149">
        <v>4</v>
      </c>
      <c r="E149">
        <v>5</v>
      </c>
      <c r="F149">
        <v>3</v>
      </c>
      <c r="G149">
        <v>4</v>
      </c>
      <c r="H149">
        <v>5</v>
      </c>
      <c r="I149">
        <v>4</v>
      </c>
      <c r="J149">
        <v>3</v>
      </c>
    </row>
    <row r="150" spans="1:10" x14ac:dyDescent="0.3">
      <c r="A150">
        <v>3</v>
      </c>
      <c r="B150">
        <v>4</v>
      </c>
      <c r="C150">
        <v>5</v>
      </c>
      <c r="D150">
        <v>2</v>
      </c>
      <c r="E150">
        <v>3</v>
      </c>
      <c r="F150">
        <v>4</v>
      </c>
      <c r="G150">
        <v>4</v>
      </c>
      <c r="H150">
        <v>3</v>
      </c>
      <c r="I150">
        <v>5</v>
      </c>
      <c r="J150">
        <v>4</v>
      </c>
    </row>
    <row r="151" spans="1:10" x14ac:dyDescent="0.3">
      <c r="A151">
        <v>3</v>
      </c>
      <c r="B151">
        <v>4</v>
      </c>
      <c r="C151">
        <v>5</v>
      </c>
      <c r="D151">
        <v>4</v>
      </c>
      <c r="E151">
        <v>2</v>
      </c>
      <c r="F151">
        <v>3</v>
      </c>
      <c r="G151">
        <v>4</v>
      </c>
      <c r="H151">
        <v>5</v>
      </c>
      <c r="I151">
        <v>3</v>
      </c>
      <c r="J151">
        <v>4</v>
      </c>
    </row>
    <row r="152" spans="1:10" x14ac:dyDescent="0.3">
      <c r="A152">
        <v>5</v>
      </c>
      <c r="B152">
        <v>4</v>
      </c>
      <c r="C152">
        <v>3</v>
      </c>
      <c r="D152">
        <v>4</v>
      </c>
      <c r="E152">
        <v>5</v>
      </c>
      <c r="F152">
        <v>3</v>
      </c>
      <c r="G152">
        <v>4</v>
      </c>
      <c r="H152">
        <v>5</v>
      </c>
      <c r="I152">
        <v>4</v>
      </c>
      <c r="J152">
        <v>3</v>
      </c>
    </row>
    <row r="153" spans="1:10" x14ac:dyDescent="0.3">
      <c r="A153">
        <v>3</v>
      </c>
      <c r="B153">
        <v>3</v>
      </c>
      <c r="C153">
        <v>4</v>
      </c>
      <c r="D153">
        <v>5</v>
      </c>
      <c r="E153">
        <v>2</v>
      </c>
      <c r="F153">
        <v>3</v>
      </c>
      <c r="G153">
        <v>4</v>
      </c>
      <c r="H153">
        <v>4</v>
      </c>
      <c r="I153">
        <v>5</v>
      </c>
      <c r="J153">
        <v>4</v>
      </c>
    </row>
    <row r="154" spans="1:10" x14ac:dyDescent="0.3">
      <c r="A154" t="s">
        <v>56</v>
      </c>
    </row>
    <row r="155" spans="1:10" x14ac:dyDescent="0.3">
      <c r="B155" t="s">
        <v>56</v>
      </c>
    </row>
    <row r="175" spans="1:12" x14ac:dyDescent="0.3">
      <c r="A175" t="s">
        <v>83</v>
      </c>
    </row>
    <row r="176" spans="1:12" x14ac:dyDescent="0.3">
      <c r="A176" t="s">
        <v>72</v>
      </c>
      <c r="B176" t="s">
        <v>73</v>
      </c>
      <c r="C176" t="s">
        <v>74</v>
      </c>
      <c r="D176" t="s">
        <v>75</v>
      </c>
      <c r="E176" t="s">
        <v>76</v>
      </c>
      <c r="F176" t="s">
        <v>77</v>
      </c>
      <c r="G176" t="s">
        <v>78</v>
      </c>
      <c r="H176" t="s">
        <v>79</v>
      </c>
      <c r="I176" t="s">
        <v>80</v>
      </c>
      <c r="J176" t="s">
        <v>81</v>
      </c>
      <c r="K176" t="s">
        <v>82</v>
      </c>
      <c r="L176" t="s">
        <v>38</v>
      </c>
    </row>
    <row r="177" spans="2:12" x14ac:dyDescent="0.3">
      <c r="B177">
        <v>47</v>
      </c>
      <c r="C177">
        <v>31</v>
      </c>
      <c r="D177">
        <v>39</v>
      </c>
      <c r="E177">
        <v>43</v>
      </c>
      <c r="F177">
        <v>37</v>
      </c>
      <c r="G177">
        <v>30</v>
      </c>
      <c r="H177">
        <v>34</v>
      </c>
      <c r="I177">
        <v>39</v>
      </c>
      <c r="J177">
        <v>28</v>
      </c>
      <c r="K177">
        <v>33</v>
      </c>
      <c r="L177">
        <f>AVERAGE(B176:K180)</f>
        <v>36.274999999999999</v>
      </c>
    </row>
    <row r="178" spans="2:12" x14ac:dyDescent="0.3">
      <c r="B178">
        <v>36</v>
      </c>
      <c r="C178">
        <v>40</v>
      </c>
      <c r="D178">
        <v>42</v>
      </c>
      <c r="E178">
        <v>29</v>
      </c>
      <c r="F178">
        <v>31</v>
      </c>
      <c r="G178">
        <v>45</v>
      </c>
      <c r="H178">
        <v>38</v>
      </c>
      <c r="I178">
        <v>33</v>
      </c>
      <c r="J178">
        <v>41</v>
      </c>
      <c r="K178">
        <v>35</v>
      </c>
    </row>
    <row r="179" spans="2:12" x14ac:dyDescent="0.3">
      <c r="B179">
        <v>37</v>
      </c>
      <c r="C179">
        <v>34</v>
      </c>
      <c r="D179">
        <v>46</v>
      </c>
      <c r="E179">
        <v>30</v>
      </c>
      <c r="F179">
        <v>39</v>
      </c>
      <c r="G179">
        <v>43</v>
      </c>
      <c r="H179">
        <v>28</v>
      </c>
      <c r="I179">
        <v>32</v>
      </c>
      <c r="J179">
        <v>36</v>
      </c>
      <c r="K179">
        <v>29</v>
      </c>
    </row>
    <row r="180" spans="2:12" x14ac:dyDescent="0.3">
      <c r="B180">
        <v>31</v>
      </c>
      <c r="C180">
        <v>37</v>
      </c>
      <c r="D180">
        <v>40</v>
      </c>
      <c r="E180">
        <v>42</v>
      </c>
      <c r="F180">
        <v>33</v>
      </c>
      <c r="G180">
        <v>39</v>
      </c>
      <c r="H180">
        <v>28</v>
      </c>
      <c r="I180">
        <v>35</v>
      </c>
      <c r="J180">
        <v>38</v>
      </c>
      <c r="K180">
        <v>43</v>
      </c>
    </row>
    <row r="198" spans="1:12" x14ac:dyDescent="0.3">
      <c r="A198" t="s">
        <v>93</v>
      </c>
    </row>
    <row r="199" spans="1:12" x14ac:dyDescent="0.3">
      <c r="B199" t="s">
        <v>9</v>
      </c>
      <c r="C199" t="s">
        <v>10</v>
      </c>
      <c r="D199" t="s">
        <v>11</v>
      </c>
      <c r="E199" t="s">
        <v>12</v>
      </c>
      <c r="F199" t="s">
        <v>13</v>
      </c>
      <c r="G199" t="s">
        <v>30</v>
      </c>
      <c r="H199" t="s">
        <v>31</v>
      </c>
      <c r="I199" t="s">
        <v>32</v>
      </c>
      <c r="J199" t="s">
        <v>33</v>
      </c>
      <c r="K199" t="s">
        <v>34</v>
      </c>
      <c r="L199" t="s">
        <v>35</v>
      </c>
    </row>
    <row r="200" spans="1:12" x14ac:dyDescent="0.3">
      <c r="B200" t="s">
        <v>91</v>
      </c>
      <c r="L200" t="s">
        <v>89</v>
      </c>
    </row>
    <row r="201" spans="1:12" x14ac:dyDescent="0.3">
      <c r="B201">
        <v>125</v>
      </c>
      <c r="C201">
        <v>148</v>
      </c>
      <c r="D201">
        <v>137</v>
      </c>
      <c r="E201">
        <v>120</v>
      </c>
      <c r="F201">
        <v>135</v>
      </c>
      <c r="G201">
        <v>132</v>
      </c>
      <c r="H201">
        <v>145</v>
      </c>
      <c r="I201">
        <v>122</v>
      </c>
      <c r="J201">
        <v>130</v>
      </c>
      <c r="K201">
        <v>141</v>
      </c>
      <c r="L201">
        <f>MEDIAN(B201:K210)</f>
        <v>130.5</v>
      </c>
    </row>
    <row r="202" spans="1:12" x14ac:dyDescent="0.3">
      <c r="B202">
        <v>118</v>
      </c>
      <c r="C202">
        <v>125</v>
      </c>
      <c r="D202">
        <v>132</v>
      </c>
      <c r="E202">
        <v>136</v>
      </c>
      <c r="F202">
        <v>128</v>
      </c>
      <c r="G202">
        <v>123</v>
      </c>
      <c r="H202">
        <v>132</v>
      </c>
      <c r="I202">
        <v>138</v>
      </c>
      <c r="J202">
        <v>126</v>
      </c>
      <c r="K202">
        <v>129</v>
      </c>
    </row>
    <row r="203" spans="1:12" x14ac:dyDescent="0.3">
      <c r="B203">
        <v>136</v>
      </c>
      <c r="C203">
        <v>127</v>
      </c>
      <c r="D203">
        <v>130</v>
      </c>
      <c r="E203">
        <v>122</v>
      </c>
      <c r="F203">
        <v>125</v>
      </c>
      <c r="G203">
        <v>133</v>
      </c>
      <c r="H203">
        <v>140</v>
      </c>
      <c r="I203">
        <v>126</v>
      </c>
      <c r="J203">
        <v>133</v>
      </c>
      <c r="K203">
        <v>135</v>
      </c>
    </row>
    <row r="204" spans="1:12" x14ac:dyDescent="0.3">
      <c r="B204">
        <v>130</v>
      </c>
      <c r="C204">
        <v>134</v>
      </c>
      <c r="D204">
        <v>141</v>
      </c>
      <c r="E204">
        <v>119</v>
      </c>
      <c r="F204">
        <v>125</v>
      </c>
      <c r="G204">
        <v>131</v>
      </c>
      <c r="H204">
        <v>136</v>
      </c>
      <c r="I204">
        <v>128</v>
      </c>
      <c r="J204">
        <v>124</v>
      </c>
      <c r="K204">
        <v>132</v>
      </c>
    </row>
    <row r="205" spans="1:12" x14ac:dyDescent="0.3">
      <c r="B205">
        <v>136</v>
      </c>
      <c r="C205">
        <v>127</v>
      </c>
      <c r="D205">
        <v>130</v>
      </c>
      <c r="E205">
        <v>122</v>
      </c>
      <c r="F205">
        <v>125</v>
      </c>
      <c r="G205">
        <v>133</v>
      </c>
      <c r="H205">
        <v>140</v>
      </c>
      <c r="I205">
        <v>126</v>
      </c>
      <c r="J205">
        <v>133</v>
      </c>
      <c r="K205">
        <v>135</v>
      </c>
    </row>
    <row r="206" spans="1:12" x14ac:dyDescent="0.3">
      <c r="B206">
        <v>130</v>
      </c>
      <c r="C206">
        <v>134</v>
      </c>
      <c r="D206">
        <v>141</v>
      </c>
      <c r="E206">
        <v>119</v>
      </c>
      <c r="F206">
        <v>125</v>
      </c>
      <c r="G206">
        <v>131</v>
      </c>
      <c r="H206">
        <v>136</v>
      </c>
      <c r="I206">
        <v>128</v>
      </c>
      <c r="J206">
        <v>124</v>
      </c>
      <c r="K206">
        <v>132</v>
      </c>
    </row>
    <row r="207" spans="1:12" x14ac:dyDescent="0.3">
      <c r="B207">
        <v>136</v>
      </c>
      <c r="C207">
        <v>127</v>
      </c>
      <c r="D207">
        <v>130</v>
      </c>
      <c r="E207">
        <v>122</v>
      </c>
      <c r="F207">
        <v>125</v>
      </c>
      <c r="G207">
        <v>133</v>
      </c>
      <c r="H207">
        <v>140</v>
      </c>
      <c r="I207">
        <v>126</v>
      </c>
      <c r="J207">
        <v>133</v>
      </c>
      <c r="K207">
        <v>135</v>
      </c>
    </row>
    <row r="208" spans="1:12" x14ac:dyDescent="0.3">
      <c r="B208">
        <v>130</v>
      </c>
      <c r="C208">
        <v>134</v>
      </c>
      <c r="D208">
        <v>141</v>
      </c>
      <c r="E208">
        <v>119</v>
      </c>
      <c r="F208">
        <v>125</v>
      </c>
      <c r="G208">
        <v>131</v>
      </c>
      <c r="H208">
        <v>136</v>
      </c>
      <c r="I208">
        <v>128</v>
      </c>
      <c r="J208">
        <v>124</v>
      </c>
      <c r="K208">
        <v>132</v>
      </c>
    </row>
    <row r="209" spans="2:11" x14ac:dyDescent="0.3">
      <c r="B209">
        <v>136</v>
      </c>
      <c r="C209">
        <v>127</v>
      </c>
      <c r="D209">
        <v>130</v>
      </c>
      <c r="E209">
        <v>122</v>
      </c>
      <c r="F209">
        <v>125</v>
      </c>
      <c r="G209">
        <v>133</v>
      </c>
      <c r="H209">
        <v>140</v>
      </c>
      <c r="I209">
        <v>126</v>
      </c>
      <c r="J209">
        <v>133</v>
      </c>
      <c r="K209">
        <v>135</v>
      </c>
    </row>
    <row r="210" spans="2:11" x14ac:dyDescent="0.3">
      <c r="B210">
        <v>130</v>
      </c>
      <c r="C210">
        <v>134</v>
      </c>
      <c r="D210">
        <v>141</v>
      </c>
      <c r="E210">
        <v>119</v>
      </c>
      <c r="F210">
        <v>125</v>
      </c>
      <c r="G210">
        <v>131</v>
      </c>
      <c r="H210">
        <v>136</v>
      </c>
      <c r="I210">
        <v>128</v>
      </c>
      <c r="J210">
        <v>124</v>
      </c>
      <c r="K210">
        <v>132</v>
      </c>
    </row>
    <row r="227" spans="1:12" x14ac:dyDescent="0.3">
      <c r="A227" t="s">
        <v>98</v>
      </c>
    </row>
    <row r="228" spans="1:12" x14ac:dyDescent="0.3">
      <c r="A228" t="s">
        <v>9</v>
      </c>
      <c r="B228" t="s">
        <v>10</v>
      </c>
      <c r="C228" t="s">
        <v>11</v>
      </c>
      <c r="D228" t="s">
        <v>12</v>
      </c>
      <c r="E228" t="s">
        <v>13</v>
      </c>
      <c r="F228" t="s">
        <v>30</v>
      </c>
      <c r="G228" t="s">
        <v>31</v>
      </c>
      <c r="H228" t="s">
        <v>32</v>
      </c>
      <c r="I228" t="s">
        <v>33</v>
      </c>
      <c r="J228" t="s">
        <v>34</v>
      </c>
      <c r="K228" t="s">
        <v>35</v>
      </c>
      <c r="L228" t="s">
        <v>36</v>
      </c>
    </row>
    <row r="229" spans="1:12" x14ac:dyDescent="0.3">
      <c r="A229" t="s">
        <v>97</v>
      </c>
      <c r="L229" t="s">
        <v>86</v>
      </c>
    </row>
    <row r="230" spans="1:12" x14ac:dyDescent="0.3">
      <c r="A230" t="s">
        <v>94</v>
      </c>
      <c r="B230">
        <v>45</v>
      </c>
      <c r="C230">
        <v>35</v>
      </c>
      <c r="D230">
        <v>40</v>
      </c>
      <c r="E230">
        <v>38</v>
      </c>
      <c r="F230">
        <v>42</v>
      </c>
      <c r="G230">
        <v>37</v>
      </c>
      <c r="H230">
        <v>39</v>
      </c>
      <c r="I230">
        <v>43</v>
      </c>
      <c r="J230">
        <v>44</v>
      </c>
      <c r="K230">
        <v>41</v>
      </c>
      <c r="L230">
        <f>AVERAGE(B230:K232)</f>
        <v>37.966666666666669</v>
      </c>
    </row>
    <row r="231" spans="1:12" x14ac:dyDescent="0.3">
      <c r="A231" t="s">
        <v>95</v>
      </c>
      <c r="B231">
        <v>32</v>
      </c>
      <c r="C231">
        <v>28</v>
      </c>
      <c r="D231">
        <v>30</v>
      </c>
      <c r="E231">
        <v>34</v>
      </c>
      <c r="F231">
        <v>33</v>
      </c>
      <c r="G231">
        <v>35</v>
      </c>
      <c r="H231">
        <v>31</v>
      </c>
      <c r="I231">
        <v>29</v>
      </c>
      <c r="J231">
        <v>36</v>
      </c>
      <c r="K231">
        <v>37</v>
      </c>
    </row>
    <row r="232" spans="1:12" x14ac:dyDescent="0.3">
      <c r="A232" t="s">
        <v>96</v>
      </c>
      <c r="B232">
        <v>40</v>
      </c>
      <c r="C232">
        <v>39</v>
      </c>
      <c r="D232">
        <v>42</v>
      </c>
      <c r="E232">
        <v>41</v>
      </c>
      <c r="F232">
        <v>38</v>
      </c>
      <c r="G232">
        <v>43</v>
      </c>
      <c r="H232">
        <v>45</v>
      </c>
      <c r="I232">
        <v>44</v>
      </c>
      <c r="J232">
        <v>41</v>
      </c>
      <c r="K232">
        <v>37</v>
      </c>
    </row>
    <row r="260" spans="1:7" ht="28.8" x14ac:dyDescent="0.55000000000000004">
      <c r="A260" s="10">
        <v>1</v>
      </c>
      <c r="B260" s="11" t="s">
        <v>100</v>
      </c>
    </row>
    <row r="264" spans="1:7" ht="25.8" x14ac:dyDescent="0.5">
      <c r="B264" s="11" t="s">
        <v>101</v>
      </c>
      <c r="D264" s="11" t="s">
        <v>102</v>
      </c>
      <c r="F264" s="11"/>
      <c r="G264" s="11" t="s">
        <v>103</v>
      </c>
    </row>
    <row r="267" spans="1:7" ht="28.8" x14ac:dyDescent="0.55000000000000004">
      <c r="B267" s="11" t="s">
        <v>104</v>
      </c>
      <c r="C267" s="10">
        <f>(170+(0.05*8))/10</f>
        <v>17.04</v>
      </c>
      <c r="E267" s="12"/>
    </row>
    <row r="271" spans="1:7" ht="28.8" x14ac:dyDescent="0.55000000000000004">
      <c r="A271" s="10">
        <v>2</v>
      </c>
      <c r="B271" s="11" t="s">
        <v>105</v>
      </c>
    </row>
    <row r="274" spans="1:3" ht="25.8" x14ac:dyDescent="0.5">
      <c r="B274" s="13" t="s">
        <v>106</v>
      </c>
      <c r="C274" s="11" t="s">
        <v>107</v>
      </c>
    </row>
    <row r="275" spans="1:3" ht="25.8" x14ac:dyDescent="0.5">
      <c r="B275" s="11" t="s">
        <v>108</v>
      </c>
      <c r="C275" s="11">
        <f>320/500</f>
        <v>0.64</v>
      </c>
    </row>
    <row r="276" spans="1:3" ht="25.8" x14ac:dyDescent="0.5">
      <c r="B276" s="11" t="s">
        <v>109</v>
      </c>
      <c r="C276" s="11">
        <f>1-0.64</f>
        <v>0.36</v>
      </c>
    </row>
    <row r="277" spans="1:3" ht="25.8" x14ac:dyDescent="0.5">
      <c r="B277" s="11" t="s">
        <v>110</v>
      </c>
      <c r="C277" s="11" t="s">
        <v>111</v>
      </c>
    </row>
    <row r="278" spans="1:3" ht="25.8" x14ac:dyDescent="0.5">
      <c r="C278" s="11">
        <f>(0.64*0.36)/500</f>
        <v>4.6079999999999998E-4</v>
      </c>
    </row>
    <row r="279" spans="1:3" ht="25.8" x14ac:dyDescent="0.5">
      <c r="B279" s="11" t="s">
        <v>110</v>
      </c>
      <c r="C279" s="11">
        <f>SQRT(C278)</f>
        <v>2.146625258399798E-2</v>
      </c>
    </row>
    <row r="284" spans="1:3" ht="25.8" x14ac:dyDescent="0.5">
      <c r="A284" s="11">
        <v>3</v>
      </c>
      <c r="B284" s="11" t="s">
        <v>112</v>
      </c>
    </row>
    <row r="285" spans="1:3" ht="25.8" x14ac:dyDescent="0.5">
      <c r="B285" s="11" t="s">
        <v>114</v>
      </c>
    </row>
    <row r="286" spans="1:3" ht="25.8" x14ac:dyDescent="0.5">
      <c r="B286" s="11" t="s">
        <v>113</v>
      </c>
      <c r="C286" s="11">
        <f>((510-500)/(20/25))</f>
        <v>12.5</v>
      </c>
    </row>
    <row r="287" spans="1:3" ht="25.8" x14ac:dyDescent="0.5">
      <c r="B287" s="11" t="s">
        <v>115</v>
      </c>
    </row>
    <row r="288" spans="1:3" ht="25.8" x14ac:dyDescent="0.5">
      <c r="B288" s="11" t="s">
        <v>116</v>
      </c>
    </row>
    <row r="289" spans="1:3" ht="25.8" x14ac:dyDescent="0.5">
      <c r="B289" s="11" t="s">
        <v>117</v>
      </c>
    </row>
    <row r="292" spans="1:3" ht="25.8" x14ac:dyDescent="0.5">
      <c r="A292" s="11">
        <v>4</v>
      </c>
      <c r="B292" s="11" t="s">
        <v>118</v>
      </c>
    </row>
    <row r="293" spans="1:3" x14ac:dyDescent="0.3">
      <c r="B293" s="14"/>
    </row>
    <row r="294" spans="1:3" ht="25.8" x14ac:dyDescent="0.5">
      <c r="B294" s="11" t="s">
        <v>119</v>
      </c>
      <c r="C294" s="11">
        <f>(89-82)/SQRT((4^2/50)+(9^2/120))</f>
        <v>7.0175658996391963</v>
      </c>
    </row>
    <row r="295" spans="1:3" ht="25.8" x14ac:dyDescent="0.5">
      <c r="B295" s="11" t="s">
        <v>120</v>
      </c>
    </row>
    <row r="296" spans="1:3" ht="25.8" x14ac:dyDescent="0.5">
      <c r="B296" s="11" t="s">
        <v>121</v>
      </c>
    </row>
    <row r="297" spans="1:3" ht="25.8" x14ac:dyDescent="0.5">
      <c r="B297" s="11" t="s">
        <v>122</v>
      </c>
    </row>
  </sheetData>
  <phoneticPr fontId="1" type="noConversion"/>
  <pageMargins left="0.7" right="0.7" top="0.75" bottom="0.75" header="0.3" footer="0.3"/>
  <pageSetup orientation="portrait" r:id="rId1"/>
  <drawing r:id="rId2"/>
  <legacyDrawing r:id="rId3"/>
  <tableParts count="16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B Z Z t W N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A W W b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l m 1 Y K I p H u A 4 A A A A R A A A A E w A c A E Z v c m 1 1 b G F z L 1 N l Y 3 R p b 2 4 x L m 0 g o h g A K K A U A A A A A A A A A A A A A A A A A A A A A A A A A A A A K 0 5 N L s n M z 1 M I h t C G 1 g B Q S w E C L Q A U A A I A C A A F l m 1 Y 3 l s / y K U A A A D 1 A A A A E g A A A A A A A A A A A A A A A A A A A A A A Q 2 9 u Z m l n L 1 B h Y 2 t h Z 2 U u e G 1 s U E s B A i 0 A F A A C A A g A B Z Z t W A / K 6 a u k A A A A 6 Q A A A B M A A A A A A A A A A A A A A A A A 8 Q A A A F t D b 2 5 0 Z W 5 0 X 1 R 5 c G V z X S 5 4 b W x Q S w E C L Q A U A A I A C A A F l m 1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N V E V s 5 N l E m h 7 2 y z / l Q J u A A A A A A C A A A A A A A Q Z g A A A A E A A C A A A A B u t S U R P R n d n n W V h t t U 8 h O 5 c h b K 9 O 2 Q X L X S Y P X f P K g P 6 w A A A A A O g A A A A A I A A C A A A A C 7 h 4 6 J G u s V X G B 8 t K B j k u W K 0 1 M H M b C 2 D c 4 t G 4 g 9 o c 9 k K 1 A A A A B m n e h N 0 O 2 e U / 6 n n E 7 I i B / s V e n m E F t O n D c P i P u J d g i w B i F X j X U n F y r v 9 Y R F C t k Z J J K 1 K M + q t a G p y w Q X e A T I a d A q T r h I i 3 C f 3 u / m S 2 Y E t a O L x k A A A A B o p k G 9 c w d 2 c h e f e 1 2 A L t P y r Y r 8 q V r 5 d 8 n w V c q 8 y o s T m m / 4 o w w R r c O 4 0 r p X Z d K 2 v v / G d F Q q z G / q c e e X k z i 6 2 x w O < / D a t a M a s h u p > 
</file>

<file path=customXml/itemProps1.xml><?xml version="1.0" encoding="utf-8"?>
<ds:datastoreItem xmlns:ds="http://schemas.openxmlformats.org/officeDocument/2006/customXml" ds:itemID="{AC2A80F3-E8B8-45BE-8E93-79BA5035FA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 desai</dc:creator>
  <cp:lastModifiedBy>ansh desai</cp:lastModifiedBy>
  <dcterms:created xsi:type="dcterms:W3CDTF">2024-03-12T07:46:06Z</dcterms:created>
  <dcterms:modified xsi:type="dcterms:W3CDTF">2024-12-20T14:48:01Z</dcterms:modified>
</cp:coreProperties>
</file>