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4"/>
  </bookViews>
  <sheets>
    <sheet name="Valet" sheetId="2" r:id="rId1"/>
    <sheet name="Short-Term(hrly)" sheetId="4" r:id="rId2"/>
    <sheet name="Long-TermGarage" sheetId="5" r:id="rId3"/>
    <sheet name="Long-TermSurface" sheetId="6" r:id="rId4"/>
    <sheet name="EconomyLot" sheetId="7" r:id="rId5"/>
  </sheets>
  <calcPr calcId="145621"/>
</workbook>
</file>

<file path=xl/calcChain.xml><?xml version="1.0" encoding="utf-8"?>
<calcChain xmlns="http://schemas.openxmlformats.org/spreadsheetml/2006/main">
  <c r="M11" i="7" l="1"/>
  <c r="H15" i="7"/>
  <c r="M15" i="7" s="1"/>
  <c r="H16" i="7"/>
  <c r="H17" i="7"/>
  <c r="H18" i="7"/>
  <c r="H15" i="6"/>
  <c r="K9" i="6"/>
  <c r="K10" i="6"/>
  <c r="K12" i="6"/>
  <c r="K17" i="6"/>
  <c r="M17" i="6" s="1"/>
  <c r="K18" i="6"/>
  <c r="H18" i="6"/>
  <c r="M18" i="6" s="1"/>
  <c r="H17" i="6"/>
  <c r="H16" i="6"/>
  <c r="I18" i="7"/>
  <c r="M18" i="7"/>
  <c r="F18" i="7"/>
  <c r="I17" i="7"/>
  <c r="M17" i="7"/>
  <c r="F17" i="7"/>
  <c r="M16" i="7"/>
  <c r="I16" i="7"/>
  <c r="F16" i="7"/>
  <c r="I15" i="7"/>
  <c r="F15" i="7"/>
  <c r="M14" i="7"/>
  <c r="I14" i="7"/>
  <c r="H14" i="7"/>
  <c r="F14" i="7"/>
  <c r="F13" i="7"/>
  <c r="H13" i="7" s="1"/>
  <c r="M13" i="7" s="1"/>
  <c r="K12" i="7"/>
  <c r="I12" i="7"/>
  <c r="H12" i="7"/>
  <c r="M12" i="7" s="1"/>
  <c r="F12" i="7"/>
  <c r="H11" i="7"/>
  <c r="I10" i="7"/>
  <c r="F10" i="7"/>
  <c r="H10" i="7" s="1"/>
  <c r="M10" i="7" s="1"/>
  <c r="I9" i="7"/>
  <c r="K9" i="7" s="1"/>
  <c r="F9" i="7"/>
  <c r="H9" i="7" s="1"/>
  <c r="K8" i="7"/>
  <c r="I8" i="7"/>
  <c r="H8" i="7"/>
  <c r="M8" i="7" s="1"/>
  <c r="F8" i="7"/>
  <c r="I18" i="6"/>
  <c r="F18" i="6"/>
  <c r="I17" i="6"/>
  <c r="F17" i="6"/>
  <c r="I16" i="6"/>
  <c r="F16" i="6"/>
  <c r="I15" i="6"/>
  <c r="F15" i="6"/>
  <c r="I14" i="6"/>
  <c r="F14" i="6"/>
  <c r="H14" i="6" s="1"/>
  <c r="M14" i="6" s="1"/>
  <c r="F13" i="6"/>
  <c r="H13" i="6" s="1"/>
  <c r="M13" i="6" s="1"/>
  <c r="I12" i="6"/>
  <c r="F12" i="6"/>
  <c r="H12" i="6" s="1"/>
  <c r="M12" i="6" s="1"/>
  <c r="H11" i="6"/>
  <c r="I10" i="6"/>
  <c r="F10" i="6"/>
  <c r="H10" i="6" s="1"/>
  <c r="M10" i="6" s="1"/>
  <c r="I9" i="6"/>
  <c r="F9" i="6"/>
  <c r="H9" i="6" s="1"/>
  <c r="K8" i="6"/>
  <c r="I8" i="6"/>
  <c r="F8" i="6"/>
  <c r="H8" i="6" s="1"/>
  <c r="M8" i="6" s="1"/>
  <c r="M16" i="6" l="1"/>
  <c r="M15" i="6"/>
  <c r="I18" i="5"/>
  <c r="F18" i="5"/>
  <c r="H18" i="5" s="1"/>
  <c r="M18" i="5" s="1"/>
  <c r="I17" i="5"/>
  <c r="F17" i="5"/>
  <c r="H17" i="5" s="1"/>
  <c r="M17" i="5" s="1"/>
  <c r="I16" i="5"/>
  <c r="F16" i="5"/>
  <c r="H16" i="5" s="1"/>
  <c r="M16" i="5" s="1"/>
  <c r="I15" i="5"/>
  <c r="F15" i="5"/>
  <c r="H15" i="5" s="1"/>
  <c r="M15" i="5" s="1"/>
  <c r="I14" i="5"/>
  <c r="F14" i="5"/>
  <c r="H14" i="5" s="1"/>
  <c r="M14" i="5" s="1"/>
  <c r="F13" i="5"/>
  <c r="H13" i="5" s="1"/>
  <c r="M13" i="5" s="1"/>
  <c r="I12" i="5"/>
  <c r="K12" i="5" s="1"/>
  <c r="F12" i="5"/>
  <c r="H12" i="5" s="1"/>
  <c r="M12" i="5" s="1"/>
  <c r="H11" i="5"/>
  <c r="I10" i="5"/>
  <c r="K10" i="5" s="1"/>
  <c r="F10" i="5"/>
  <c r="H10" i="5" s="1"/>
  <c r="M10" i="5" s="1"/>
  <c r="I9" i="5"/>
  <c r="K9" i="5" s="1"/>
  <c r="F9" i="5"/>
  <c r="H9" i="5" s="1"/>
  <c r="I8" i="5"/>
  <c r="K8" i="5" s="1"/>
  <c r="M8" i="5" s="1"/>
  <c r="F8" i="5"/>
  <c r="H8" i="5" s="1"/>
  <c r="J9" i="4" l="1"/>
  <c r="I17" i="4"/>
  <c r="F17" i="4"/>
  <c r="H17" i="4" s="1"/>
  <c r="L17" i="4" s="1"/>
  <c r="I16" i="4"/>
  <c r="F16" i="4"/>
  <c r="H16" i="4" s="1"/>
  <c r="L16" i="4" s="1"/>
  <c r="I15" i="4"/>
  <c r="F15" i="4"/>
  <c r="H15" i="4" s="1"/>
  <c r="L15" i="4" s="1"/>
  <c r="I14" i="4"/>
  <c r="H14" i="4"/>
  <c r="L14" i="4" s="1"/>
  <c r="F14" i="4"/>
  <c r="I13" i="4"/>
  <c r="F13" i="4"/>
  <c r="H13" i="4" s="1"/>
  <c r="F12" i="4"/>
  <c r="H12" i="4" s="1"/>
  <c r="L12" i="4" s="1"/>
  <c r="I11" i="4"/>
  <c r="F11" i="4"/>
  <c r="H11" i="4" s="1"/>
  <c r="L11" i="4" s="1"/>
  <c r="H10" i="4"/>
  <c r="L10" i="4" s="1"/>
  <c r="I9" i="4"/>
  <c r="F9" i="4"/>
  <c r="H9" i="4" s="1"/>
  <c r="I8" i="4"/>
  <c r="F8" i="4"/>
  <c r="H8" i="4" s="1"/>
  <c r="L8" i="4" s="1"/>
  <c r="I7" i="4"/>
  <c r="F7" i="4"/>
  <c r="H7" i="4" s="1"/>
  <c r="L7" i="4" s="1"/>
  <c r="L13" i="4" l="1"/>
  <c r="L9" i="4"/>
  <c r="L17" i="2"/>
  <c r="H10" i="2"/>
  <c r="L10" i="2" s="1"/>
  <c r="F17" i="2"/>
  <c r="H17" i="2" s="1"/>
  <c r="F7" i="2"/>
  <c r="H7" i="2" s="1"/>
  <c r="F8" i="2"/>
  <c r="H8" i="2" s="1"/>
  <c r="L8" i="2" s="1"/>
  <c r="F9" i="2"/>
  <c r="H9" i="2" s="1"/>
  <c r="L9" i="2" s="1"/>
  <c r="F12" i="2"/>
  <c r="H12" i="2" s="1"/>
  <c r="L12" i="2" s="1"/>
  <c r="F13" i="2"/>
  <c r="H13" i="2" s="1"/>
  <c r="L13" i="2" s="1"/>
  <c r="F14" i="2"/>
  <c r="H14" i="2" s="1"/>
  <c r="L14" i="2" s="1"/>
  <c r="F15" i="2"/>
  <c r="H15" i="2" s="1"/>
  <c r="L15" i="2" s="1"/>
  <c r="F16" i="2"/>
  <c r="H16" i="2" s="1"/>
  <c r="L16" i="2" s="1"/>
  <c r="F11" i="2"/>
  <c r="H11" i="2" s="1"/>
  <c r="L11" i="2" s="1"/>
  <c r="I8" i="2"/>
  <c r="I9" i="2"/>
  <c r="I11" i="2"/>
  <c r="I13" i="2"/>
  <c r="I14" i="2"/>
  <c r="I15" i="2"/>
  <c r="I16" i="2"/>
  <c r="I17" i="2"/>
  <c r="I7" i="2"/>
</calcChain>
</file>

<file path=xl/sharedStrings.xml><?xml version="1.0" encoding="utf-8"?>
<sst xmlns="http://schemas.openxmlformats.org/spreadsheetml/2006/main" count="709" uniqueCount="72">
  <si>
    <t>Test results</t>
  </si>
  <si>
    <t>Remarks/Comments</t>
  </si>
  <si>
    <t>P</t>
  </si>
  <si>
    <t>Starting Hour</t>
  </si>
  <si>
    <t>Entry Date</t>
  </si>
  <si>
    <t>Leaving Date</t>
  </si>
  <si>
    <t>Leaving Hour</t>
  </si>
  <si>
    <t>Total Days</t>
  </si>
  <si>
    <t>Total Hours</t>
  </si>
  <si>
    <t>Total Mins</t>
  </si>
  <si>
    <t>Valet Parking</t>
  </si>
  <si>
    <t>$18 per day</t>
  </si>
  <si>
    <t>$12 for five hours or less</t>
  </si>
  <si>
    <t>Short-Term (hourly) Parking</t>
  </si>
  <si>
    <t>$2.00 first hour; $1.00 each additional 1/2 hour</t>
  </si>
  <si>
    <t>$24.00 daily maximum</t>
  </si>
  <si>
    <t>Long-Term Garage Parking</t>
  </si>
  <si>
    <t>$2.00 per hour</t>
  </si>
  <si>
    <t>$12.00 daily maximum</t>
  </si>
  <si>
    <t>$72.00 per week (7th day free)</t>
  </si>
  <si>
    <t>$10.00 daily maximum</t>
  </si>
  <si>
    <t>$60.00 per week (7th day free)</t>
  </si>
  <si>
    <t>Long-Term Surface Parking (North Lot)</t>
  </si>
  <si>
    <t>Economy Lot Parking</t>
  </si>
  <si>
    <t>$9.00 daily maximum</t>
  </si>
  <si>
    <t>$54.00 per week (7th day free)</t>
  </si>
  <si>
    <t>Test Steps-</t>
  </si>
  <si>
    <t>Calculations</t>
  </si>
  <si>
    <t>Expected Result- Parking Cost ($)</t>
  </si>
  <si>
    <t>Actual Result- Parking Cost ($)</t>
  </si>
  <si>
    <t>--</t>
  </si>
  <si>
    <t>ERROR!</t>
  </si>
  <si>
    <t>F</t>
  </si>
  <si>
    <t>NA</t>
  </si>
  <si>
    <t>Expected Calculated Time is 7:30 but in the application it is 6:30</t>
  </si>
  <si>
    <t>Expected Calculated Cost is 6582 but in the application it is 6588</t>
  </si>
  <si>
    <t>sffhbyh</t>
  </si>
  <si>
    <t>gyjuiki</t>
  </si>
  <si>
    <t>mdckld</t>
  </si>
  <si>
    <t>klmsf</t>
  </si>
  <si>
    <t>@#$%</t>
  </si>
  <si>
    <t>^%&amp;$#*</t>
  </si>
  <si>
    <t>@#$%^&amp;</t>
  </si>
  <si>
    <t>TC02</t>
  </si>
  <si>
    <t>TC01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</si>
  <si>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</si>
  <si>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</si>
  <si>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</si>
  <si>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</si>
  <si>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</si>
  <si>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</si>
  <si>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</si>
  <si>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</si>
  <si>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</si>
  <si>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</si>
  <si>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</si>
  <si>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</si>
  <si>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</si>
  <si>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</si>
  <si>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</si>
  <si>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</si>
  <si>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</si>
  <si>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</si>
  <si>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Test Cases</t>
  </si>
  <si>
    <t>2214 (Diff. Time)</t>
  </si>
  <si>
    <t xml:space="preserve">Expected Result is Error (Because leaving date is before entry date) </t>
  </si>
  <si>
    <t>Expected Result is Error (Because leaving date is not given)</t>
  </si>
  <si>
    <t>Expected Result is Error (Because nothing given in input)</t>
  </si>
  <si>
    <t xml:space="preserve">Expected Result is Error (Because values given in input) </t>
  </si>
  <si>
    <t>Expected Result is Error (Because special char. given in input)</t>
  </si>
  <si>
    <t xml:space="preserve">Expected Result is Error (Because negative values given in input) </t>
  </si>
  <si>
    <t>Expected Result is Error (Because values given in input dates)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</si>
</sst>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4B8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left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14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center"/>
    </xf>
  </cellXfs>
  <cellStyles count="5">
    <cellStyle name="Excel Built-in Normal" xfId="1"/>
    <cellStyle name="Excel Built-in Normal 1" xfId="3"/>
    <cellStyle name="Excel Built-in Normal 1 1" xfId="4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7"/>
  <sheetViews>
    <sheetView zoomScale="90" zoomScaleNormal="90" workbookViewId="0">
      <selection activeCell="M26" sqref="M26"/>
    </sheetView>
  </sheetViews>
  <sheetFormatPr defaultRowHeight="15"/>
  <cols>
    <col min="1" max="1" width="8.28515625" style="1" customWidth="1"/>
    <col min="2" max="2" width="11" style="1" customWidth="1"/>
    <col min="3" max="3" width="8.140625" style="1" customWidth="1"/>
    <col min="4" max="4" width="12.5703125" style="1" customWidth="1"/>
    <col min="5" max="5" width="8.5703125" style="1" customWidth="1"/>
    <col min="6" max="6" width="7.7109375" style="1" customWidth="1"/>
    <col min="7" max="7" width="6.140625" style="1" hidden="1" customWidth="1"/>
    <col min="8" max="8" width="1" style="1" hidden="1" customWidth="1"/>
    <col min="9" max="9" width="7.140625" style="1" customWidth="1"/>
    <col min="10" max="10" width="8" style="1" hidden="1" customWidth="1"/>
    <col min="11" max="11" width="7" style="1" customWidth="1"/>
    <col min="12" max="12" width="17.28515625" style="1" customWidth="1"/>
    <col min="13" max="13" width="16.7109375" style="1" customWidth="1"/>
    <col min="14" max="14" width="8.5703125" style="1" customWidth="1"/>
    <col min="15" max="15" width="60.28515625" style="1" customWidth="1"/>
    <col min="16" max="16384" width="9.140625" style="1"/>
  </cols>
  <sheetData>
    <row r="1" spans="1:253">
      <c r="A1" s="2" t="s">
        <v>10</v>
      </c>
    </row>
    <row r="2" spans="1:253">
      <c r="A2" s="3" t="s">
        <v>11</v>
      </c>
    </row>
    <row r="3" spans="1:253">
      <c r="A3" s="3" t="s">
        <v>12</v>
      </c>
    </row>
    <row r="4" spans="1:253" s="10" customFormat="1" ht="16.5" customHeight="1">
      <c r="A4" s="35" t="s">
        <v>63</v>
      </c>
      <c r="B4" s="32" t="s">
        <v>26</v>
      </c>
      <c r="C4" s="33"/>
      <c r="D4" s="33"/>
      <c r="E4" s="34"/>
      <c r="F4" s="32" t="s">
        <v>27</v>
      </c>
      <c r="G4" s="33"/>
      <c r="H4" s="33"/>
      <c r="I4" s="33"/>
      <c r="J4" s="33"/>
      <c r="K4" s="34"/>
      <c r="L4" s="35" t="s">
        <v>28</v>
      </c>
      <c r="M4" s="35" t="s">
        <v>29</v>
      </c>
      <c r="N4" s="37" t="s">
        <v>0</v>
      </c>
      <c r="O4" s="35" t="s">
        <v>1</v>
      </c>
      <c r="P4" s="9"/>
      <c r="Q4" s="9"/>
      <c r="R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</row>
    <row r="5" spans="1:253" s="10" customFormat="1" ht="30.75" customHeight="1">
      <c r="A5" s="36"/>
      <c r="B5" s="11" t="s">
        <v>4</v>
      </c>
      <c r="C5" s="11" t="s">
        <v>3</v>
      </c>
      <c r="D5" s="11" t="s">
        <v>5</v>
      </c>
      <c r="E5" s="11" t="s">
        <v>6</v>
      </c>
      <c r="F5" s="11" t="s">
        <v>7</v>
      </c>
      <c r="G5" s="11"/>
      <c r="H5" s="11"/>
      <c r="I5" s="11" t="s">
        <v>8</v>
      </c>
      <c r="J5" s="11"/>
      <c r="K5" s="11" t="s">
        <v>9</v>
      </c>
      <c r="L5" s="36"/>
      <c r="M5" s="36"/>
      <c r="N5" s="36"/>
      <c r="O5" s="36"/>
      <c r="P5" s="9"/>
      <c r="Q5" s="2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</row>
    <row r="6" spans="1:253">
      <c r="A6" s="12" t="s">
        <v>44</v>
      </c>
      <c r="B6" s="17" t="s">
        <v>30</v>
      </c>
      <c r="C6" s="17" t="s">
        <v>30</v>
      </c>
      <c r="D6" s="17" t="s">
        <v>30</v>
      </c>
      <c r="E6" s="17" t="s">
        <v>30</v>
      </c>
      <c r="F6" s="17" t="s">
        <v>30</v>
      </c>
      <c r="G6" s="13"/>
      <c r="H6" s="13"/>
      <c r="I6" s="17" t="s">
        <v>30</v>
      </c>
      <c r="J6" s="13"/>
      <c r="K6" s="17" t="s">
        <v>30</v>
      </c>
      <c r="L6" s="15" t="s">
        <v>31</v>
      </c>
      <c r="M6" s="15" t="s">
        <v>31</v>
      </c>
      <c r="N6" s="15" t="s">
        <v>2</v>
      </c>
      <c r="O6" s="15" t="s">
        <v>33</v>
      </c>
      <c r="Q6" s="24"/>
    </row>
    <row r="7" spans="1:253">
      <c r="A7" s="12" t="s">
        <v>43</v>
      </c>
      <c r="B7" s="14">
        <v>44197</v>
      </c>
      <c r="C7" s="13">
        <v>1</v>
      </c>
      <c r="D7" s="14">
        <v>44197</v>
      </c>
      <c r="E7" s="13">
        <v>2</v>
      </c>
      <c r="F7" s="13">
        <f>D7-B7</f>
        <v>0</v>
      </c>
      <c r="G7" s="13">
        <v>18</v>
      </c>
      <c r="H7" s="13">
        <f>G7*F7</f>
        <v>0</v>
      </c>
      <c r="I7" s="13">
        <f>E7-C7</f>
        <v>1</v>
      </c>
      <c r="J7" s="13">
        <v>12</v>
      </c>
      <c r="K7" s="13">
        <v>0</v>
      </c>
      <c r="L7" s="15">
        <v>12</v>
      </c>
      <c r="M7" s="15">
        <v>12</v>
      </c>
      <c r="N7" s="15" t="s">
        <v>2</v>
      </c>
      <c r="O7" s="15" t="s">
        <v>33</v>
      </c>
      <c r="Q7" s="25"/>
    </row>
    <row r="8" spans="1:253">
      <c r="A8" s="12" t="s">
        <v>45</v>
      </c>
      <c r="B8" s="14">
        <v>44197</v>
      </c>
      <c r="C8" s="13">
        <v>1</v>
      </c>
      <c r="D8" s="14">
        <v>44197</v>
      </c>
      <c r="E8" s="13">
        <v>3.3</v>
      </c>
      <c r="F8" s="13">
        <f>D8-B8</f>
        <v>0</v>
      </c>
      <c r="G8" s="13">
        <v>18</v>
      </c>
      <c r="H8" s="13">
        <f t="shared" ref="H8:H17" si="0">G8*F8</f>
        <v>0</v>
      </c>
      <c r="I8" s="13">
        <f t="shared" ref="I8:I17" si="1">E8-C8</f>
        <v>2.2999999999999998</v>
      </c>
      <c r="J8" s="13">
        <v>12</v>
      </c>
      <c r="K8" s="13">
        <v>0</v>
      </c>
      <c r="L8" s="15">
        <f t="shared" ref="L8:L17" si="2">H8+J8</f>
        <v>12</v>
      </c>
      <c r="M8" s="15">
        <v>12</v>
      </c>
      <c r="N8" s="15" t="s">
        <v>2</v>
      </c>
      <c r="O8" s="15" t="s">
        <v>33</v>
      </c>
      <c r="Q8" s="25"/>
    </row>
    <row r="9" spans="1:253">
      <c r="A9" s="12" t="s">
        <v>46</v>
      </c>
      <c r="B9" s="14">
        <v>44197</v>
      </c>
      <c r="C9" s="13">
        <v>1</v>
      </c>
      <c r="D9" s="14">
        <v>44197</v>
      </c>
      <c r="E9" s="13">
        <v>6</v>
      </c>
      <c r="F9" s="13">
        <f>D9-B9</f>
        <v>0</v>
      </c>
      <c r="G9" s="13">
        <v>18</v>
      </c>
      <c r="H9" s="13">
        <f t="shared" si="0"/>
        <v>0</v>
      </c>
      <c r="I9" s="13">
        <f t="shared" si="1"/>
        <v>5</v>
      </c>
      <c r="J9" s="13">
        <v>12</v>
      </c>
      <c r="K9" s="13">
        <v>0</v>
      </c>
      <c r="L9" s="15">
        <f t="shared" si="2"/>
        <v>12</v>
      </c>
      <c r="M9" s="15">
        <v>12</v>
      </c>
      <c r="N9" s="15" t="s">
        <v>2</v>
      </c>
      <c r="O9" s="15" t="s">
        <v>33</v>
      </c>
      <c r="Q9" s="25"/>
    </row>
    <row r="10" spans="1:253">
      <c r="A10" s="12" t="s">
        <v>47</v>
      </c>
      <c r="B10" s="14">
        <v>44197</v>
      </c>
      <c r="C10" s="13">
        <v>1</v>
      </c>
      <c r="D10" s="14">
        <v>44198</v>
      </c>
      <c r="E10" s="13">
        <v>0.59</v>
      </c>
      <c r="F10" s="13">
        <v>0</v>
      </c>
      <c r="G10" s="13">
        <v>18</v>
      </c>
      <c r="H10" s="13">
        <f t="shared" si="0"/>
        <v>0</v>
      </c>
      <c r="I10" s="13">
        <v>23</v>
      </c>
      <c r="J10" s="13">
        <v>18</v>
      </c>
      <c r="K10" s="13">
        <v>59</v>
      </c>
      <c r="L10" s="15">
        <f t="shared" si="2"/>
        <v>18</v>
      </c>
      <c r="M10" s="15">
        <v>18</v>
      </c>
      <c r="N10" s="15" t="s">
        <v>2</v>
      </c>
      <c r="O10" s="15" t="s">
        <v>33</v>
      </c>
      <c r="Q10" s="25"/>
    </row>
    <row r="11" spans="1:253">
      <c r="A11" s="12" t="s">
        <v>48</v>
      </c>
      <c r="B11" s="14">
        <v>44197</v>
      </c>
      <c r="C11" s="13">
        <v>1</v>
      </c>
      <c r="D11" s="14">
        <v>44198</v>
      </c>
      <c r="E11" s="13">
        <v>1</v>
      </c>
      <c r="F11" s="13">
        <f>D11-B11</f>
        <v>1</v>
      </c>
      <c r="G11" s="13">
        <v>18</v>
      </c>
      <c r="H11" s="13">
        <f t="shared" si="0"/>
        <v>18</v>
      </c>
      <c r="I11" s="13">
        <f t="shared" si="1"/>
        <v>0</v>
      </c>
      <c r="J11" s="13">
        <v>0</v>
      </c>
      <c r="K11" s="13">
        <v>0</v>
      </c>
      <c r="L11" s="15">
        <f t="shared" si="2"/>
        <v>18</v>
      </c>
      <c r="M11" s="15">
        <v>18</v>
      </c>
      <c r="N11" s="15" t="s">
        <v>2</v>
      </c>
      <c r="O11" s="15" t="s">
        <v>33</v>
      </c>
      <c r="Q11" s="25"/>
    </row>
    <row r="12" spans="1:253">
      <c r="A12" s="12" t="s">
        <v>49</v>
      </c>
      <c r="B12" s="14">
        <v>44197</v>
      </c>
      <c r="C12" s="13">
        <v>1</v>
      </c>
      <c r="D12" s="14">
        <v>44198</v>
      </c>
      <c r="E12" s="13">
        <v>20.45</v>
      </c>
      <c r="F12" s="13">
        <f t="shared" ref="F12:F17" si="3">D12-B12</f>
        <v>1</v>
      </c>
      <c r="G12" s="13">
        <v>18</v>
      </c>
      <c r="H12" s="13">
        <f t="shared" si="0"/>
        <v>18</v>
      </c>
      <c r="I12" s="13">
        <v>19</v>
      </c>
      <c r="J12" s="13">
        <v>18</v>
      </c>
      <c r="K12" s="13">
        <v>45</v>
      </c>
      <c r="L12" s="15">
        <f t="shared" si="2"/>
        <v>36</v>
      </c>
      <c r="M12" s="15">
        <v>36</v>
      </c>
      <c r="N12" s="15" t="s">
        <v>2</v>
      </c>
      <c r="O12" s="15" t="s">
        <v>33</v>
      </c>
      <c r="Q12" s="25"/>
    </row>
    <row r="13" spans="1:253">
      <c r="A13" s="12" t="s">
        <v>50</v>
      </c>
      <c r="B13" s="14">
        <v>44197</v>
      </c>
      <c r="C13" s="13">
        <v>1</v>
      </c>
      <c r="D13" s="14">
        <v>44199</v>
      </c>
      <c r="E13" s="13">
        <v>20</v>
      </c>
      <c r="F13" s="13">
        <f t="shared" si="3"/>
        <v>2</v>
      </c>
      <c r="G13" s="13">
        <v>18</v>
      </c>
      <c r="H13" s="13">
        <f t="shared" si="0"/>
        <v>36</v>
      </c>
      <c r="I13" s="13">
        <f t="shared" si="1"/>
        <v>19</v>
      </c>
      <c r="J13" s="13">
        <v>18</v>
      </c>
      <c r="K13" s="13">
        <v>0</v>
      </c>
      <c r="L13" s="15">
        <f t="shared" si="2"/>
        <v>54</v>
      </c>
      <c r="M13" s="15">
        <v>54</v>
      </c>
      <c r="N13" s="15" t="s">
        <v>2</v>
      </c>
      <c r="O13" s="15" t="s">
        <v>33</v>
      </c>
      <c r="Q13" s="25"/>
    </row>
    <row r="14" spans="1:253">
      <c r="A14" s="12" t="s">
        <v>51</v>
      </c>
      <c r="B14" s="14">
        <v>44197</v>
      </c>
      <c r="C14" s="13">
        <v>1</v>
      </c>
      <c r="D14" s="14">
        <v>44228</v>
      </c>
      <c r="E14" s="13">
        <v>21</v>
      </c>
      <c r="F14" s="13">
        <f t="shared" si="3"/>
        <v>31</v>
      </c>
      <c r="G14" s="13">
        <v>18</v>
      </c>
      <c r="H14" s="13">
        <f t="shared" si="0"/>
        <v>558</v>
      </c>
      <c r="I14" s="13">
        <f t="shared" si="1"/>
        <v>20</v>
      </c>
      <c r="J14" s="13">
        <v>18</v>
      </c>
      <c r="K14" s="13">
        <v>0</v>
      </c>
      <c r="L14" s="15">
        <f t="shared" si="2"/>
        <v>576</v>
      </c>
      <c r="M14" s="15">
        <v>576</v>
      </c>
      <c r="N14" s="15" t="s">
        <v>2</v>
      </c>
      <c r="O14" s="15" t="s">
        <v>33</v>
      </c>
      <c r="Q14" s="25"/>
    </row>
    <row r="15" spans="1:253">
      <c r="A15" s="12" t="s">
        <v>52</v>
      </c>
      <c r="B15" s="14">
        <v>44197</v>
      </c>
      <c r="C15" s="13">
        <v>1</v>
      </c>
      <c r="D15" s="14">
        <v>44319</v>
      </c>
      <c r="E15" s="13">
        <v>8.3000000000000007</v>
      </c>
      <c r="F15" s="13">
        <f t="shared" si="3"/>
        <v>122</v>
      </c>
      <c r="G15" s="13">
        <v>18</v>
      </c>
      <c r="H15" s="13">
        <f t="shared" si="0"/>
        <v>2196</v>
      </c>
      <c r="I15" s="31">
        <f t="shared" si="1"/>
        <v>7.3000000000000007</v>
      </c>
      <c r="J15" s="13">
        <v>18</v>
      </c>
      <c r="K15" s="13">
        <v>0</v>
      </c>
      <c r="L15" s="15">
        <f t="shared" si="2"/>
        <v>2214</v>
      </c>
      <c r="M15" s="43" t="s">
        <v>64</v>
      </c>
      <c r="N15" s="30" t="s">
        <v>32</v>
      </c>
      <c r="O15" s="19" t="s">
        <v>34</v>
      </c>
      <c r="Q15" s="27"/>
    </row>
    <row r="16" spans="1:253">
      <c r="A16" s="12" t="s">
        <v>53</v>
      </c>
      <c r="B16" s="14">
        <v>44197</v>
      </c>
      <c r="C16" s="13">
        <v>1</v>
      </c>
      <c r="D16" s="14">
        <v>44562</v>
      </c>
      <c r="E16" s="13">
        <v>1</v>
      </c>
      <c r="F16" s="13">
        <f t="shared" si="3"/>
        <v>365</v>
      </c>
      <c r="G16" s="13">
        <v>18</v>
      </c>
      <c r="H16" s="13">
        <f t="shared" si="0"/>
        <v>6570</v>
      </c>
      <c r="I16" s="13">
        <f t="shared" si="1"/>
        <v>0</v>
      </c>
      <c r="J16" s="13">
        <v>0</v>
      </c>
      <c r="K16" s="13">
        <v>0</v>
      </c>
      <c r="L16" s="15">
        <f t="shared" si="2"/>
        <v>6570</v>
      </c>
      <c r="M16" s="15">
        <v>6570</v>
      </c>
      <c r="N16" s="15" t="s">
        <v>2</v>
      </c>
      <c r="O16" s="15" t="s">
        <v>33</v>
      </c>
      <c r="Q16" s="27"/>
    </row>
    <row r="17" spans="1:17">
      <c r="A17" s="12" t="s">
        <v>54</v>
      </c>
      <c r="B17" s="14">
        <v>44197</v>
      </c>
      <c r="C17" s="13">
        <v>1</v>
      </c>
      <c r="D17" s="14">
        <v>44562</v>
      </c>
      <c r="E17" s="13">
        <v>4</v>
      </c>
      <c r="F17" s="13">
        <f t="shared" si="3"/>
        <v>365</v>
      </c>
      <c r="G17" s="13">
        <v>18</v>
      </c>
      <c r="H17" s="13">
        <f t="shared" si="0"/>
        <v>6570</v>
      </c>
      <c r="I17" s="13">
        <f t="shared" si="1"/>
        <v>3</v>
      </c>
      <c r="J17" s="13">
        <v>12</v>
      </c>
      <c r="K17" s="13">
        <v>0</v>
      </c>
      <c r="L17" s="15">
        <f t="shared" si="2"/>
        <v>6582</v>
      </c>
      <c r="M17" s="30">
        <v>6588</v>
      </c>
      <c r="N17" s="30" t="s">
        <v>32</v>
      </c>
      <c r="O17" s="19" t="s">
        <v>35</v>
      </c>
      <c r="Q17" s="27"/>
    </row>
    <row r="18" spans="1:17">
      <c r="A18" s="12" t="s">
        <v>55</v>
      </c>
      <c r="B18" s="17" t="s">
        <v>30</v>
      </c>
      <c r="C18" s="17" t="s">
        <v>30</v>
      </c>
      <c r="D18" s="14">
        <v>44217</v>
      </c>
      <c r="E18" s="17" t="s">
        <v>30</v>
      </c>
      <c r="F18" s="17" t="s">
        <v>30</v>
      </c>
      <c r="G18" s="13"/>
      <c r="H18" s="13"/>
      <c r="I18" s="17" t="s">
        <v>30</v>
      </c>
      <c r="J18" s="13"/>
      <c r="K18" s="17" t="s">
        <v>30</v>
      </c>
      <c r="L18" s="15" t="s">
        <v>31</v>
      </c>
      <c r="M18" s="15" t="s">
        <v>31</v>
      </c>
      <c r="N18" s="15" t="s">
        <v>2</v>
      </c>
      <c r="O18" s="15" t="s">
        <v>33</v>
      </c>
      <c r="Q18" s="26"/>
    </row>
    <row r="19" spans="1:17">
      <c r="A19" s="12" t="s">
        <v>56</v>
      </c>
      <c r="B19" s="16">
        <v>44217</v>
      </c>
      <c r="C19" s="17" t="s">
        <v>30</v>
      </c>
      <c r="D19" s="14">
        <v>44216</v>
      </c>
      <c r="E19" s="17" t="s">
        <v>30</v>
      </c>
      <c r="F19" s="17" t="s">
        <v>30</v>
      </c>
      <c r="G19" s="13"/>
      <c r="H19" s="13"/>
      <c r="I19" s="17" t="s">
        <v>30</v>
      </c>
      <c r="J19" s="13"/>
      <c r="K19" s="17" t="s">
        <v>30</v>
      </c>
      <c r="L19" s="15" t="s">
        <v>31</v>
      </c>
      <c r="M19" s="30">
        <v>12</v>
      </c>
      <c r="N19" s="30" t="s">
        <v>32</v>
      </c>
      <c r="O19" s="19" t="s">
        <v>65</v>
      </c>
      <c r="Q19" s="26"/>
    </row>
    <row r="20" spans="1:17">
      <c r="A20" s="12" t="s">
        <v>57</v>
      </c>
      <c r="B20" s="16">
        <v>44218</v>
      </c>
      <c r="C20" s="17" t="s">
        <v>30</v>
      </c>
      <c r="D20" s="17" t="s">
        <v>30</v>
      </c>
      <c r="E20" s="17" t="s">
        <v>30</v>
      </c>
      <c r="F20" s="17" t="s">
        <v>30</v>
      </c>
      <c r="G20" s="13"/>
      <c r="H20" s="13"/>
      <c r="I20" s="17" t="s">
        <v>30</v>
      </c>
      <c r="J20" s="13"/>
      <c r="K20" s="17" t="s">
        <v>30</v>
      </c>
      <c r="L20" s="15" t="s">
        <v>31</v>
      </c>
      <c r="M20" s="30">
        <v>196650</v>
      </c>
      <c r="N20" s="30" t="s">
        <v>32</v>
      </c>
      <c r="O20" s="19" t="s">
        <v>66</v>
      </c>
      <c r="Q20" s="26"/>
    </row>
    <row r="21" spans="1:17">
      <c r="A21" s="12" t="s">
        <v>58</v>
      </c>
      <c r="B21" s="17" t="s">
        <v>30</v>
      </c>
      <c r="C21" s="17" t="s">
        <v>30</v>
      </c>
      <c r="D21" s="17" t="s">
        <v>30</v>
      </c>
      <c r="E21" s="17" t="s">
        <v>30</v>
      </c>
      <c r="F21" s="17" t="s">
        <v>30</v>
      </c>
      <c r="G21" s="13"/>
      <c r="H21" s="13"/>
      <c r="I21" s="17" t="s">
        <v>30</v>
      </c>
      <c r="J21" s="13"/>
      <c r="K21" s="17" t="s">
        <v>30</v>
      </c>
      <c r="L21" s="15" t="s">
        <v>31</v>
      </c>
      <c r="M21" s="30">
        <v>12</v>
      </c>
      <c r="N21" s="30" t="s">
        <v>32</v>
      </c>
      <c r="O21" s="19" t="s">
        <v>67</v>
      </c>
      <c r="Q21" s="28"/>
    </row>
    <row r="22" spans="1:17">
      <c r="A22" s="12" t="s">
        <v>59</v>
      </c>
      <c r="B22" s="18" t="s">
        <v>36</v>
      </c>
      <c r="C22" s="20">
        <v>4.1666666666666664E-2</v>
      </c>
      <c r="D22" s="12" t="s">
        <v>37</v>
      </c>
      <c r="E22" s="20">
        <v>0.16666666666666666</v>
      </c>
      <c r="F22" s="17" t="s">
        <v>30</v>
      </c>
      <c r="G22" s="13"/>
      <c r="H22" s="13"/>
      <c r="I22" s="17" t="s">
        <v>30</v>
      </c>
      <c r="J22" s="13"/>
      <c r="K22" s="17" t="s">
        <v>30</v>
      </c>
      <c r="L22" s="15" t="s">
        <v>31</v>
      </c>
      <c r="M22" s="30">
        <v>12</v>
      </c>
      <c r="N22" s="30" t="s">
        <v>32</v>
      </c>
      <c r="O22" s="19" t="s">
        <v>71</v>
      </c>
      <c r="Q22" s="28"/>
    </row>
    <row r="23" spans="1:17">
      <c r="A23" s="12" t="s">
        <v>60</v>
      </c>
      <c r="B23" s="18" t="s">
        <v>36</v>
      </c>
      <c r="C23" s="12" t="s">
        <v>38</v>
      </c>
      <c r="D23" s="12" t="s">
        <v>37</v>
      </c>
      <c r="E23" s="12" t="s">
        <v>39</v>
      </c>
      <c r="F23" s="17" t="s">
        <v>30</v>
      </c>
      <c r="G23" s="13"/>
      <c r="H23" s="13"/>
      <c r="I23" s="17" t="s">
        <v>30</v>
      </c>
      <c r="J23" s="13"/>
      <c r="K23" s="17" t="s">
        <v>30</v>
      </c>
      <c r="L23" s="15" t="s">
        <v>31</v>
      </c>
      <c r="M23" s="30">
        <v>12</v>
      </c>
      <c r="N23" s="30" t="s">
        <v>32</v>
      </c>
      <c r="O23" s="19" t="s">
        <v>68</v>
      </c>
      <c r="Q23" s="28"/>
    </row>
    <row r="24" spans="1:17">
      <c r="A24" s="12" t="s">
        <v>61</v>
      </c>
      <c r="B24" s="21" t="s">
        <v>40</v>
      </c>
      <c r="C24" s="12" t="s">
        <v>41</v>
      </c>
      <c r="D24" s="12" t="s">
        <v>41</v>
      </c>
      <c r="E24" s="22" t="s">
        <v>42</v>
      </c>
      <c r="F24" s="17" t="s">
        <v>30</v>
      </c>
      <c r="G24" s="13"/>
      <c r="H24" s="13"/>
      <c r="I24" s="17" t="s">
        <v>30</v>
      </c>
      <c r="J24" s="13"/>
      <c r="K24" s="17" t="s">
        <v>30</v>
      </c>
      <c r="L24" s="15" t="s">
        <v>31</v>
      </c>
      <c r="M24" s="30">
        <v>12</v>
      </c>
      <c r="N24" s="30" t="s">
        <v>32</v>
      </c>
      <c r="O24" s="19" t="s">
        <v>69</v>
      </c>
      <c r="Q24" s="28"/>
    </row>
    <row r="25" spans="1:17">
      <c r="A25" s="12" t="s">
        <v>62</v>
      </c>
      <c r="B25" s="18">
        <v>-134</v>
      </c>
      <c r="C25" s="12">
        <v>-156</v>
      </c>
      <c r="D25" s="12">
        <v>-23</v>
      </c>
      <c r="E25" s="12">
        <v>-176</v>
      </c>
      <c r="F25" s="17" t="s">
        <v>30</v>
      </c>
      <c r="G25" s="13"/>
      <c r="H25" s="13"/>
      <c r="I25" s="17" t="s">
        <v>30</v>
      </c>
      <c r="J25" s="13"/>
      <c r="K25" s="17" t="s">
        <v>30</v>
      </c>
      <c r="L25" s="15" t="s">
        <v>31</v>
      </c>
      <c r="M25" s="30">
        <v>60822</v>
      </c>
      <c r="N25" s="30" t="s">
        <v>32</v>
      </c>
      <c r="O25" s="19" t="s">
        <v>70</v>
      </c>
      <c r="Q25" s="28"/>
    </row>
    <row r="26" spans="1:17">
      <c r="Q26" s="29"/>
    </row>
    <row r="27" spans="1:17">
      <c r="Q27" s="29"/>
    </row>
  </sheetData>
  <mergeCells count="7">
    <mergeCell ref="O4:O5"/>
    <mergeCell ref="N4:N5"/>
    <mergeCell ref="B4:E4"/>
    <mergeCell ref="A4:A5"/>
    <mergeCell ref="F4:K4"/>
    <mergeCell ref="L4:L5"/>
    <mergeCell ref="M4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5"/>
  <sheetViews>
    <sheetView zoomScale="90" zoomScaleNormal="90" workbookViewId="0">
      <selection activeCell="M26" sqref="M26"/>
    </sheetView>
  </sheetViews>
  <sheetFormatPr defaultRowHeight="15"/>
  <cols>
    <col min="1" max="1" width="8.28515625" style="1" customWidth="1"/>
    <col min="2" max="2" width="10.85546875" style="1" customWidth="1"/>
    <col min="3" max="3" width="8.5703125" style="1" customWidth="1"/>
    <col min="4" max="4" width="12.42578125" style="1" customWidth="1"/>
    <col min="5" max="5" width="8.85546875" style="1" customWidth="1"/>
    <col min="6" max="6" width="7.28515625" style="1" customWidth="1"/>
    <col min="7" max="7" width="6.140625" style="1" hidden="1" customWidth="1"/>
    <col min="8" max="8" width="9.28515625" style="1" hidden="1" customWidth="1"/>
    <col min="9" max="9" width="7.5703125" style="1" customWidth="1"/>
    <col min="10" max="10" width="8" style="1" hidden="1" customWidth="1"/>
    <col min="11" max="11" width="7.28515625" style="1" customWidth="1"/>
    <col min="12" max="12" width="16.5703125" style="1" customWidth="1"/>
    <col min="13" max="13" width="16.28515625" style="1" customWidth="1"/>
    <col min="14" max="14" width="7.5703125" style="1" customWidth="1"/>
    <col min="15" max="15" width="60.7109375" style="1" customWidth="1"/>
    <col min="16" max="16384" width="9.140625" style="1"/>
  </cols>
  <sheetData>
    <row r="1" spans="1:252">
      <c r="A1" s="2" t="s">
        <v>13</v>
      </c>
    </row>
    <row r="2" spans="1:252">
      <c r="A2" s="3" t="s">
        <v>14</v>
      </c>
    </row>
    <row r="3" spans="1:252">
      <c r="A3" s="3" t="s">
        <v>15</v>
      </c>
    </row>
    <row r="4" spans="1:252" s="10" customFormat="1" ht="15" customHeight="1">
      <c r="A4" s="35" t="s">
        <v>63</v>
      </c>
      <c r="B4" s="32" t="s">
        <v>26</v>
      </c>
      <c r="C4" s="33"/>
      <c r="D4" s="33"/>
      <c r="E4" s="34"/>
      <c r="F4" s="32" t="s">
        <v>27</v>
      </c>
      <c r="G4" s="33"/>
      <c r="H4" s="33"/>
      <c r="I4" s="33"/>
      <c r="J4" s="33"/>
      <c r="K4" s="34"/>
      <c r="L4" s="35" t="s">
        <v>28</v>
      </c>
      <c r="M4" s="35" t="s">
        <v>29</v>
      </c>
      <c r="N4" s="37" t="s">
        <v>0</v>
      </c>
      <c r="O4" s="35" t="s">
        <v>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0" customFormat="1" ht="25.5">
      <c r="A5" s="36"/>
      <c r="B5" s="11" t="s">
        <v>4</v>
      </c>
      <c r="C5" s="11" t="s">
        <v>3</v>
      </c>
      <c r="D5" s="11" t="s">
        <v>5</v>
      </c>
      <c r="E5" s="11" t="s">
        <v>6</v>
      </c>
      <c r="F5" s="11" t="s">
        <v>7</v>
      </c>
      <c r="G5" s="11"/>
      <c r="H5" s="11"/>
      <c r="I5" s="11" t="s">
        <v>8</v>
      </c>
      <c r="J5" s="11"/>
      <c r="K5" s="11" t="s">
        <v>9</v>
      </c>
      <c r="L5" s="36"/>
      <c r="M5" s="36"/>
      <c r="N5" s="36"/>
      <c r="O5" s="36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</row>
    <row r="6" spans="1:252" s="10" customFormat="1">
      <c r="A6" s="12" t="s">
        <v>44</v>
      </c>
      <c r="B6" s="17" t="s">
        <v>30</v>
      </c>
      <c r="C6" s="17" t="s">
        <v>30</v>
      </c>
      <c r="D6" s="17" t="s">
        <v>30</v>
      </c>
      <c r="E6" s="17" t="s">
        <v>30</v>
      </c>
      <c r="F6" s="17" t="s">
        <v>30</v>
      </c>
      <c r="G6" s="13"/>
      <c r="H6" s="13"/>
      <c r="I6" s="17" t="s">
        <v>30</v>
      </c>
      <c r="J6" s="13"/>
      <c r="K6" s="17" t="s">
        <v>30</v>
      </c>
      <c r="L6" s="15" t="s">
        <v>31</v>
      </c>
      <c r="M6" s="15" t="s">
        <v>31</v>
      </c>
      <c r="N6" s="15" t="s">
        <v>2</v>
      </c>
      <c r="O6" s="15" t="s">
        <v>33</v>
      </c>
    </row>
    <row r="7" spans="1:252" s="10" customFormat="1">
      <c r="A7" s="12" t="s">
        <v>43</v>
      </c>
      <c r="B7" s="14">
        <v>44197</v>
      </c>
      <c r="C7" s="13">
        <v>1</v>
      </c>
      <c r="D7" s="14">
        <v>44197</v>
      </c>
      <c r="E7" s="13">
        <v>2</v>
      </c>
      <c r="F7" s="13">
        <f>D7-B7</f>
        <v>0</v>
      </c>
      <c r="G7" s="13">
        <v>24</v>
      </c>
      <c r="H7" s="13">
        <f t="shared" ref="H7:H17" si="0">G7*F7</f>
        <v>0</v>
      </c>
      <c r="I7" s="13">
        <f>E7-C7</f>
        <v>1</v>
      </c>
      <c r="J7" s="13">
        <v>2</v>
      </c>
      <c r="K7" s="13">
        <v>0</v>
      </c>
      <c r="L7" s="15">
        <f>H7+J7</f>
        <v>2</v>
      </c>
      <c r="M7" s="15">
        <v>2</v>
      </c>
      <c r="N7" s="15" t="s">
        <v>2</v>
      </c>
      <c r="O7" s="15" t="s">
        <v>33</v>
      </c>
    </row>
    <row r="8" spans="1:252" s="10" customFormat="1">
      <c r="A8" s="12" t="s">
        <v>45</v>
      </c>
      <c r="B8" s="14">
        <v>44197</v>
      </c>
      <c r="C8" s="13">
        <v>1</v>
      </c>
      <c r="D8" s="14">
        <v>44197</v>
      </c>
      <c r="E8" s="13">
        <v>3.3</v>
      </c>
      <c r="F8" s="13">
        <f>D8-B8</f>
        <v>0</v>
      </c>
      <c r="G8" s="13">
        <v>24</v>
      </c>
      <c r="H8" s="13">
        <f t="shared" si="0"/>
        <v>0</v>
      </c>
      <c r="I8" s="13">
        <f>E8-C8</f>
        <v>2.2999999999999998</v>
      </c>
      <c r="J8" s="13">
        <v>5</v>
      </c>
      <c r="K8" s="13">
        <v>0</v>
      </c>
      <c r="L8" s="15">
        <f t="shared" ref="L8:L17" si="1">H8+J8</f>
        <v>5</v>
      </c>
      <c r="M8" s="15">
        <v>5</v>
      </c>
      <c r="N8" s="15" t="s">
        <v>2</v>
      </c>
      <c r="O8" s="15" t="s">
        <v>33</v>
      </c>
    </row>
    <row r="9" spans="1:252" s="10" customFormat="1">
      <c r="A9" s="12" t="s">
        <v>46</v>
      </c>
      <c r="B9" s="14">
        <v>44197</v>
      </c>
      <c r="C9" s="13">
        <v>1</v>
      </c>
      <c r="D9" s="14">
        <v>44197</v>
      </c>
      <c r="E9" s="13">
        <v>6</v>
      </c>
      <c r="F9" s="13">
        <f>D9-B9</f>
        <v>0</v>
      </c>
      <c r="G9" s="13">
        <v>24</v>
      </c>
      <c r="H9" s="13">
        <f t="shared" si="0"/>
        <v>0</v>
      </c>
      <c r="I9" s="13">
        <f>E9-C9</f>
        <v>5</v>
      </c>
      <c r="J9" s="13">
        <f>2+8</f>
        <v>10</v>
      </c>
      <c r="K9" s="13">
        <v>0</v>
      </c>
      <c r="L9" s="15">
        <f t="shared" si="1"/>
        <v>10</v>
      </c>
      <c r="M9" s="15">
        <v>10</v>
      </c>
      <c r="N9" s="15" t="s">
        <v>2</v>
      </c>
      <c r="O9" s="15" t="s">
        <v>33</v>
      </c>
    </row>
    <row r="10" spans="1:252" s="10" customFormat="1">
      <c r="A10" s="12" t="s">
        <v>47</v>
      </c>
      <c r="B10" s="14">
        <v>44197</v>
      </c>
      <c r="C10" s="13">
        <v>1</v>
      </c>
      <c r="D10" s="14">
        <v>44198</v>
      </c>
      <c r="E10" s="13">
        <v>0.59</v>
      </c>
      <c r="F10" s="13">
        <v>0</v>
      </c>
      <c r="G10" s="13">
        <v>24</v>
      </c>
      <c r="H10" s="13">
        <f t="shared" si="0"/>
        <v>0</v>
      </c>
      <c r="I10" s="13">
        <v>23</v>
      </c>
      <c r="J10" s="13">
        <v>24</v>
      </c>
      <c r="K10" s="13">
        <v>59</v>
      </c>
      <c r="L10" s="15">
        <f t="shared" si="1"/>
        <v>24</v>
      </c>
      <c r="M10" s="15">
        <v>24</v>
      </c>
      <c r="N10" s="15" t="s">
        <v>2</v>
      </c>
      <c r="O10" s="15" t="s">
        <v>33</v>
      </c>
    </row>
    <row r="11" spans="1:252" s="10" customFormat="1">
      <c r="A11" s="12" t="s">
        <v>48</v>
      </c>
      <c r="B11" s="14">
        <v>44197</v>
      </c>
      <c r="C11" s="13">
        <v>1</v>
      </c>
      <c r="D11" s="14">
        <v>44198</v>
      </c>
      <c r="E11" s="13">
        <v>1</v>
      </c>
      <c r="F11" s="13">
        <f>D11-B11</f>
        <v>1</v>
      </c>
      <c r="G11" s="13">
        <v>24</v>
      </c>
      <c r="H11" s="13">
        <f t="shared" si="0"/>
        <v>24</v>
      </c>
      <c r="I11" s="13">
        <f>E11-C11</f>
        <v>0</v>
      </c>
      <c r="J11" s="13"/>
      <c r="K11" s="13">
        <v>0</v>
      </c>
      <c r="L11" s="15">
        <f t="shared" si="1"/>
        <v>24</v>
      </c>
      <c r="M11" s="15">
        <v>24</v>
      </c>
      <c r="N11" s="15" t="s">
        <v>2</v>
      </c>
      <c r="O11" s="15" t="s">
        <v>33</v>
      </c>
    </row>
    <row r="12" spans="1:252" s="10" customFormat="1">
      <c r="A12" s="12" t="s">
        <v>49</v>
      </c>
      <c r="B12" s="14">
        <v>44197</v>
      </c>
      <c r="C12" s="13">
        <v>1</v>
      </c>
      <c r="D12" s="14">
        <v>44198</v>
      </c>
      <c r="E12" s="13">
        <v>20.45</v>
      </c>
      <c r="F12" s="13">
        <f t="shared" ref="F12:F17" si="2">D12-B12</f>
        <v>1</v>
      </c>
      <c r="G12" s="13">
        <v>24</v>
      </c>
      <c r="H12" s="13">
        <f t="shared" si="0"/>
        <v>24</v>
      </c>
      <c r="I12" s="13">
        <v>19</v>
      </c>
      <c r="J12" s="13">
        <v>24</v>
      </c>
      <c r="K12" s="13">
        <v>45</v>
      </c>
      <c r="L12" s="15">
        <f t="shared" si="1"/>
        <v>48</v>
      </c>
      <c r="M12" s="15">
        <v>48</v>
      </c>
      <c r="N12" s="15" t="s">
        <v>2</v>
      </c>
      <c r="O12" s="15" t="s">
        <v>33</v>
      </c>
    </row>
    <row r="13" spans="1:252" s="10" customFormat="1">
      <c r="A13" s="12" t="s">
        <v>50</v>
      </c>
      <c r="B13" s="14">
        <v>44197</v>
      </c>
      <c r="C13" s="13">
        <v>1</v>
      </c>
      <c r="D13" s="14">
        <v>44199</v>
      </c>
      <c r="E13" s="13">
        <v>20</v>
      </c>
      <c r="F13" s="13">
        <f t="shared" si="2"/>
        <v>2</v>
      </c>
      <c r="G13" s="13">
        <v>24</v>
      </c>
      <c r="H13" s="13">
        <f t="shared" si="0"/>
        <v>48</v>
      </c>
      <c r="I13" s="13">
        <f>E13-C13</f>
        <v>19</v>
      </c>
      <c r="J13" s="13">
        <v>24</v>
      </c>
      <c r="K13" s="13">
        <v>0</v>
      </c>
      <c r="L13" s="15">
        <f t="shared" si="1"/>
        <v>72</v>
      </c>
      <c r="M13" s="15">
        <v>72</v>
      </c>
      <c r="N13" s="15" t="s">
        <v>2</v>
      </c>
      <c r="O13" s="15" t="s">
        <v>33</v>
      </c>
    </row>
    <row r="14" spans="1:252" s="10" customFormat="1">
      <c r="A14" s="12" t="s">
        <v>51</v>
      </c>
      <c r="B14" s="14">
        <v>44197</v>
      </c>
      <c r="C14" s="13">
        <v>1</v>
      </c>
      <c r="D14" s="14">
        <v>44228</v>
      </c>
      <c r="E14" s="13">
        <v>21</v>
      </c>
      <c r="F14" s="13">
        <f t="shared" si="2"/>
        <v>31</v>
      </c>
      <c r="G14" s="13">
        <v>24</v>
      </c>
      <c r="H14" s="13">
        <f t="shared" si="0"/>
        <v>744</v>
      </c>
      <c r="I14" s="13">
        <f>E14-C14</f>
        <v>20</v>
      </c>
      <c r="J14" s="13">
        <v>24</v>
      </c>
      <c r="K14" s="13">
        <v>0</v>
      </c>
      <c r="L14" s="15">
        <f t="shared" si="1"/>
        <v>768</v>
      </c>
      <c r="M14" s="15">
        <v>768</v>
      </c>
      <c r="N14" s="15" t="s">
        <v>2</v>
      </c>
      <c r="O14" s="15" t="s">
        <v>33</v>
      </c>
    </row>
    <row r="15" spans="1:252" s="10" customFormat="1">
      <c r="A15" s="12" t="s">
        <v>52</v>
      </c>
      <c r="B15" s="14">
        <v>44197</v>
      </c>
      <c r="C15" s="13">
        <v>1</v>
      </c>
      <c r="D15" s="14">
        <v>44319</v>
      </c>
      <c r="E15" s="13">
        <v>8.3000000000000007</v>
      </c>
      <c r="F15" s="13">
        <f t="shared" si="2"/>
        <v>122</v>
      </c>
      <c r="G15" s="13">
        <v>24</v>
      </c>
      <c r="H15" s="13">
        <f t="shared" si="0"/>
        <v>2928</v>
      </c>
      <c r="I15" s="31">
        <f>E15-C15</f>
        <v>7.3000000000000007</v>
      </c>
      <c r="J15" s="13">
        <v>15</v>
      </c>
      <c r="K15" s="13">
        <v>0</v>
      </c>
      <c r="L15" s="15">
        <f t="shared" si="1"/>
        <v>2943</v>
      </c>
      <c r="M15" s="43">
        <v>2941</v>
      </c>
      <c r="N15" s="30" t="s">
        <v>32</v>
      </c>
      <c r="O15" s="19" t="s">
        <v>34</v>
      </c>
    </row>
    <row r="16" spans="1:252" s="10" customFormat="1">
      <c r="A16" s="12" t="s">
        <v>53</v>
      </c>
      <c r="B16" s="14">
        <v>44197</v>
      </c>
      <c r="C16" s="13">
        <v>1</v>
      </c>
      <c r="D16" s="14">
        <v>44562</v>
      </c>
      <c r="E16" s="13">
        <v>1</v>
      </c>
      <c r="F16" s="13">
        <f t="shared" si="2"/>
        <v>365</v>
      </c>
      <c r="G16" s="13">
        <v>24</v>
      </c>
      <c r="H16" s="13">
        <f t="shared" si="0"/>
        <v>8760</v>
      </c>
      <c r="I16" s="13">
        <f>E16-C16</f>
        <v>0</v>
      </c>
      <c r="J16" s="13"/>
      <c r="K16" s="13">
        <v>0</v>
      </c>
      <c r="L16" s="15">
        <f t="shared" si="1"/>
        <v>8760</v>
      </c>
      <c r="M16" s="15">
        <v>8760</v>
      </c>
      <c r="N16" s="15" t="s">
        <v>2</v>
      </c>
      <c r="O16" s="15" t="s">
        <v>33</v>
      </c>
    </row>
    <row r="17" spans="1:15" s="10" customFormat="1">
      <c r="A17" s="12" t="s">
        <v>54</v>
      </c>
      <c r="B17" s="14">
        <v>44197</v>
      </c>
      <c r="C17" s="13">
        <v>1</v>
      </c>
      <c r="D17" s="14">
        <v>44562</v>
      </c>
      <c r="E17" s="13">
        <v>4</v>
      </c>
      <c r="F17" s="13">
        <f t="shared" si="2"/>
        <v>365</v>
      </c>
      <c r="G17" s="13">
        <v>24</v>
      </c>
      <c r="H17" s="13">
        <f t="shared" si="0"/>
        <v>8760</v>
      </c>
      <c r="I17" s="13">
        <f>E17-C17</f>
        <v>3</v>
      </c>
      <c r="J17" s="13">
        <v>6</v>
      </c>
      <c r="K17" s="13">
        <v>0</v>
      </c>
      <c r="L17" s="15">
        <f t="shared" si="1"/>
        <v>8766</v>
      </c>
      <c r="M17" s="15">
        <v>8766</v>
      </c>
      <c r="N17" s="15" t="s">
        <v>2</v>
      </c>
      <c r="O17" s="15" t="s">
        <v>33</v>
      </c>
    </row>
    <row r="18" spans="1:15" s="10" customFormat="1">
      <c r="A18" s="12" t="s">
        <v>55</v>
      </c>
      <c r="B18" s="17" t="s">
        <v>30</v>
      </c>
      <c r="C18" s="17" t="s">
        <v>30</v>
      </c>
      <c r="D18" s="14">
        <v>44217</v>
      </c>
      <c r="E18" s="17" t="s">
        <v>30</v>
      </c>
      <c r="F18" s="17" t="s">
        <v>30</v>
      </c>
      <c r="G18" s="13"/>
      <c r="H18" s="13"/>
      <c r="I18" s="17" t="s">
        <v>30</v>
      </c>
      <c r="J18" s="13"/>
      <c r="K18" s="17" t="s">
        <v>30</v>
      </c>
      <c r="L18" s="15" t="s">
        <v>31</v>
      </c>
      <c r="M18" s="15" t="s">
        <v>31</v>
      </c>
      <c r="N18" s="15" t="s">
        <v>2</v>
      </c>
      <c r="O18" s="15" t="s">
        <v>33</v>
      </c>
    </row>
    <row r="19" spans="1:15" s="10" customFormat="1">
      <c r="A19" s="12" t="s">
        <v>56</v>
      </c>
      <c r="B19" s="14">
        <v>44217</v>
      </c>
      <c r="C19" s="17" t="s">
        <v>30</v>
      </c>
      <c r="D19" s="14">
        <v>44216</v>
      </c>
      <c r="E19" s="17" t="s">
        <v>30</v>
      </c>
      <c r="F19" s="17" t="s">
        <v>30</v>
      </c>
      <c r="G19" s="13"/>
      <c r="H19" s="13"/>
      <c r="I19" s="17" t="s">
        <v>30</v>
      </c>
      <c r="J19" s="13"/>
      <c r="K19" s="17" t="s">
        <v>30</v>
      </c>
      <c r="L19" s="15" t="s">
        <v>31</v>
      </c>
      <c r="M19" s="30">
        <v>2</v>
      </c>
      <c r="N19" s="30" t="s">
        <v>32</v>
      </c>
      <c r="O19" s="19" t="s">
        <v>65</v>
      </c>
    </row>
    <row r="20" spans="1:15" s="10" customFormat="1">
      <c r="A20" s="12" t="s">
        <v>57</v>
      </c>
      <c r="B20" s="14">
        <v>44218</v>
      </c>
      <c r="C20" s="17" t="s">
        <v>30</v>
      </c>
      <c r="D20" s="17" t="s">
        <v>30</v>
      </c>
      <c r="E20" s="17" t="s">
        <v>30</v>
      </c>
      <c r="F20" s="17" t="s">
        <v>30</v>
      </c>
      <c r="G20" s="13"/>
      <c r="H20" s="13"/>
      <c r="I20" s="17" t="s">
        <v>30</v>
      </c>
      <c r="J20" s="13"/>
      <c r="K20" s="17" t="s">
        <v>30</v>
      </c>
      <c r="L20" s="15" t="s">
        <v>31</v>
      </c>
      <c r="M20" s="30">
        <v>262200</v>
      </c>
      <c r="N20" s="30" t="s">
        <v>32</v>
      </c>
      <c r="O20" s="19" t="s">
        <v>66</v>
      </c>
    </row>
    <row r="21" spans="1:15" s="10" customFormat="1">
      <c r="A21" s="12" t="s">
        <v>58</v>
      </c>
      <c r="B21" s="17" t="s">
        <v>30</v>
      </c>
      <c r="C21" s="17" t="s">
        <v>30</v>
      </c>
      <c r="D21" s="17" t="s">
        <v>30</v>
      </c>
      <c r="E21" s="17" t="s">
        <v>30</v>
      </c>
      <c r="F21" s="17" t="s">
        <v>30</v>
      </c>
      <c r="G21" s="13"/>
      <c r="H21" s="13"/>
      <c r="I21" s="17" t="s">
        <v>30</v>
      </c>
      <c r="J21" s="13"/>
      <c r="K21" s="17" t="s">
        <v>30</v>
      </c>
      <c r="L21" s="15" t="s">
        <v>31</v>
      </c>
      <c r="M21" s="30">
        <v>2</v>
      </c>
      <c r="N21" s="30" t="s">
        <v>32</v>
      </c>
      <c r="O21" s="19" t="s">
        <v>67</v>
      </c>
    </row>
    <row r="22" spans="1:15" s="10" customFormat="1">
      <c r="A22" s="12" t="s">
        <v>59</v>
      </c>
      <c r="B22" s="41" t="s">
        <v>36</v>
      </c>
      <c r="C22" s="20">
        <v>4.1666666666666664E-2</v>
      </c>
      <c r="D22" s="12" t="s">
        <v>37</v>
      </c>
      <c r="E22" s="20">
        <v>0.16666666666666666</v>
      </c>
      <c r="F22" s="17" t="s">
        <v>30</v>
      </c>
      <c r="G22" s="13"/>
      <c r="H22" s="13"/>
      <c r="I22" s="17" t="s">
        <v>30</v>
      </c>
      <c r="J22" s="13"/>
      <c r="K22" s="17" t="s">
        <v>30</v>
      </c>
      <c r="L22" s="15" t="s">
        <v>31</v>
      </c>
      <c r="M22" s="30">
        <v>2</v>
      </c>
      <c r="N22" s="30" t="s">
        <v>32</v>
      </c>
      <c r="O22" s="19" t="s">
        <v>71</v>
      </c>
    </row>
    <row r="23" spans="1:15" s="10" customFormat="1">
      <c r="A23" s="12" t="s">
        <v>60</v>
      </c>
      <c r="B23" s="41" t="s">
        <v>36</v>
      </c>
      <c r="C23" s="12" t="s">
        <v>38</v>
      </c>
      <c r="D23" s="12" t="s">
        <v>37</v>
      </c>
      <c r="E23" s="12" t="s">
        <v>39</v>
      </c>
      <c r="F23" s="17" t="s">
        <v>30</v>
      </c>
      <c r="G23" s="13"/>
      <c r="H23" s="13"/>
      <c r="I23" s="17" t="s">
        <v>30</v>
      </c>
      <c r="J23" s="13"/>
      <c r="K23" s="17" t="s">
        <v>30</v>
      </c>
      <c r="L23" s="15" t="s">
        <v>31</v>
      </c>
      <c r="M23" s="30">
        <v>2</v>
      </c>
      <c r="N23" s="30" t="s">
        <v>32</v>
      </c>
      <c r="O23" s="19" t="s">
        <v>68</v>
      </c>
    </row>
    <row r="24" spans="1:15" s="10" customFormat="1">
      <c r="A24" s="12" t="s">
        <v>61</v>
      </c>
      <c r="B24" s="42" t="s">
        <v>40</v>
      </c>
      <c r="C24" s="12" t="s">
        <v>41</v>
      </c>
      <c r="D24" s="12" t="s">
        <v>41</v>
      </c>
      <c r="E24" s="22" t="s">
        <v>42</v>
      </c>
      <c r="F24" s="17" t="s">
        <v>30</v>
      </c>
      <c r="G24" s="13"/>
      <c r="H24" s="13"/>
      <c r="I24" s="17" t="s">
        <v>30</v>
      </c>
      <c r="J24" s="13"/>
      <c r="K24" s="17" t="s">
        <v>30</v>
      </c>
      <c r="L24" s="15" t="s">
        <v>31</v>
      </c>
      <c r="M24" s="30">
        <v>2</v>
      </c>
      <c r="N24" s="30" t="s">
        <v>32</v>
      </c>
      <c r="O24" s="19" t="s">
        <v>69</v>
      </c>
    </row>
    <row r="25" spans="1:15" s="10" customFormat="1">
      <c r="A25" s="12" t="s">
        <v>62</v>
      </c>
      <c r="B25" s="41">
        <v>-134</v>
      </c>
      <c r="C25" s="12">
        <v>-156</v>
      </c>
      <c r="D25" s="12">
        <v>-23</v>
      </c>
      <c r="E25" s="12">
        <v>-176</v>
      </c>
      <c r="F25" s="17" t="s">
        <v>30</v>
      </c>
      <c r="G25" s="13"/>
      <c r="H25" s="13"/>
      <c r="I25" s="17" t="s">
        <v>30</v>
      </c>
      <c r="J25" s="13"/>
      <c r="K25" s="17" t="s">
        <v>30</v>
      </c>
      <c r="L25" s="15" t="s">
        <v>31</v>
      </c>
      <c r="M25" s="30">
        <v>81080</v>
      </c>
      <c r="N25" s="30" t="s">
        <v>32</v>
      </c>
      <c r="O25" s="19" t="s">
        <v>70</v>
      </c>
    </row>
  </sheetData>
  <mergeCells count="7">
    <mergeCell ref="O4:O5"/>
    <mergeCell ref="A4:A5"/>
    <mergeCell ref="B4:E4"/>
    <mergeCell ref="F4:K4"/>
    <mergeCell ref="L4:L5"/>
    <mergeCell ref="M4:M5"/>
    <mergeCell ref="N4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6"/>
  <sheetViews>
    <sheetView zoomScale="90" zoomScaleNormal="90" workbookViewId="0">
      <selection activeCell="N27" sqref="N27"/>
    </sheetView>
  </sheetViews>
  <sheetFormatPr defaultRowHeight="15"/>
  <cols>
    <col min="1" max="1" width="9.28515625" style="1" customWidth="1"/>
    <col min="2" max="2" width="10.5703125" style="1" customWidth="1"/>
    <col min="3" max="3" width="9.42578125" style="1" customWidth="1"/>
    <col min="4" max="4" width="12.85546875" style="1" customWidth="1"/>
    <col min="5" max="5" width="9.140625" style="1" customWidth="1"/>
    <col min="6" max="6" width="7.42578125" style="1" customWidth="1"/>
    <col min="7" max="7" width="6.140625" style="1" hidden="1" customWidth="1"/>
    <col min="8" max="8" width="9.28515625" style="1" hidden="1" customWidth="1"/>
    <col min="9" max="9" width="7.85546875" style="1" customWidth="1"/>
    <col min="10" max="11" width="8" style="1" hidden="1" customWidth="1"/>
    <col min="12" max="12" width="7.28515625" style="1" customWidth="1"/>
    <col min="13" max="13" width="15.42578125" style="1" customWidth="1"/>
    <col min="14" max="14" width="16.28515625" style="1" customWidth="1"/>
    <col min="15" max="15" width="9.140625" style="1"/>
    <col min="16" max="16" width="61.42578125" style="1" customWidth="1"/>
    <col min="17" max="16384" width="9.140625" style="1"/>
  </cols>
  <sheetData>
    <row r="1" spans="1:253">
      <c r="A1" s="2" t="s">
        <v>16</v>
      </c>
    </row>
    <row r="2" spans="1:253">
      <c r="A2" s="3" t="s">
        <v>17</v>
      </c>
    </row>
    <row r="3" spans="1:253">
      <c r="A3" s="3" t="s">
        <v>18</v>
      </c>
    </row>
    <row r="4" spans="1:253">
      <c r="A4" s="8" t="s">
        <v>19</v>
      </c>
    </row>
    <row r="5" spans="1:253" s="10" customFormat="1" ht="15" customHeight="1">
      <c r="A5" s="35" t="s">
        <v>63</v>
      </c>
      <c r="B5" s="32" t="s">
        <v>26</v>
      </c>
      <c r="C5" s="33"/>
      <c r="D5" s="33"/>
      <c r="E5" s="34"/>
      <c r="F5" s="38" t="s">
        <v>27</v>
      </c>
      <c r="G5" s="39"/>
      <c r="H5" s="39"/>
      <c r="I5" s="39"/>
      <c r="J5" s="39"/>
      <c r="K5" s="39"/>
      <c r="L5" s="40"/>
      <c r="M5" s="35" t="s">
        <v>28</v>
      </c>
      <c r="N5" s="35" t="s">
        <v>29</v>
      </c>
      <c r="O5" s="37" t="s">
        <v>0</v>
      </c>
      <c r="P5" s="35" t="s"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</row>
    <row r="6" spans="1:253" s="10" customFormat="1" ht="25.5">
      <c r="A6" s="36"/>
      <c r="B6" s="11" t="s">
        <v>4</v>
      </c>
      <c r="C6" s="11" t="s">
        <v>3</v>
      </c>
      <c r="D6" s="11" t="s">
        <v>5</v>
      </c>
      <c r="E6" s="11" t="s">
        <v>6</v>
      </c>
      <c r="F6" s="11" t="s">
        <v>7</v>
      </c>
      <c r="G6" s="11"/>
      <c r="H6" s="11"/>
      <c r="I6" s="11" t="s">
        <v>8</v>
      </c>
      <c r="J6" s="11"/>
      <c r="K6" s="11"/>
      <c r="L6" s="11" t="s">
        <v>9</v>
      </c>
      <c r="M6" s="36"/>
      <c r="N6" s="36"/>
      <c r="O6" s="36"/>
      <c r="P6" s="36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</row>
    <row r="7" spans="1:253">
      <c r="A7" s="12" t="s">
        <v>44</v>
      </c>
      <c r="B7" s="17" t="s">
        <v>30</v>
      </c>
      <c r="C7" s="17" t="s">
        <v>30</v>
      </c>
      <c r="D7" s="17" t="s">
        <v>30</v>
      </c>
      <c r="E7" s="17" t="s">
        <v>30</v>
      </c>
      <c r="F7" s="46" t="s">
        <v>30</v>
      </c>
      <c r="G7" s="5"/>
      <c r="H7" s="5"/>
      <c r="I7" s="46" t="s">
        <v>30</v>
      </c>
      <c r="J7" s="5"/>
      <c r="K7" s="5"/>
      <c r="L7" s="46" t="s">
        <v>30</v>
      </c>
      <c r="M7" s="15" t="s">
        <v>31</v>
      </c>
      <c r="N7" s="15" t="s">
        <v>31</v>
      </c>
      <c r="O7" s="15" t="s">
        <v>2</v>
      </c>
      <c r="P7" s="15" t="s">
        <v>33</v>
      </c>
    </row>
    <row r="8" spans="1:253">
      <c r="A8" s="12" t="s">
        <v>43</v>
      </c>
      <c r="B8" s="4">
        <v>44197</v>
      </c>
      <c r="C8" s="5">
        <v>1</v>
      </c>
      <c r="D8" s="4">
        <v>44197</v>
      </c>
      <c r="E8" s="5">
        <v>2</v>
      </c>
      <c r="F8" s="5">
        <f>D8-B8</f>
        <v>0</v>
      </c>
      <c r="G8" s="5">
        <v>12</v>
      </c>
      <c r="H8" s="5">
        <f t="shared" ref="H8:H14" si="0">G8*F8</f>
        <v>0</v>
      </c>
      <c r="I8" s="5">
        <f>E8-C8</f>
        <v>1</v>
      </c>
      <c r="J8" s="5">
        <v>2</v>
      </c>
      <c r="K8" s="5">
        <f>I8*J8</f>
        <v>2</v>
      </c>
      <c r="L8" s="5">
        <v>0</v>
      </c>
      <c r="M8" s="5">
        <f>H8+K8</f>
        <v>2</v>
      </c>
      <c r="N8" s="6">
        <v>2</v>
      </c>
      <c r="O8" s="15" t="s">
        <v>2</v>
      </c>
      <c r="P8" s="15" t="s">
        <v>33</v>
      </c>
    </row>
    <row r="9" spans="1:253">
      <c r="A9" s="12" t="s">
        <v>45</v>
      </c>
      <c r="B9" s="4">
        <v>44197</v>
      </c>
      <c r="C9" s="5">
        <v>1</v>
      </c>
      <c r="D9" s="4">
        <v>44197</v>
      </c>
      <c r="E9" s="5">
        <v>3.3</v>
      </c>
      <c r="F9" s="5">
        <f>D9-B9</f>
        <v>0</v>
      </c>
      <c r="G9" s="5">
        <v>12</v>
      </c>
      <c r="H9" s="5">
        <f t="shared" si="0"/>
        <v>0</v>
      </c>
      <c r="I9" s="5">
        <f>E9-C9</f>
        <v>2.2999999999999998</v>
      </c>
      <c r="J9" s="5">
        <v>2</v>
      </c>
      <c r="K9" s="5">
        <f t="shared" ref="K9:K12" si="1">I9*J9</f>
        <v>4.5999999999999996</v>
      </c>
      <c r="L9" s="5">
        <v>0</v>
      </c>
      <c r="M9" s="5">
        <v>6</v>
      </c>
      <c r="N9" s="6">
        <v>6</v>
      </c>
      <c r="O9" s="15" t="s">
        <v>2</v>
      </c>
      <c r="P9" s="15" t="s">
        <v>33</v>
      </c>
    </row>
    <row r="10" spans="1:253">
      <c r="A10" s="12" t="s">
        <v>46</v>
      </c>
      <c r="B10" s="4">
        <v>44197</v>
      </c>
      <c r="C10" s="5">
        <v>1</v>
      </c>
      <c r="D10" s="4">
        <v>44197</v>
      </c>
      <c r="E10" s="5">
        <v>6</v>
      </c>
      <c r="F10" s="5">
        <f>D10-B10</f>
        <v>0</v>
      </c>
      <c r="G10" s="5">
        <v>12</v>
      </c>
      <c r="H10" s="5">
        <f t="shared" si="0"/>
        <v>0</v>
      </c>
      <c r="I10" s="5">
        <f>E10-C10</f>
        <v>5</v>
      </c>
      <c r="J10" s="5">
        <v>2</v>
      </c>
      <c r="K10" s="5">
        <f t="shared" si="1"/>
        <v>10</v>
      </c>
      <c r="L10" s="5">
        <v>0</v>
      </c>
      <c r="M10" s="5">
        <f t="shared" ref="M10:M18" si="2">H10+K10</f>
        <v>10</v>
      </c>
      <c r="N10" s="6">
        <v>10</v>
      </c>
      <c r="O10" s="15" t="s">
        <v>2</v>
      </c>
      <c r="P10" s="15" t="s">
        <v>33</v>
      </c>
    </row>
    <row r="11" spans="1:253">
      <c r="A11" s="12" t="s">
        <v>47</v>
      </c>
      <c r="B11" s="4">
        <v>44197</v>
      </c>
      <c r="C11" s="5">
        <v>1</v>
      </c>
      <c r="D11" s="4">
        <v>44198</v>
      </c>
      <c r="E11" s="5">
        <v>0.59</v>
      </c>
      <c r="F11" s="5">
        <v>0</v>
      </c>
      <c r="G11" s="5">
        <v>12</v>
      </c>
      <c r="H11" s="5">
        <f t="shared" si="0"/>
        <v>0</v>
      </c>
      <c r="I11" s="5">
        <v>23</v>
      </c>
      <c r="J11" s="5">
        <v>2</v>
      </c>
      <c r="K11" s="5"/>
      <c r="L11" s="5">
        <v>59</v>
      </c>
      <c r="M11" s="5">
        <v>12</v>
      </c>
      <c r="N11" s="6">
        <v>12</v>
      </c>
      <c r="O11" s="15" t="s">
        <v>2</v>
      </c>
      <c r="P11" s="15" t="s">
        <v>33</v>
      </c>
    </row>
    <row r="12" spans="1:253">
      <c r="A12" s="12" t="s">
        <v>48</v>
      </c>
      <c r="B12" s="4">
        <v>44197</v>
      </c>
      <c r="C12" s="5">
        <v>1</v>
      </c>
      <c r="D12" s="4">
        <v>44198</v>
      </c>
      <c r="E12" s="5">
        <v>1</v>
      </c>
      <c r="F12" s="5">
        <f>D12-B12</f>
        <v>1</v>
      </c>
      <c r="G12" s="5">
        <v>12</v>
      </c>
      <c r="H12" s="5">
        <f t="shared" si="0"/>
        <v>12</v>
      </c>
      <c r="I12" s="5">
        <f>E12-C12</f>
        <v>0</v>
      </c>
      <c r="J12" s="5">
        <v>2</v>
      </c>
      <c r="K12" s="5">
        <f t="shared" si="1"/>
        <v>0</v>
      </c>
      <c r="L12" s="5">
        <v>0</v>
      </c>
      <c r="M12" s="5">
        <f t="shared" si="2"/>
        <v>12</v>
      </c>
      <c r="N12" s="6">
        <v>12</v>
      </c>
      <c r="O12" s="15" t="s">
        <v>2</v>
      </c>
      <c r="P12" s="15" t="s">
        <v>33</v>
      </c>
    </row>
    <row r="13" spans="1:253">
      <c r="A13" s="12" t="s">
        <v>49</v>
      </c>
      <c r="B13" s="4">
        <v>44197</v>
      </c>
      <c r="C13" s="5">
        <v>1</v>
      </c>
      <c r="D13" s="4">
        <v>44198</v>
      </c>
      <c r="E13" s="5">
        <v>20.45</v>
      </c>
      <c r="F13" s="5">
        <f t="shared" ref="F13:F18" si="3">D13-B13</f>
        <v>1</v>
      </c>
      <c r="G13" s="5">
        <v>12</v>
      </c>
      <c r="H13" s="5">
        <f t="shared" si="0"/>
        <v>12</v>
      </c>
      <c r="I13" s="5">
        <v>19</v>
      </c>
      <c r="J13" s="5">
        <v>2</v>
      </c>
      <c r="K13" s="5">
        <v>12</v>
      </c>
      <c r="L13" s="5">
        <v>45</v>
      </c>
      <c r="M13" s="5">
        <f t="shared" si="2"/>
        <v>24</v>
      </c>
      <c r="N13" s="6">
        <v>24</v>
      </c>
      <c r="O13" s="15" t="s">
        <v>2</v>
      </c>
      <c r="P13" s="15" t="s">
        <v>33</v>
      </c>
    </row>
    <row r="14" spans="1:253">
      <c r="A14" s="12" t="s">
        <v>50</v>
      </c>
      <c r="B14" s="4">
        <v>44197</v>
      </c>
      <c r="C14" s="5">
        <v>1</v>
      </c>
      <c r="D14" s="4">
        <v>44199</v>
      </c>
      <c r="E14" s="5">
        <v>20</v>
      </c>
      <c r="F14" s="5">
        <f t="shared" si="3"/>
        <v>2</v>
      </c>
      <c r="G14" s="5">
        <v>12</v>
      </c>
      <c r="H14" s="5">
        <f t="shared" si="0"/>
        <v>24</v>
      </c>
      <c r="I14" s="5">
        <f>E14-C14</f>
        <v>19</v>
      </c>
      <c r="J14" s="5">
        <v>2</v>
      </c>
      <c r="K14" s="5">
        <v>12</v>
      </c>
      <c r="L14" s="5">
        <v>0</v>
      </c>
      <c r="M14" s="5">
        <f t="shared" si="2"/>
        <v>36</v>
      </c>
      <c r="N14" s="6">
        <v>36</v>
      </c>
      <c r="O14" s="15" t="s">
        <v>2</v>
      </c>
      <c r="P14" s="15" t="s">
        <v>33</v>
      </c>
    </row>
    <row r="15" spans="1:253">
      <c r="A15" s="12" t="s">
        <v>51</v>
      </c>
      <c r="B15" s="4">
        <v>44197</v>
      </c>
      <c r="C15" s="5">
        <v>1</v>
      </c>
      <c r="D15" s="4">
        <v>44228</v>
      </c>
      <c r="E15" s="5">
        <v>21</v>
      </c>
      <c r="F15" s="5">
        <f t="shared" si="3"/>
        <v>31</v>
      </c>
      <c r="G15" s="5">
        <v>12</v>
      </c>
      <c r="H15" s="5">
        <f>(F15-4)*12</f>
        <v>324</v>
      </c>
      <c r="I15" s="5">
        <f>E15-C15</f>
        <v>20</v>
      </c>
      <c r="J15" s="5">
        <v>2</v>
      </c>
      <c r="K15" s="5">
        <v>12</v>
      </c>
      <c r="L15" s="5">
        <v>0</v>
      </c>
      <c r="M15" s="5">
        <f>H15+K15</f>
        <v>336</v>
      </c>
      <c r="N15" s="6">
        <v>336</v>
      </c>
      <c r="O15" s="15" t="s">
        <v>2</v>
      </c>
      <c r="P15" s="15" t="s">
        <v>33</v>
      </c>
    </row>
    <row r="16" spans="1:253">
      <c r="A16" s="12" t="s">
        <v>52</v>
      </c>
      <c r="B16" s="4">
        <v>44197</v>
      </c>
      <c r="C16" s="5">
        <v>1</v>
      </c>
      <c r="D16" s="4">
        <v>44319</v>
      </c>
      <c r="E16" s="5">
        <v>8.3000000000000007</v>
      </c>
      <c r="F16" s="5">
        <f t="shared" si="3"/>
        <v>122</v>
      </c>
      <c r="G16" s="5">
        <v>12</v>
      </c>
      <c r="H16" s="5">
        <f>(F16-17)*12</f>
        <v>1260</v>
      </c>
      <c r="I16" s="31">
        <f>E16-C16</f>
        <v>7.3000000000000007</v>
      </c>
      <c r="J16" s="5">
        <v>2</v>
      </c>
      <c r="K16" s="5">
        <v>12</v>
      </c>
      <c r="L16" s="5">
        <v>0</v>
      </c>
      <c r="M16" s="5">
        <f t="shared" si="2"/>
        <v>1272</v>
      </c>
      <c r="N16" s="30">
        <v>1274</v>
      </c>
      <c r="O16" s="30" t="s">
        <v>32</v>
      </c>
      <c r="P16" s="19" t="s">
        <v>34</v>
      </c>
    </row>
    <row r="17" spans="1:16">
      <c r="A17" s="12" t="s">
        <v>53</v>
      </c>
      <c r="B17" s="4">
        <v>44197</v>
      </c>
      <c r="C17" s="5">
        <v>1</v>
      </c>
      <c r="D17" s="4">
        <v>44562</v>
      </c>
      <c r="E17" s="5">
        <v>1</v>
      </c>
      <c r="F17" s="5">
        <f t="shared" si="3"/>
        <v>365</v>
      </c>
      <c r="G17" s="5">
        <v>12</v>
      </c>
      <c r="H17" s="5">
        <f>(F17-52)*12</f>
        <v>3756</v>
      </c>
      <c r="I17" s="5">
        <f>E17-C17</f>
        <v>0</v>
      </c>
      <c r="J17" s="5">
        <v>2</v>
      </c>
      <c r="K17" s="5"/>
      <c r="L17" s="5">
        <v>0</v>
      </c>
      <c r="M17" s="5">
        <f t="shared" si="2"/>
        <v>3756</v>
      </c>
      <c r="N17" s="6">
        <v>3756</v>
      </c>
      <c r="O17" s="15" t="s">
        <v>2</v>
      </c>
      <c r="P17" s="15" t="s">
        <v>33</v>
      </c>
    </row>
    <row r="18" spans="1:16">
      <c r="A18" s="12" t="s">
        <v>54</v>
      </c>
      <c r="B18" s="4">
        <v>44197</v>
      </c>
      <c r="C18" s="5">
        <v>1</v>
      </c>
      <c r="D18" s="4">
        <v>44562</v>
      </c>
      <c r="E18" s="5">
        <v>4</v>
      </c>
      <c r="F18" s="5">
        <f t="shared" si="3"/>
        <v>365</v>
      </c>
      <c r="G18" s="5">
        <v>12</v>
      </c>
      <c r="H18" s="5">
        <f>(F18-52)*12</f>
        <v>3756</v>
      </c>
      <c r="I18" s="5">
        <f>E18-C18</f>
        <v>3</v>
      </c>
      <c r="J18" s="5">
        <v>2</v>
      </c>
      <c r="K18" s="5">
        <v>6</v>
      </c>
      <c r="L18" s="5">
        <v>0</v>
      </c>
      <c r="M18" s="5">
        <f t="shared" si="2"/>
        <v>3762</v>
      </c>
      <c r="N18" s="6">
        <v>3762</v>
      </c>
      <c r="O18" s="15" t="s">
        <v>2</v>
      </c>
      <c r="P18" s="15" t="s">
        <v>33</v>
      </c>
    </row>
    <row r="19" spans="1:16">
      <c r="A19" s="12" t="s">
        <v>55</v>
      </c>
      <c r="B19" s="17" t="s">
        <v>30</v>
      </c>
      <c r="C19" s="17" t="s">
        <v>30</v>
      </c>
      <c r="D19" s="14">
        <v>44217</v>
      </c>
      <c r="E19" s="17" t="s">
        <v>30</v>
      </c>
      <c r="F19" s="17" t="s">
        <v>30</v>
      </c>
      <c r="G19" s="5"/>
      <c r="H19" s="5"/>
      <c r="I19" s="17" t="s">
        <v>30</v>
      </c>
      <c r="J19" s="5"/>
      <c r="K19" s="5"/>
      <c r="L19" s="17" t="s">
        <v>30</v>
      </c>
      <c r="M19" s="15" t="s">
        <v>31</v>
      </c>
      <c r="N19" s="15" t="s">
        <v>31</v>
      </c>
      <c r="O19" s="15" t="s">
        <v>2</v>
      </c>
      <c r="P19" s="15" t="s">
        <v>33</v>
      </c>
    </row>
    <row r="20" spans="1:16">
      <c r="A20" s="12" t="s">
        <v>56</v>
      </c>
      <c r="B20" s="14">
        <v>44217</v>
      </c>
      <c r="C20" s="17" t="s">
        <v>30</v>
      </c>
      <c r="D20" s="14">
        <v>44216</v>
      </c>
      <c r="E20" s="17" t="s">
        <v>30</v>
      </c>
      <c r="F20" s="17" t="s">
        <v>30</v>
      </c>
      <c r="G20" s="5"/>
      <c r="H20" s="5"/>
      <c r="I20" s="17" t="s">
        <v>30</v>
      </c>
      <c r="J20" s="5"/>
      <c r="K20" s="5"/>
      <c r="L20" s="17" t="s">
        <v>30</v>
      </c>
      <c r="M20" s="15" t="s">
        <v>31</v>
      </c>
      <c r="N20" s="30">
        <v>0</v>
      </c>
      <c r="O20" s="30" t="s">
        <v>32</v>
      </c>
      <c r="P20" s="19" t="s">
        <v>65</v>
      </c>
    </row>
    <row r="21" spans="1:16">
      <c r="A21" s="12" t="s">
        <v>57</v>
      </c>
      <c r="B21" s="14">
        <v>44218</v>
      </c>
      <c r="C21" s="17" t="s">
        <v>30</v>
      </c>
      <c r="D21" s="17" t="s">
        <v>30</v>
      </c>
      <c r="E21" s="17" t="s">
        <v>30</v>
      </c>
      <c r="F21" s="17" t="s">
        <v>30</v>
      </c>
      <c r="G21" s="7"/>
      <c r="H21" s="7"/>
      <c r="I21" s="17" t="s">
        <v>30</v>
      </c>
      <c r="J21" s="7"/>
      <c r="K21" s="7"/>
      <c r="L21" s="17" t="s">
        <v>30</v>
      </c>
      <c r="M21" s="15" t="s">
        <v>31</v>
      </c>
      <c r="N21" s="30">
        <v>112380</v>
      </c>
      <c r="O21" s="30" t="s">
        <v>32</v>
      </c>
      <c r="P21" s="19" t="s">
        <v>66</v>
      </c>
    </row>
    <row r="22" spans="1:16">
      <c r="A22" s="12" t="s">
        <v>58</v>
      </c>
      <c r="B22" s="17" t="s">
        <v>30</v>
      </c>
      <c r="C22" s="17" t="s">
        <v>30</v>
      </c>
      <c r="D22" s="17" t="s">
        <v>30</v>
      </c>
      <c r="E22" s="17" t="s">
        <v>30</v>
      </c>
      <c r="F22" s="17" t="s">
        <v>30</v>
      </c>
      <c r="G22" s="7"/>
      <c r="H22" s="7"/>
      <c r="I22" s="17" t="s">
        <v>30</v>
      </c>
      <c r="J22" s="7"/>
      <c r="K22" s="7"/>
      <c r="L22" s="17" t="s">
        <v>30</v>
      </c>
      <c r="M22" s="15" t="s">
        <v>31</v>
      </c>
      <c r="N22" s="30">
        <v>0</v>
      </c>
      <c r="O22" s="30" t="s">
        <v>32</v>
      </c>
      <c r="P22" s="19" t="s">
        <v>67</v>
      </c>
    </row>
    <row r="23" spans="1:16">
      <c r="A23" s="12" t="s">
        <v>59</v>
      </c>
      <c r="B23" s="41" t="s">
        <v>36</v>
      </c>
      <c r="C23" s="20">
        <v>4.1666666666666664E-2</v>
      </c>
      <c r="D23" s="12" t="s">
        <v>37</v>
      </c>
      <c r="E23" s="20">
        <v>0.16666666666666666</v>
      </c>
      <c r="F23" s="17" t="s">
        <v>30</v>
      </c>
      <c r="G23" s="7"/>
      <c r="H23" s="7"/>
      <c r="I23" s="17" t="s">
        <v>30</v>
      </c>
      <c r="J23" s="7"/>
      <c r="K23" s="7"/>
      <c r="L23" s="17" t="s">
        <v>30</v>
      </c>
      <c r="M23" s="15" t="s">
        <v>31</v>
      </c>
      <c r="N23" s="30">
        <v>6</v>
      </c>
      <c r="O23" s="30" t="s">
        <v>32</v>
      </c>
      <c r="P23" s="19" t="s">
        <v>71</v>
      </c>
    </row>
    <row r="24" spans="1:16">
      <c r="A24" s="12" t="s">
        <v>60</v>
      </c>
      <c r="B24" s="41" t="s">
        <v>36</v>
      </c>
      <c r="C24" s="12" t="s">
        <v>38</v>
      </c>
      <c r="D24" s="12" t="s">
        <v>37</v>
      </c>
      <c r="E24" s="12" t="s">
        <v>39</v>
      </c>
      <c r="F24" s="17" t="s">
        <v>30</v>
      </c>
      <c r="G24" s="7"/>
      <c r="H24" s="7"/>
      <c r="I24" s="17" t="s">
        <v>30</v>
      </c>
      <c r="J24" s="7"/>
      <c r="K24" s="7"/>
      <c r="L24" s="17" t="s">
        <v>30</v>
      </c>
      <c r="M24" s="15" t="s">
        <v>31</v>
      </c>
      <c r="N24" s="30">
        <v>0</v>
      </c>
      <c r="O24" s="30" t="s">
        <v>32</v>
      </c>
      <c r="P24" s="19" t="s">
        <v>68</v>
      </c>
    </row>
    <row r="25" spans="1:16">
      <c r="A25" s="12" t="s">
        <v>61</v>
      </c>
      <c r="B25" s="42" t="s">
        <v>40</v>
      </c>
      <c r="C25" s="12" t="s">
        <v>41</v>
      </c>
      <c r="D25" s="12" t="s">
        <v>41</v>
      </c>
      <c r="E25" s="22" t="s">
        <v>42</v>
      </c>
      <c r="F25" s="17" t="s">
        <v>30</v>
      </c>
      <c r="G25" s="7"/>
      <c r="H25" s="7"/>
      <c r="I25" s="17" t="s">
        <v>30</v>
      </c>
      <c r="J25" s="7"/>
      <c r="K25" s="7"/>
      <c r="L25" s="17" t="s">
        <v>30</v>
      </c>
      <c r="M25" s="15" t="s">
        <v>31</v>
      </c>
      <c r="N25" s="30">
        <v>0</v>
      </c>
      <c r="O25" s="30" t="s">
        <v>32</v>
      </c>
      <c r="P25" s="19" t="s">
        <v>69</v>
      </c>
    </row>
    <row r="26" spans="1:16">
      <c r="A26" s="12" t="s">
        <v>62</v>
      </c>
      <c r="B26" s="41">
        <v>-134</v>
      </c>
      <c r="C26" s="12">
        <v>-156</v>
      </c>
      <c r="D26" s="12">
        <v>-23</v>
      </c>
      <c r="E26" s="12">
        <v>-176</v>
      </c>
      <c r="F26" s="17" t="s">
        <v>30</v>
      </c>
      <c r="G26" s="7"/>
      <c r="H26" s="7"/>
      <c r="I26" s="17" t="s">
        <v>30</v>
      </c>
      <c r="J26" s="7"/>
      <c r="K26" s="7"/>
      <c r="L26" s="17" t="s">
        <v>30</v>
      </c>
      <c r="M26" s="15" t="s">
        <v>31</v>
      </c>
      <c r="N26" s="30">
        <v>34760</v>
      </c>
      <c r="O26" s="30" t="s">
        <v>32</v>
      </c>
      <c r="P26" s="19" t="s">
        <v>70</v>
      </c>
    </row>
  </sheetData>
  <mergeCells count="7">
    <mergeCell ref="O5:O6"/>
    <mergeCell ref="P5:P6"/>
    <mergeCell ref="A5:A6"/>
    <mergeCell ref="B5:E5"/>
    <mergeCell ref="M5:M6"/>
    <mergeCell ref="N5:N6"/>
    <mergeCell ref="F5:L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6"/>
  <sheetViews>
    <sheetView zoomScale="90" zoomScaleNormal="90" workbookViewId="0">
      <selection activeCell="P2" sqref="P2"/>
    </sheetView>
  </sheetViews>
  <sheetFormatPr defaultRowHeight="15"/>
  <cols>
    <col min="1" max="1" width="8.5703125" customWidth="1"/>
    <col min="2" max="2" width="10.28515625" customWidth="1"/>
    <col min="3" max="3" width="7.85546875" customWidth="1"/>
    <col min="4" max="4" width="10.140625" customWidth="1"/>
    <col min="5" max="5" width="8.5703125" customWidth="1"/>
    <col min="6" max="6" width="7.7109375" customWidth="1"/>
    <col min="7" max="8" width="0" hidden="1" customWidth="1"/>
    <col min="9" max="9" width="7.5703125" customWidth="1"/>
    <col min="10" max="11" width="0" hidden="1" customWidth="1"/>
    <col min="12" max="12" width="7.5703125" customWidth="1"/>
    <col min="13" max="13" width="16.42578125" customWidth="1"/>
    <col min="14" max="14" width="15.7109375" customWidth="1"/>
    <col min="15" max="15" width="8.140625" customWidth="1"/>
    <col min="16" max="16" width="59.7109375" customWidth="1"/>
  </cols>
  <sheetData>
    <row r="1" spans="1:253">
      <c r="A1" s="2" t="s">
        <v>22</v>
      </c>
    </row>
    <row r="2" spans="1:253">
      <c r="A2" s="3" t="s">
        <v>17</v>
      </c>
    </row>
    <row r="3" spans="1:253">
      <c r="A3" s="3" t="s">
        <v>20</v>
      </c>
    </row>
    <row r="4" spans="1:253">
      <c r="A4" s="8" t="s">
        <v>21</v>
      </c>
    </row>
    <row r="5" spans="1:253" s="10" customFormat="1" ht="15" customHeight="1">
      <c r="A5" s="35" t="s">
        <v>63</v>
      </c>
      <c r="B5" s="32" t="s">
        <v>26</v>
      </c>
      <c r="C5" s="33"/>
      <c r="D5" s="33"/>
      <c r="E5" s="34"/>
      <c r="F5" s="38" t="s">
        <v>27</v>
      </c>
      <c r="G5" s="39"/>
      <c r="H5" s="39"/>
      <c r="I5" s="39"/>
      <c r="J5" s="39"/>
      <c r="K5" s="39"/>
      <c r="L5" s="40"/>
      <c r="M5" s="35" t="s">
        <v>28</v>
      </c>
      <c r="N5" s="35" t="s">
        <v>29</v>
      </c>
      <c r="O5" s="37" t="s">
        <v>0</v>
      </c>
      <c r="P5" s="35" t="s"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</row>
    <row r="6" spans="1:253" s="10" customFormat="1" ht="25.5">
      <c r="A6" s="36"/>
      <c r="B6" s="11" t="s">
        <v>4</v>
      </c>
      <c r="C6" s="11" t="s">
        <v>3</v>
      </c>
      <c r="D6" s="11" t="s">
        <v>5</v>
      </c>
      <c r="E6" s="11" t="s">
        <v>6</v>
      </c>
      <c r="F6" s="11" t="s">
        <v>7</v>
      </c>
      <c r="G6" s="11"/>
      <c r="H6" s="11"/>
      <c r="I6" s="11" t="s">
        <v>8</v>
      </c>
      <c r="J6" s="11"/>
      <c r="K6" s="11"/>
      <c r="L6" s="11" t="s">
        <v>9</v>
      </c>
      <c r="M6" s="36"/>
      <c r="N6" s="36"/>
      <c r="O6" s="36"/>
      <c r="P6" s="36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</row>
    <row r="7" spans="1:253" s="1" customFormat="1">
      <c r="A7" s="12" t="s">
        <v>44</v>
      </c>
      <c r="B7" s="17" t="s">
        <v>30</v>
      </c>
      <c r="C7" s="17" t="s">
        <v>30</v>
      </c>
      <c r="D7" s="17" t="s">
        <v>30</v>
      </c>
      <c r="E7" s="17" t="s">
        <v>30</v>
      </c>
      <c r="F7" s="46" t="s">
        <v>30</v>
      </c>
      <c r="G7" s="5"/>
      <c r="H7" s="5"/>
      <c r="I7" s="46" t="s">
        <v>30</v>
      </c>
      <c r="J7" s="5"/>
      <c r="K7" s="5"/>
      <c r="L7" s="46" t="s">
        <v>30</v>
      </c>
      <c r="M7" s="15" t="s">
        <v>31</v>
      </c>
      <c r="N7" s="15" t="s">
        <v>31</v>
      </c>
      <c r="O7" s="15" t="s">
        <v>2</v>
      </c>
      <c r="P7" s="15" t="s">
        <v>33</v>
      </c>
    </row>
    <row r="8" spans="1:253" s="1" customFormat="1">
      <c r="A8" s="12" t="s">
        <v>43</v>
      </c>
      <c r="B8" s="4">
        <v>44197</v>
      </c>
      <c r="C8" s="5">
        <v>1</v>
      </c>
      <c r="D8" s="4">
        <v>44197</v>
      </c>
      <c r="E8" s="5">
        <v>2</v>
      </c>
      <c r="F8" s="5">
        <f>D8-B8</f>
        <v>0</v>
      </c>
      <c r="G8" s="5">
        <v>10</v>
      </c>
      <c r="H8" s="5">
        <f t="shared" ref="H8:H14" si="0">G8*F8</f>
        <v>0</v>
      </c>
      <c r="I8" s="5">
        <f>E8-C8</f>
        <v>1</v>
      </c>
      <c r="J8" s="5">
        <v>2</v>
      </c>
      <c r="K8" s="5">
        <f>I8*J8</f>
        <v>2</v>
      </c>
      <c r="L8" s="5">
        <v>0</v>
      </c>
      <c r="M8" s="5">
        <f>H8+K8</f>
        <v>2</v>
      </c>
      <c r="N8" s="6">
        <v>2</v>
      </c>
      <c r="O8" s="15" t="s">
        <v>2</v>
      </c>
      <c r="P8" s="15" t="s">
        <v>33</v>
      </c>
    </row>
    <row r="9" spans="1:253" s="1" customFormat="1">
      <c r="A9" s="12" t="s">
        <v>45</v>
      </c>
      <c r="B9" s="4">
        <v>44197</v>
      </c>
      <c r="C9" s="5">
        <v>1</v>
      </c>
      <c r="D9" s="4">
        <v>44197</v>
      </c>
      <c r="E9" s="5">
        <v>3.3</v>
      </c>
      <c r="F9" s="5">
        <f>D9-B9</f>
        <v>0</v>
      </c>
      <c r="G9" s="5">
        <v>10</v>
      </c>
      <c r="H9" s="5">
        <f t="shared" si="0"/>
        <v>0</v>
      </c>
      <c r="I9" s="5">
        <f>E9-C9</f>
        <v>2.2999999999999998</v>
      </c>
      <c r="J9" s="5">
        <v>2</v>
      </c>
      <c r="K9" s="5">
        <f t="shared" ref="K9:K18" si="1">I9*J9</f>
        <v>4.5999999999999996</v>
      </c>
      <c r="L9" s="5">
        <v>0</v>
      </c>
      <c r="M9" s="5">
        <v>6</v>
      </c>
      <c r="N9" s="6">
        <v>6</v>
      </c>
      <c r="O9" s="15" t="s">
        <v>2</v>
      </c>
      <c r="P9" s="15" t="s">
        <v>33</v>
      </c>
    </row>
    <row r="10" spans="1:253" s="1" customFormat="1">
      <c r="A10" s="12" t="s">
        <v>46</v>
      </c>
      <c r="B10" s="4">
        <v>44197</v>
      </c>
      <c r="C10" s="5">
        <v>1</v>
      </c>
      <c r="D10" s="4">
        <v>44197</v>
      </c>
      <c r="E10" s="5">
        <v>6</v>
      </c>
      <c r="F10" s="5">
        <f>D10-B10</f>
        <v>0</v>
      </c>
      <c r="G10" s="5">
        <v>10</v>
      </c>
      <c r="H10" s="5">
        <f t="shared" si="0"/>
        <v>0</v>
      </c>
      <c r="I10" s="5">
        <f>E10-C10</f>
        <v>5</v>
      </c>
      <c r="J10" s="5">
        <v>2</v>
      </c>
      <c r="K10" s="5">
        <f t="shared" si="1"/>
        <v>10</v>
      </c>
      <c r="L10" s="5">
        <v>0</v>
      </c>
      <c r="M10" s="5">
        <f t="shared" ref="M10:M18" si="2">H10+K10</f>
        <v>10</v>
      </c>
      <c r="N10" s="6">
        <v>10</v>
      </c>
      <c r="O10" s="15" t="s">
        <v>2</v>
      </c>
      <c r="P10" s="15" t="s">
        <v>33</v>
      </c>
    </row>
    <row r="11" spans="1:253" s="1" customFormat="1">
      <c r="A11" s="12" t="s">
        <v>47</v>
      </c>
      <c r="B11" s="4">
        <v>44197</v>
      </c>
      <c r="C11" s="5">
        <v>1</v>
      </c>
      <c r="D11" s="4">
        <v>44198</v>
      </c>
      <c r="E11" s="5">
        <v>0.59</v>
      </c>
      <c r="F11" s="5">
        <v>0</v>
      </c>
      <c r="G11" s="5">
        <v>10</v>
      </c>
      <c r="H11" s="5">
        <f t="shared" si="0"/>
        <v>0</v>
      </c>
      <c r="I11" s="5">
        <v>23</v>
      </c>
      <c r="J11" s="5">
        <v>2</v>
      </c>
      <c r="K11" s="5"/>
      <c r="L11" s="5">
        <v>59</v>
      </c>
      <c r="M11" s="5">
        <v>10</v>
      </c>
      <c r="N11" s="6">
        <v>10</v>
      </c>
      <c r="O11" s="15" t="s">
        <v>2</v>
      </c>
      <c r="P11" s="15" t="s">
        <v>33</v>
      </c>
    </row>
    <row r="12" spans="1:253" s="1" customFormat="1">
      <c r="A12" s="12" t="s">
        <v>48</v>
      </c>
      <c r="B12" s="4">
        <v>44197</v>
      </c>
      <c r="C12" s="5">
        <v>1</v>
      </c>
      <c r="D12" s="4">
        <v>44198</v>
      </c>
      <c r="E12" s="5">
        <v>1</v>
      </c>
      <c r="F12" s="5">
        <f>D12-B12</f>
        <v>1</v>
      </c>
      <c r="G12" s="5">
        <v>10</v>
      </c>
      <c r="H12" s="5">
        <f t="shared" si="0"/>
        <v>10</v>
      </c>
      <c r="I12" s="5">
        <f>E12-C12</f>
        <v>0</v>
      </c>
      <c r="J12" s="5">
        <v>2</v>
      </c>
      <c r="K12" s="5">
        <f t="shared" si="1"/>
        <v>0</v>
      </c>
      <c r="L12" s="5">
        <v>0</v>
      </c>
      <c r="M12" s="5">
        <f t="shared" si="2"/>
        <v>10</v>
      </c>
      <c r="N12" s="6">
        <v>10</v>
      </c>
      <c r="O12" s="15" t="s">
        <v>2</v>
      </c>
      <c r="P12" s="15" t="s">
        <v>33</v>
      </c>
    </row>
    <row r="13" spans="1:253" s="1" customFormat="1">
      <c r="A13" s="12" t="s">
        <v>49</v>
      </c>
      <c r="B13" s="4">
        <v>44197</v>
      </c>
      <c r="C13" s="5">
        <v>1</v>
      </c>
      <c r="D13" s="4">
        <v>44198</v>
      </c>
      <c r="E13" s="5">
        <v>20.45</v>
      </c>
      <c r="F13" s="5">
        <f t="shared" ref="F13:F18" si="3">D13-B13</f>
        <v>1</v>
      </c>
      <c r="G13" s="5">
        <v>10</v>
      </c>
      <c r="H13" s="5">
        <f t="shared" si="0"/>
        <v>10</v>
      </c>
      <c r="I13" s="5">
        <v>19</v>
      </c>
      <c r="J13" s="5">
        <v>2</v>
      </c>
      <c r="K13" s="5">
        <v>10</v>
      </c>
      <c r="L13" s="5">
        <v>45</v>
      </c>
      <c r="M13" s="5">
        <f t="shared" si="2"/>
        <v>20</v>
      </c>
      <c r="N13" s="6">
        <v>20</v>
      </c>
      <c r="O13" s="15" t="s">
        <v>2</v>
      </c>
      <c r="P13" s="15" t="s">
        <v>33</v>
      </c>
    </row>
    <row r="14" spans="1:253" s="1" customFormat="1">
      <c r="A14" s="12" t="s">
        <v>50</v>
      </c>
      <c r="B14" s="4">
        <v>44197</v>
      </c>
      <c r="C14" s="5">
        <v>1</v>
      </c>
      <c r="D14" s="4">
        <v>44199</v>
      </c>
      <c r="E14" s="5">
        <v>20</v>
      </c>
      <c r="F14" s="5">
        <f t="shared" si="3"/>
        <v>2</v>
      </c>
      <c r="G14" s="5">
        <v>10</v>
      </c>
      <c r="H14" s="5">
        <f t="shared" si="0"/>
        <v>20</v>
      </c>
      <c r="I14" s="5">
        <f>E14-C14</f>
        <v>19</v>
      </c>
      <c r="J14" s="5">
        <v>2</v>
      </c>
      <c r="K14" s="5">
        <v>10</v>
      </c>
      <c r="L14" s="5">
        <v>0</v>
      </c>
      <c r="M14" s="5">
        <f t="shared" si="2"/>
        <v>30</v>
      </c>
      <c r="N14" s="6">
        <v>30</v>
      </c>
      <c r="O14" s="15" t="s">
        <v>2</v>
      </c>
      <c r="P14" s="15" t="s">
        <v>33</v>
      </c>
    </row>
    <row r="15" spans="1:253" s="1" customFormat="1">
      <c r="A15" s="12" t="s">
        <v>51</v>
      </c>
      <c r="B15" s="4">
        <v>44197</v>
      </c>
      <c r="C15" s="5">
        <v>1</v>
      </c>
      <c r="D15" s="4">
        <v>44228</v>
      </c>
      <c r="E15" s="5">
        <v>21</v>
      </c>
      <c r="F15" s="5">
        <f t="shared" si="3"/>
        <v>31</v>
      </c>
      <c r="G15" s="5">
        <v>10</v>
      </c>
      <c r="H15" s="5">
        <f>(F15-4)*10</f>
        <v>270</v>
      </c>
      <c r="I15" s="5">
        <f>E15-C15</f>
        <v>20</v>
      </c>
      <c r="J15" s="5">
        <v>2</v>
      </c>
      <c r="K15" s="5">
        <v>10</v>
      </c>
      <c r="L15" s="5">
        <v>0</v>
      </c>
      <c r="M15" s="5">
        <f>H15+K15</f>
        <v>280</v>
      </c>
      <c r="N15" s="6">
        <v>280</v>
      </c>
      <c r="O15" s="15" t="s">
        <v>2</v>
      </c>
      <c r="P15" s="15" t="s">
        <v>33</v>
      </c>
    </row>
    <row r="16" spans="1:253" s="1" customFormat="1">
      <c r="A16" s="12" t="s">
        <v>52</v>
      </c>
      <c r="B16" s="4">
        <v>44197</v>
      </c>
      <c r="C16" s="5">
        <v>1</v>
      </c>
      <c r="D16" s="4">
        <v>44319</v>
      </c>
      <c r="E16" s="5">
        <v>8.3000000000000007</v>
      </c>
      <c r="F16" s="5">
        <f t="shared" si="3"/>
        <v>122</v>
      </c>
      <c r="G16" s="5">
        <v>10</v>
      </c>
      <c r="H16" s="5">
        <f>(F16-17)*10</f>
        <v>1050</v>
      </c>
      <c r="I16" s="44">
        <f>E16-C16</f>
        <v>7.3000000000000007</v>
      </c>
      <c r="J16" s="5">
        <v>2</v>
      </c>
      <c r="K16" s="5">
        <v>10</v>
      </c>
      <c r="L16" s="5">
        <v>0</v>
      </c>
      <c r="M16" s="5">
        <f t="shared" si="2"/>
        <v>1060</v>
      </c>
      <c r="N16" s="45">
        <v>1062</v>
      </c>
      <c r="O16" s="30" t="s">
        <v>32</v>
      </c>
      <c r="P16" s="19" t="s">
        <v>34</v>
      </c>
    </row>
    <row r="17" spans="1:16" s="1" customFormat="1">
      <c r="A17" s="12" t="s">
        <v>53</v>
      </c>
      <c r="B17" s="4">
        <v>44197</v>
      </c>
      <c r="C17" s="5">
        <v>1</v>
      </c>
      <c r="D17" s="4">
        <v>44562</v>
      </c>
      <c r="E17" s="5">
        <v>1</v>
      </c>
      <c r="F17" s="5">
        <f t="shared" si="3"/>
        <v>365</v>
      </c>
      <c r="G17" s="5">
        <v>10</v>
      </c>
      <c r="H17" s="5">
        <f>(F17-52)*10</f>
        <v>3130</v>
      </c>
      <c r="I17" s="5">
        <f>E17-C17</f>
        <v>0</v>
      </c>
      <c r="J17" s="5">
        <v>2</v>
      </c>
      <c r="K17" s="5">
        <f t="shared" si="1"/>
        <v>0</v>
      </c>
      <c r="L17" s="5">
        <v>0</v>
      </c>
      <c r="M17" s="5">
        <f t="shared" si="2"/>
        <v>3130</v>
      </c>
      <c r="N17" s="6">
        <v>3130</v>
      </c>
      <c r="O17" s="15" t="s">
        <v>2</v>
      </c>
      <c r="P17" s="15" t="s">
        <v>33</v>
      </c>
    </row>
    <row r="18" spans="1:16" s="1" customFormat="1">
      <c r="A18" s="12" t="s">
        <v>54</v>
      </c>
      <c r="B18" s="4">
        <v>44197</v>
      </c>
      <c r="C18" s="5">
        <v>1</v>
      </c>
      <c r="D18" s="4">
        <v>44562</v>
      </c>
      <c r="E18" s="5">
        <v>4</v>
      </c>
      <c r="F18" s="5">
        <f t="shared" si="3"/>
        <v>365</v>
      </c>
      <c r="G18" s="5">
        <v>10</v>
      </c>
      <c r="H18" s="5">
        <f>(F18-52)*10</f>
        <v>3130</v>
      </c>
      <c r="I18" s="5">
        <f>E18-C18</f>
        <v>3</v>
      </c>
      <c r="J18" s="5">
        <v>2</v>
      </c>
      <c r="K18" s="5">
        <f t="shared" si="1"/>
        <v>6</v>
      </c>
      <c r="L18" s="5">
        <v>0</v>
      </c>
      <c r="M18" s="5">
        <f t="shared" si="2"/>
        <v>3136</v>
      </c>
      <c r="N18" s="6">
        <v>3136</v>
      </c>
      <c r="O18" s="15" t="s">
        <v>2</v>
      </c>
      <c r="P18" s="15" t="s">
        <v>33</v>
      </c>
    </row>
    <row r="19" spans="1:16" s="1" customFormat="1">
      <c r="A19" s="12" t="s">
        <v>55</v>
      </c>
      <c r="B19" s="17" t="s">
        <v>30</v>
      </c>
      <c r="C19" s="17" t="s">
        <v>30</v>
      </c>
      <c r="D19" s="14">
        <v>44217</v>
      </c>
      <c r="E19" s="17" t="s">
        <v>30</v>
      </c>
      <c r="F19" s="17" t="s">
        <v>30</v>
      </c>
      <c r="G19" s="5"/>
      <c r="H19" s="5"/>
      <c r="I19" s="17" t="s">
        <v>30</v>
      </c>
      <c r="J19" s="5"/>
      <c r="K19" s="5"/>
      <c r="L19" s="17" t="s">
        <v>30</v>
      </c>
      <c r="M19" s="15" t="s">
        <v>31</v>
      </c>
      <c r="N19" s="15" t="s">
        <v>31</v>
      </c>
      <c r="O19" s="15" t="s">
        <v>2</v>
      </c>
      <c r="P19" s="15" t="s">
        <v>33</v>
      </c>
    </row>
    <row r="20" spans="1:16" s="1" customFormat="1">
      <c r="A20" s="12" t="s">
        <v>56</v>
      </c>
      <c r="B20" s="14">
        <v>44217</v>
      </c>
      <c r="C20" s="17" t="s">
        <v>30</v>
      </c>
      <c r="D20" s="14">
        <v>44216</v>
      </c>
      <c r="E20" s="17" t="s">
        <v>30</v>
      </c>
      <c r="F20" s="17" t="s">
        <v>30</v>
      </c>
      <c r="G20" s="5"/>
      <c r="H20" s="5"/>
      <c r="I20" s="17" t="s">
        <v>30</v>
      </c>
      <c r="J20" s="5"/>
      <c r="K20" s="5"/>
      <c r="L20" s="17" t="s">
        <v>30</v>
      </c>
      <c r="M20" s="15" t="s">
        <v>31</v>
      </c>
      <c r="N20" s="30">
        <v>0</v>
      </c>
      <c r="O20" s="30" t="s">
        <v>32</v>
      </c>
      <c r="P20" s="19" t="s">
        <v>65</v>
      </c>
    </row>
    <row r="21" spans="1:16" s="1" customFormat="1">
      <c r="A21" s="12" t="s">
        <v>57</v>
      </c>
      <c r="B21" s="14">
        <v>44218</v>
      </c>
      <c r="C21" s="17" t="s">
        <v>30</v>
      </c>
      <c r="D21" s="17" t="s">
        <v>30</v>
      </c>
      <c r="E21" s="17" t="s">
        <v>30</v>
      </c>
      <c r="F21" s="17" t="s">
        <v>30</v>
      </c>
      <c r="G21" s="7"/>
      <c r="H21" s="7"/>
      <c r="I21" s="17" t="s">
        <v>30</v>
      </c>
      <c r="J21" s="7"/>
      <c r="K21" s="7"/>
      <c r="L21" s="17" t="s">
        <v>30</v>
      </c>
      <c r="M21" s="15" t="s">
        <v>31</v>
      </c>
      <c r="N21" s="30">
        <v>93650</v>
      </c>
      <c r="O21" s="30" t="s">
        <v>32</v>
      </c>
      <c r="P21" s="19" t="s">
        <v>66</v>
      </c>
    </row>
    <row r="22" spans="1:16" s="1" customFormat="1">
      <c r="A22" s="12" t="s">
        <v>58</v>
      </c>
      <c r="B22" s="17" t="s">
        <v>30</v>
      </c>
      <c r="C22" s="17" t="s">
        <v>30</v>
      </c>
      <c r="D22" s="17" t="s">
        <v>30</v>
      </c>
      <c r="E22" s="17" t="s">
        <v>30</v>
      </c>
      <c r="F22" s="17" t="s">
        <v>30</v>
      </c>
      <c r="G22" s="7"/>
      <c r="H22" s="7"/>
      <c r="I22" s="17" t="s">
        <v>30</v>
      </c>
      <c r="J22" s="7"/>
      <c r="K22" s="7"/>
      <c r="L22" s="17" t="s">
        <v>30</v>
      </c>
      <c r="M22" s="15" t="s">
        <v>31</v>
      </c>
      <c r="N22" s="30">
        <v>0</v>
      </c>
      <c r="O22" s="30" t="s">
        <v>32</v>
      </c>
      <c r="P22" s="19" t="s">
        <v>67</v>
      </c>
    </row>
    <row r="23" spans="1:16" s="1" customFormat="1">
      <c r="A23" s="12" t="s">
        <v>59</v>
      </c>
      <c r="B23" s="41" t="s">
        <v>36</v>
      </c>
      <c r="C23" s="20">
        <v>4.1666666666666664E-2</v>
      </c>
      <c r="D23" s="12" t="s">
        <v>37</v>
      </c>
      <c r="E23" s="20">
        <v>0.16666666666666666</v>
      </c>
      <c r="F23" s="17" t="s">
        <v>30</v>
      </c>
      <c r="G23" s="7"/>
      <c r="H23" s="7"/>
      <c r="I23" s="17" t="s">
        <v>30</v>
      </c>
      <c r="J23" s="7"/>
      <c r="K23" s="7"/>
      <c r="L23" s="17" t="s">
        <v>30</v>
      </c>
      <c r="M23" s="15" t="s">
        <v>31</v>
      </c>
      <c r="N23" s="30">
        <v>6</v>
      </c>
      <c r="O23" s="30" t="s">
        <v>32</v>
      </c>
      <c r="P23" s="19" t="s">
        <v>71</v>
      </c>
    </row>
    <row r="24" spans="1:16" s="1" customFormat="1">
      <c r="A24" s="12" t="s">
        <v>60</v>
      </c>
      <c r="B24" s="41" t="s">
        <v>36</v>
      </c>
      <c r="C24" s="12" t="s">
        <v>38</v>
      </c>
      <c r="D24" s="12" t="s">
        <v>37</v>
      </c>
      <c r="E24" s="12" t="s">
        <v>39</v>
      </c>
      <c r="F24" s="17" t="s">
        <v>30</v>
      </c>
      <c r="G24" s="7"/>
      <c r="H24" s="7"/>
      <c r="I24" s="17" t="s">
        <v>30</v>
      </c>
      <c r="J24" s="7"/>
      <c r="K24" s="7"/>
      <c r="L24" s="17" t="s">
        <v>30</v>
      </c>
      <c r="M24" s="15" t="s">
        <v>31</v>
      </c>
      <c r="N24" s="30">
        <v>0</v>
      </c>
      <c r="O24" s="30" t="s">
        <v>32</v>
      </c>
      <c r="P24" s="19" t="s">
        <v>68</v>
      </c>
    </row>
    <row r="25" spans="1:16" s="1" customFormat="1">
      <c r="A25" s="12" t="s">
        <v>61</v>
      </c>
      <c r="B25" s="42" t="s">
        <v>40</v>
      </c>
      <c r="C25" s="12" t="s">
        <v>41</v>
      </c>
      <c r="D25" s="12" t="s">
        <v>41</v>
      </c>
      <c r="E25" s="22" t="s">
        <v>42</v>
      </c>
      <c r="F25" s="17" t="s">
        <v>30</v>
      </c>
      <c r="G25" s="7"/>
      <c r="H25" s="7"/>
      <c r="I25" s="17" t="s">
        <v>30</v>
      </c>
      <c r="J25" s="7"/>
      <c r="K25" s="7"/>
      <c r="L25" s="17" t="s">
        <v>30</v>
      </c>
      <c r="M25" s="15" t="s">
        <v>31</v>
      </c>
      <c r="N25" s="30">
        <v>0</v>
      </c>
      <c r="O25" s="30" t="s">
        <v>32</v>
      </c>
      <c r="P25" s="19" t="s">
        <v>69</v>
      </c>
    </row>
    <row r="26" spans="1:16" s="1" customFormat="1">
      <c r="A26" s="12" t="s">
        <v>62</v>
      </c>
      <c r="B26" s="41">
        <v>-134</v>
      </c>
      <c r="C26" s="12">
        <v>-156</v>
      </c>
      <c r="D26" s="12">
        <v>-23</v>
      </c>
      <c r="E26" s="12">
        <v>-176</v>
      </c>
      <c r="F26" s="17" t="s">
        <v>30</v>
      </c>
      <c r="G26" s="7"/>
      <c r="H26" s="7"/>
      <c r="I26" s="17" t="s">
        <v>30</v>
      </c>
      <c r="J26" s="7"/>
      <c r="K26" s="7"/>
      <c r="L26" s="17" t="s">
        <v>30</v>
      </c>
      <c r="M26" s="15" t="s">
        <v>31</v>
      </c>
      <c r="N26" s="30">
        <v>28968</v>
      </c>
      <c r="O26" s="30" t="s">
        <v>32</v>
      </c>
      <c r="P26" s="19" t="s">
        <v>70</v>
      </c>
    </row>
  </sheetData>
  <mergeCells count="7">
    <mergeCell ref="P5:P6"/>
    <mergeCell ref="A5:A6"/>
    <mergeCell ref="B5:E5"/>
    <mergeCell ref="F5:L5"/>
    <mergeCell ref="M5:M6"/>
    <mergeCell ref="N5:N6"/>
    <mergeCell ref="O5:O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6"/>
  <sheetViews>
    <sheetView tabSelected="1" zoomScale="90" zoomScaleNormal="90" workbookViewId="0">
      <selection activeCell="R18" sqref="R18"/>
    </sheetView>
  </sheetViews>
  <sheetFormatPr defaultRowHeight="15"/>
  <cols>
    <col min="1" max="1" width="7.85546875" customWidth="1"/>
    <col min="2" max="2" width="10.42578125" customWidth="1"/>
    <col min="3" max="3" width="8.28515625" customWidth="1"/>
    <col min="4" max="4" width="10.7109375" customWidth="1"/>
    <col min="5" max="5" width="8.42578125" customWidth="1"/>
    <col min="6" max="6" width="7.7109375" customWidth="1"/>
    <col min="7" max="8" width="0" hidden="1" customWidth="1"/>
    <col min="9" max="9" width="6.7109375" customWidth="1"/>
    <col min="10" max="11" width="0" hidden="1" customWidth="1"/>
    <col min="12" max="12" width="7.140625" customWidth="1"/>
    <col min="13" max="13" width="16.140625" customWidth="1"/>
    <col min="14" max="14" width="15.5703125" customWidth="1"/>
    <col min="16" max="16" width="61.42578125" customWidth="1"/>
  </cols>
  <sheetData>
    <row r="1" spans="1:253">
      <c r="A1" s="2" t="s">
        <v>23</v>
      </c>
    </row>
    <row r="2" spans="1:253">
      <c r="A2" s="3" t="s">
        <v>17</v>
      </c>
    </row>
    <row r="3" spans="1:253">
      <c r="A3" s="3" t="s">
        <v>24</v>
      </c>
    </row>
    <row r="4" spans="1:253">
      <c r="A4" s="8" t="s">
        <v>25</v>
      </c>
    </row>
    <row r="5" spans="1:253" s="10" customFormat="1" ht="15" customHeight="1">
      <c r="A5" s="35" t="s">
        <v>63</v>
      </c>
      <c r="B5" s="32" t="s">
        <v>26</v>
      </c>
      <c r="C5" s="33"/>
      <c r="D5" s="33"/>
      <c r="E5" s="34"/>
      <c r="F5" s="38" t="s">
        <v>27</v>
      </c>
      <c r="G5" s="39"/>
      <c r="H5" s="39"/>
      <c r="I5" s="39"/>
      <c r="J5" s="39"/>
      <c r="K5" s="39"/>
      <c r="L5" s="40"/>
      <c r="M5" s="35" t="s">
        <v>28</v>
      </c>
      <c r="N5" s="35" t="s">
        <v>29</v>
      </c>
      <c r="O5" s="37" t="s">
        <v>0</v>
      </c>
      <c r="P5" s="35" t="s"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</row>
    <row r="6" spans="1:253" s="10" customFormat="1" ht="25.5">
      <c r="A6" s="36"/>
      <c r="B6" s="11" t="s">
        <v>4</v>
      </c>
      <c r="C6" s="11" t="s">
        <v>3</v>
      </c>
      <c r="D6" s="11" t="s">
        <v>5</v>
      </c>
      <c r="E6" s="11" t="s">
        <v>6</v>
      </c>
      <c r="F6" s="11" t="s">
        <v>7</v>
      </c>
      <c r="G6" s="11"/>
      <c r="H6" s="11"/>
      <c r="I6" s="11" t="s">
        <v>8</v>
      </c>
      <c r="J6" s="11"/>
      <c r="K6" s="11"/>
      <c r="L6" s="11" t="s">
        <v>9</v>
      </c>
      <c r="M6" s="36"/>
      <c r="N6" s="36"/>
      <c r="O6" s="36"/>
      <c r="P6" s="36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</row>
    <row r="7" spans="1:253" s="1" customFormat="1">
      <c r="A7" s="12" t="s">
        <v>44</v>
      </c>
      <c r="B7" s="17" t="s">
        <v>30</v>
      </c>
      <c r="C7" s="17" t="s">
        <v>30</v>
      </c>
      <c r="D7" s="17" t="s">
        <v>30</v>
      </c>
      <c r="E7" s="17" t="s">
        <v>30</v>
      </c>
      <c r="F7" s="46" t="s">
        <v>30</v>
      </c>
      <c r="G7" s="5"/>
      <c r="H7" s="5"/>
      <c r="I7" s="46" t="s">
        <v>30</v>
      </c>
      <c r="J7" s="5"/>
      <c r="K7" s="5"/>
      <c r="L7" s="46" t="s">
        <v>30</v>
      </c>
      <c r="M7" s="15" t="s">
        <v>31</v>
      </c>
      <c r="N7" s="15" t="s">
        <v>31</v>
      </c>
      <c r="O7" s="15" t="s">
        <v>2</v>
      </c>
      <c r="P7" s="15" t="s">
        <v>33</v>
      </c>
    </row>
    <row r="8" spans="1:253" s="1" customFormat="1">
      <c r="A8" s="12" t="s">
        <v>43</v>
      </c>
      <c r="B8" s="4">
        <v>44197</v>
      </c>
      <c r="C8" s="5">
        <v>1</v>
      </c>
      <c r="D8" s="4">
        <v>44197</v>
      </c>
      <c r="E8" s="5">
        <v>2</v>
      </c>
      <c r="F8" s="5">
        <f>D8-B8</f>
        <v>0</v>
      </c>
      <c r="G8" s="5">
        <v>9</v>
      </c>
      <c r="H8" s="5">
        <f t="shared" ref="H8:H14" si="0">G8*F8</f>
        <v>0</v>
      </c>
      <c r="I8" s="5">
        <f>E8-C8</f>
        <v>1</v>
      </c>
      <c r="J8" s="5">
        <v>2</v>
      </c>
      <c r="K8" s="5">
        <f>I8*J8</f>
        <v>2</v>
      </c>
      <c r="L8" s="5">
        <v>0</v>
      </c>
      <c r="M8" s="5">
        <f>H8+K8</f>
        <v>2</v>
      </c>
      <c r="N8" s="6">
        <v>2</v>
      </c>
      <c r="O8" s="6" t="s">
        <v>2</v>
      </c>
      <c r="P8" s="15" t="s">
        <v>33</v>
      </c>
    </row>
    <row r="9" spans="1:253" s="1" customFormat="1">
      <c r="A9" s="12" t="s">
        <v>45</v>
      </c>
      <c r="B9" s="4">
        <v>44197</v>
      </c>
      <c r="C9" s="5">
        <v>1</v>
      </c>
      <c r="D9" s="4">
        <v>44197</v>
      </c>
      <c r="E9" s="5">
        <v>3.3</v>
      </c>
      <c r="F9" s="5">
        <f>D9-B9</f>
        <v>0</v>
      </c>
      <c r="G9" s="5">
        <v>9</v>
      </c>
      <c r="H9" s="5">
        <f t="shared" si="0"/>
        <v>0</v>
      </c>
      <c r="I9" s="5">
        <f>E9-C9</f>
        <v>2.2999999999999998</v>
      </c>
      <c r="J9" s="5">
        <v>2</v>
      </c>
      <c r="K9" s="5">
        <f t="shared" ref="K9:K12" si="1">I9*J9</f>
        <v>4.5999999999999996</v>
      </c>
      <c r="L9" s="5">
        <v>0</v>
      </c>
      <c r="M9" s="5">
        <v>6</v>
      </c>
      <c r="N9" s="6">
        <v>6</v>
      </c>
      <c r="O9" s="6" t="s">
        <v>2</v>
      </c>
      <c r="P9" s="15" t="s">
        <v>33</v>
      </c>
    </row>
    <row r="10" spans="1:253" s="1" customFormat="1">
      <c r="A10" s="12" t="s">
        <v>46</v>
      </c>
      <c r="B10" s="4">
        <v>44197</v>
      </c>
      <c r="C10" s="5">
        <v>1</v>
      </c>
      <c r="D10" s="4">
        <v>44197</v>
      </c>
      <c r="E10" s="5">
        <v>6</v>
      </c>
      <c r="F10" s="5">
        <f>D10-B10</f>
        <v>0</v>
      </c>
      <c r="G10" s="5">
        <v>9</v>
      </c>
      <c r="H10" s="5">
        <f t="shared" si="0"/>
        <v>0</v>
      </c>
      <c r="I10" s="5">
        <f>E10-C10</f>
        <v>5</v>
      </c>
      <c r="J10" s="5">
        <v>2</v>
      </c>
      <c r="K10" s="5">
        <v>9</v>
      </c>
      <c r="L10" s="5">
        <v>0</v>
      </c>
      <c r="M10" s="5">
        <f t="shared" ref="M10:M18" si="2">H10+K10</f>
        <v>9</v>
      </c>
      <c r="N10" s="6">
        <v>9</v>
      </c>
      <c r="O10" s="6" t="s">
        <v>2</v>
      </c>
      <c r="P10" s="15" t="s">
        <v>33</v>
      </c>
    </row>
    <row r="11" spans="1:253" s="1" customFormat="1">
      <c r="A11" s="12" t="s">
        <v>47</v>
      </c>
      <c r="B11" s="4">
        <v>44197</v>
      </c>
      <c r="C11" s="5">
        <v>1</v>
      </c>
      <c r="D11" s="4">
        <v>44198</v>
      </c>
      <c r="E11" s="5">
        <v>0.59</v>
      </c>
      <c r="F11" s="5">
        <v>0</v>
      </c>
      <c r="G11" s="5">
        <v>9</v>
      </c>
      <c r="H11" s="5">
        <f t="shared" si="0"/>
        <v>0</v>
      </c>
      <c r="I11" s="5">
        <v>23</v>
      </c>
      <c r="J11" s="5">
        <v>2</v>
      </c>
      <c r="K11" s="5">
        <v>9</v>
      </c>
      <c r="L11" s="5">
        <v>59</v>
      </c>
      <c r="M11" s="5">
        <f t="shared" si="2"/>
        <v>9</v>
      </c>
      <c r="N11" s="6">
        <v>9</v>
      </c>
      <c r="O11" s="6" t="s">
        <v>2</v>
      </c>
      <c r="P11" s="15" t="s">
        <v>33</v>
      </c>
    </row>
    <row r="12" spans="1:253" s="1" customFormat="1">
      <c r="A12" s="12" t="s">
        <v>48</v>
      </c>
      <c r="B12" s="4">
        <v>44197</v>
      </c>
      <c r="C12" s="5">
        <v>1</v>
      </c>
      <c r="D12" s="4">
        <v>44198</v>
      </c>
      <c r="E12" s="5">
        <v>1</v>
      </c>
      <c r="F12" s="5">
        <f>D12-B12</f>
        <v>1</v>
      </c>
      <c r="G12" s="5">
        <v>9</v>
      </c>
      <c r="H12" s="5">
        <f t="shared" si="0"/>
        <v>9</v>
      </c>
      <c r="I12" s="5">
        <f>E12-C12</f>
        <v>0</v>
      </c>
      <c r="J12" s="5">
        <v>2</v>
      </c>
      <c r="K12" s="5">
        <f t="shared" si="1"/>
        <v>0</v>
      </c>
      <c r="L12" s="5">
        <v>0</v>
      </c>
      <c r="M12" s="5">
        <f t="shared" si="2"/>
        <v>9</v>
      </c>
      <c r="N12" s="6">
        <v>9</v>
      </c>
      <c r="O12" s="6" t="s">
        <v>2</v>
      </c>
      <c r="P12" s="15" t="s">
        <v>33</v>
      </c>
    </row>
    <row r="13" spans="1:253" s="1" customFormat="1">
      <c r="A13" s="12" t="s">
        <v>49</v>
      </c>
      <c r="B13" s="4">
        <v>44197</v>
      </c>
      <c r="C13" s="5">
        <v>1</v>
      </c>
      <c r="D13" s="4">
        <v>44198</v>
      </c>
      <c r="E13" s="5">
        <v>20.45</v>
      </c>
      <c r="F13" s="5">
        <f t="shared" ref="F13:F18" si="3">D13-B13</f>
        <v>1</v>
      </c>
      <c r="G13" s="5">
        <v>9</v>
      </c>
      <c r="H13" s="5">
        <f t="shared" si="0"/>
        <v>9</v>
      </c>
      <c r="I13" s="5">
        <v>19</v>
      </c>
      <c r="J13" s="5">
        <v>2</v>
      </c>
      <c r="K13" s="5">
        <v>9</v>
      </c>
      <c r="L13" s="5">
        <v>45</v>
      </c>
      <c r="M13" s="5">
        <f t="shared" si="2"/>
        <v>18</v>
      </c>
      <c r="N13" s="6">
        <v>18</v>
      </c>
      <c r="O13" s="6" t="s">
        <v>2</v>
      </c>
      <c r="P13" s="15" t="s">
        <v>33</v>
      </c>
    </row>
    <row r="14" spans="1:253" s="1" customFormat="1">
      <c r="A14" s="12" t="s">
        <v>50</v>
      </c>
      <c r="B14" s="4">
        <v>44197</v>
      </c>
      <c r="C14" s="5">
        <v>1</v>
      </c>
      <c r="D14" s="4">
        <v>44199</v>
      </c>
      <c r="E14" s="5">
        <v>20</v>
      </c>
      <c r="F14" s="5">
        <f t="shared" si="3"/>
        <v>2</v>
      </c>
      <c r="G14" s="5">
        <v>9</v>
      </c>
      <c r="H14" s="5">
        <f t="shared" si="0"/>
        <v>18</v>
      </c>
      <c r="I14" s="5">
        <f>E14-C14</f>
        <v>19</v>
      </c>
      <c r="J14" s="5">
        <v>2</v>
      </c>
      <c r="K14" s="5">
        <v>9</v>
      </c>
      <c r="L14" s="5">
        <v>0</v>
      </c>
      <c r="M14" s="5">
        <f t="shared" si="2"/>
        <v>27</v>
      </c>
      <c r="N14" s="6">
        <v>27</v>
      </c>
      <c r="O14" s="6" t="s">
        <v>2</v>
      </c>
      <c r="P14" s="15" t="s">
        <v>33</v>
      </c>
    </row>
    <row r="15" spans="1:253" s="1" customFormat="1">
      <c r="A15" s="12" t="s">
        <v>51</v>
      </c>
      <c r="B15" s="4">
        <v>44197</v>
      </c>
      <c r="C15" s="5">
        <v>1</v>
      </c>
      <c r="D15" s="4">
        <v>44228</v>
      </c>
      <c r="E15" s="5">
        <v>21</v>
      </c>
      <c r="F15" s="5">
        <f t="shared" si="3"/>
        <v>31</v>
      </c>
      <c r="G15" s="5">
        <v>9</v>
      </c>
      <c r="H15" s="5">
        <f>(F15-4)*9</f>
        <v>243</v>
      </c>
      <c r="I15" s="5">
        <f>E15-C15</f>
        <v>20</v>
      </c>
      <c r="J15" s="5">
        <v>2</v>
      </c>
      <c r="K15" s="5">
        <v>9</v>
      </c>
      <c r="L15" s="5">
        <v>0</v>
      </c>
      <c r="M15" s="5">
        <f>H15+K15</f>
        <v>252</v>
      </c>
      <c r="N15" s="6">
        <v>252</v>
      </c>
      <c r="O15" s="6" t="s">
        <v>2</v>
      </c>
      <c r="P15" s="15" t="s">
        <v>33</v>
      </c>
    </row>
    <row r="16" spans="1:253" s="1" customFormat="1">
      <c r="A16" s="12" t="s">
        <v>52</v>
      </c>
      <c r="B16" s="4">
        <v>44197</v>
      </c>
      <c r="C16" s="5">
        <v>1</v>
      </c>
      <c r="D16" s="4">
        <v>44319</v>
      </c>
      <c r="E16" s="5">
        <v>8.3000000000000007</v>
      </c>
      <c r="F16" s="5">
        <f t="shared" si="3"/>
        <v>122</v>
      </c>
      <c r="G16" s="5">
        <v>9</v>
      </c>
      <c r="H16" s="5">
        <f>(F16-17)*9</f>
        <v>945</v>
      </c>
      <c r="I16" s="44">
        <f>E16-C16</f>
        <v>7.3000000000000007</v>
      </c>
      <c r="J16" s="5">
        <v>2</v>
      </c>
      <c r="K16" s="5">
        <v>9</v>
      </c>
      <c r="L16" s="5">
        <v>0</v>
      </c>
      <c r="M16" s="5">
        <f t="shared" si="2"/>
        <v>954</v>
      </c>
      <c r="N16" s="30">
        <v>956</v>
      </c>
      <c r="O16" s="30" t="s">
        <v>32</v>
      </c>
      <c r="P16" s="19" t="s">
        <v>34</v>
      </c>
    </row>
    <row r="17" spans="1:16" s="1" customFormat="1">
      <c r="A17" s="12" t="s">
        <v>53</v>
      </c>
      <c r="B17" s="4">
        <v>44197</v>
      </c>
      <c r="C17" s="5">
        <v>1</v>
      </c>
      <c r="D17" s="4">
        <v>44562</v>
      </c>
      <c r="E17" s="5">
        <v>1</v>
      </c>
      <c r="F17" s="5">
        <f t="shared" si="3"/>
        <v>365</v>
      </c>
      <c r="G17" s="5">
        <v>9</v>
      </c>
      <c r="H17" s="5">
        <f>(F17-52)*9</f>
        <v>2817</v>
      </c>
      <c r="I17" s="5">
        <f>E17-C17</f>
        <v>0</v>
      </c>
      <c r="J17" s="5">
        <v>2</v>
      </c>
      <c r="K17" s="5"/>
      <c r="L17" s="5">
        <v>0</v>
      </c>
      <c r="M17" s="5">
        <f t="shared" si="2"/>
        <v>2817</v>
      </c>
      <c r="N17" s="6">
        <v>2817</v>
      </c>
      <c r="O17" s="6" t="s">
        <v>2</v>
      </c>
      <c r="P17" s="15" t="s">
        <v>33</v>
      </c>
    </row>
    <row r="18" spans="1:16" s="1" customFormat="1">
      <c r="A18" s="12" t="s">
        <v>54</v>
      </c>
      <c r="B18" s="4">
        <v>44197</v>
      </c>
      <c r="C18" s="5">
        <v>1</v>
      </c>
      <c r="D18" s="4">
        <v>44562</v>
      </c>
      <c r="E18" s="5">
        <v>4</v>
      </c>
      <c r="F18" s="5">
        <f t="shared" si="3"/>
        <v>365</v>
      </c>
      <c r="G18" s="5">
        <v>9</v>
      </c>
      <c r="H18" s="5">
        <f>(F18-52)*9</f>
        <v>2817</v>
      </c>
      <c r="I18" s="5">
        <f>E18-C18</f>
        <v>3</v>
      </c>
      <c r="J18" s="5">
        <v>2</v>
      </c>
      <c r="K18" s="5">
        <v>6</v>
      </c>
      <c r="L18" s="5">
        <v>0</v>
      </c>
      <c r="M18" s="5">
        <f t="shared" si="2"/>
        <v>2823</v>
      </c>
      <c r="N18" s="6">
        <v>2823</v>
      </c>
      <c r="O18" s="6" t="s">
        <v>2</v>
      </c>
      <c r="P18" s="15" t="s">
        <v>33</v>
      </c>
    </row>
    <row r="19" spans="1:16" s="1" customFormat="1">
      <c r="A19" s="12" t="s">
        <v>55</v>
      </c>
      <c r="B19" s="17" t="s">
        <v>30</v>
      </c>
      <c r="C19" s="17" t="s">
        <v>30</v>
      </c>
      <c r="D19" s="14">
        <v>44217</v>
      </c>
      <c r="E19" s="17" t="s">
        <v>30</v>
      </c>
      <c r="F19" s="17" t="s">
        <v>30</v>
      </c>
      <c r="G19" s="5"/>
      <c r="H19" s="5"/>
      <c r="I19" s="17" t="s">
        <v>30</v>
      </c>
      <c r="J19" s="5"/>
      <c r="K19" s="5"/>
      <c r="L19" s="17" t="s">
        <v>30</v>
      </c>
      <c r="M19" s="15" t="s">
        <v>31</v>
      </c>
      <c r="N19" s="15" t="s">
        <v>31</v>
      </c>
      <c r="O19" s="15" t="s">
        <v>2</v>
      </c>
      <c r="P19" s="15" t="s">
        <v>33</v>
      </c>
    </row>
    <row r="20" spans="1:16" s="1" customFormat="1">
      <c r="A20" s="12" t="s">
        <v>56</v>
      </c>
      <c r="B20" s="14">
        <v>44217</v>
      </c>
      <c r="C20" s="17" t="s">
        <v>30</v>
      </c>
      <c r="D20" s="14">
        <v>44216</v>
      </c>
      <c r="E20" s="17" t="s">
        <v>30</v>
      </c>
      <c r="F20" s="17" t="s">
        <v>30</v>
      </c>
      <c r="G20" s="5"/>
      <c r="H20" s="5"/>
      <c r="I20" s="17" t="s">
        <v>30</v>
      </c>
      <c r="J20" s="5"/>
      <c r="K20" s="5"/>
      <c r="L20" s="17" t="s">
        <v>30</v>
      </c>
      <c r="M20" s="15" t="s">
        <v>31</v>
      </c>
      <c r="N20" s="30">
        <v>0</v>
      </c>
      <c r="O20" s="30" t="s">
        <v>32</v>
      </c>
      <c r="P20" s="19" t="s">
        <v>65</v>
      </c>
    </row>
    <row r="21" spans="1:16" s="1" customFormat="1">
      <c r="A21" s="12" t="s">
        <v>57</v>
      </c>
      <c r="B21" s="14">
        <v>44218</v>
      </c>
      <c r="C21" s="17" t="s">
        <v>30</v>
      </c>
      <c r="D21" s="17" t="s">
        <v>30</v>
      </c>
      <c r="E21" s="17" t="s">
        <v>30</v>
      </c>
      <c r="F21" s="17" t="s">
        <v>30</v>
      </c>
      <c r="G21" s="7"/>
      <c r="H21" s="7"/>
      <c r="I21" s="17" t="s">
        <v>30</v>
      </c>
      <c r="J21" s="7"/>
      <c r="K21" s="7"/>
      <c r="L21" s="17" t="s">
        <v>30</v>
      </c>
      <c r="M21" s="15" t="s">
        <v>31</v>
      </c>
      <c r="N21" s="30">
        <v>84285</v>
      </c>
      <c r="O21" s="30" t="s">
        <v>32</v>
      </c>
      <c r="P21" s="19" t="s">
        <v>66</v>
      </c>
    </row>
    <row r="22" spans="1:16" s="1" customFormat="1">
      <c r="A22" s="12" t="s">
        <v>58</v>
      </c>
      <c r="B22" s="17" t="s">
        <v>30</v>
      </c>
      <c r="C22" s="17" t="s">
        <v>30</v>
      </c>
      <c r="D22" s="17" t="s">
        <v>30</v>
      </c>
      <c r="E22" s="17" t="s">
        <v>30</v>
      </c>
      <c r="F22" s="17" t="s">
        <v>30</v>
      </c>
      <c r="G22" s="7"/>
      <c r="H22" s="7"/>
      <c r="I22" s="17" t="s">
        <v>30</v>
      </c>
      <c r="J22" s="7"/>
      <c r="K22" s="7"/>
      <c r="L22" s="17" t="s">
        <v>30</v>
      </c>
      <c r="M22" s="15" t="s">
        <v>31</v>
      </c>
      <c r="N22" s="30">
        <v>0</v>
      </c>
      <c r="O22" s="30" t="s">
        <v>32</v>
      </c>
      <c r="P22" s="19" t="s">
        <v>67</v>
      </c>
    </row>
    <row r="23" spans="1:16" s="1" customFormat="1">
      <c r="A23" s="12" t="s">
        <v>59</v>
      </c>
      <c r="B23" s="41" t="s">
        <v>36</v>
      </c>
      <c r="C23" s="20">
        <v>4.1666666666666664E-2</v>
      </c>
      <c r="D23" s="12" t="s">
        <v>37</v>
      </c>
      <c r="E23" s="20">
        <v>0.16666666666666666</v>
      </c>
      <c r="F23" s="17" t="s">
        <v>30</v>
      </c>
      <c r="G23" s="7"/>
      <c r="H23" s="7"/>
      <c r="I23" s="17" t="s">
        <v>30</v>
      </c>
      <c r="J23" s="7"/>
      <c r="K23" s="7"/>
      <c r="L23" s="17" t="s">
        <v>30</v>
      </c>
      <c r="M23" s="15" t="s">
        <v>31</v>
      </c>
      <c r="N23" s="30">
        <v>6</v>
      </c>
      <c r="O23" s="30" t="s">
        <v>32</v>
      </c>
      <c r="P23" s="19" t="s">
        <v>71</v>
      </c>
    </row>
    <row r="24" spans="1:16" s="1" customFormat="1">
      <c r="A24" s="12" t="s">
        <v>60</v>
      </c>
      <c r="B24" s="41" t="s">
        <v>36</v>
      </c>
      <c r="C24" s="12" t="s">
        <v>38</v>
      </c>
      <c r="D24" s="12" t="s">
        <v>37</v>
      </c>
      <c r="E24" s="12" t="s">
        <v>39</v>
      </c>
      <c r="F24" s="17" t="s">
        <v>30</v>
      </c>
      <c r="G24" s="7"/>
      <c r="H24" s="7"/>
      <c r="I24" s="17" t="s">
        <v>30</v>
      </c>
      <c r="J24" s="7"/>
      <c r="K24" s="7"/>
      <c r="L24" s="17" t="s">
        <v>30</v>
      </c>
      <c r="M24" s="15" t="s">
        <v>31</v>
      </c>
      <c r="N24" s="30">
        <v>0</v>
      </c>
      <c r="O24" s="30" t="s">
        <v>32</v>
      </c>
      <c r="P24" s="19" t="s">
        <v>68</v>
      </c>
    </row>
    <row r="25" spans="1:16" s="1" customFormat="1">
      <c r="A25" s="12" t="s">
        <v>61</v>
      </c>
      <c r="B25" s="42" t="s">
        <v>40</v>
      </c>
      <c r="C25" s="12" t="s">
        <v>41</v>
      </c>
      <c r="D25" s="12" t="s">
        <v>41</v>
      </c>
      <c r="E25" s="22" t="s">
        <v>42</v>
      </c>
      <c r="F25" s="17" t="s">
        <v>30</v>
      </c>
      <c r="G25" s="7"/>
      <c r="H25" s="7"/>
      <c r="I25" s="17" t="s">
        <v>30</v>
      </c>
      <c r="J25" s="7"/>
      <c r="K25" s="7"/>
      <c r="L25" s="17" t="s">
        <v>30</v>
      </c>
      <c r="M25" s="15" t="s">
        <v>31</v>
      </c>
      <c r="N25" s="30">
        <v>0</v>
      </c>
      <c r="O25" s="30" t="s">
        <v>32</v>
      </c>
      <c r="P25" s="19" t="s">
        <v>69</v>
      </c>
    </row>
    <row r="26" spans="1:16" s="1" customFormat="1">
      <c r="A26" s="12" t="s">
        <v>62</v>
      </c>
      <c r="B26" s="41">
        <v>-134</v>
      </c>
      <c r="C26" s="12">
        <v>-156</v>
      </c>
      <c r="D26" s="12">
        <v>-23</v>
      </c>
      <c r="E26" s="12">
        <v>-176</v>
      </c>
      <c r="F26" s="17" t="s">
        <v>30</v>
      </c>
      <c r="G26" s="7"/>
      <c r="H26" s="7"/>
      <c r="I26" s="17" t="s">
        <v>30</v>
      </c>
      <c r="J26" s="7"/>
      <c r="K26" s="7"/>
      <c r="L26" s="17" t="s">
        <v>30</v>
      </c>
      <c r="M26" s="15" t="s">
        <v>31</v>
      </c>
      <c r="N26" s="30">
        <v>26072</v>
      </c>
      <c r="O26" s="30" t="s">
        <v>32</v>
      </c>
      <c r="P26" s="19" t="s">
        <v>70</v>
      </c>
    </row>
  </sheetData>
  <mergeCells count="7">
    <mergeCell ref="P5:P6"/>
    <mergeCell ref="A5:A6"/>
    <mergeCell ref="B5:E5"/>
    <mergeCell ref="F5:L5"/>
    <mergeCell ref="M5:M6"/>
    <mergeCell ref="N5:N6"/>
    <mergeCell ref="O5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Valet</vt:lpstr>
      <vt:lpstr>Short-Term(hrly)</vt:lpstr>
      <vt:lpstr>Long-TermGarage</vt:lpstr>
      <vt:lpstr>Long-TermSurface</vt:lpstr>
      <vt:lpstr>EconomyLot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2020-11-15T08:09:09Z</dcterms:created>
  <dcterms:modified xsi:type="dcterms:W3CDTF">2021-01-04T10:41:35Z</dcterms:modified>
</cp:coreProperties>
</file>