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rf\Documents\GitHub\bootstrapy\"/>
    </mc:Choice>
  </mc:AlternateContent>
  <xr:revisionPtr revIDLastSave="0" documentId="13_ncr:1_{2F84CAED-0686-467C-ACE9-4802DC5BCB68}" xr6:coauthVersionLast="47" xr6:coauthVersionMax="47" xr10:uidLastSave="{00000000-0000-0000-0000-000000000000}"/>
  <bookViews>
    <workbookView xWindow="-120" yWindow="-120" windowWidth="29040" windowHeight="16440" xr2:uid="{D7DA6D72-5A15-4013-87E0-D24AED0AEF2B}"/>
  </bookViews>
  <sheets>
    <sheet name="times" sheetId="1" r:id="rId1"/>
    <sheet name="solver" sheetId="4" r:id="rId2"/>
    <sheet name="LinearInterpolation.hpp" sheetId="6" r:id="rId3"/>
    <sheet name="forecastfixing test" sheetId="7" r:id="rId4"/>
    <sheet name="FRARATEHELPER" sheetId="8" r:id="rId5"/>
    <sheet name="Sheet3" sheetId="9" r:id="rId6"/>
    <sheet name="Sheet2" sheetId="2" r:id="rId7"/>
    <sheet name="FixingDays" sheetId="3" r:id="rId8"/>
    <sheet name="FixingDays21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A3" i="9"/>
  <c r="A4" i="9" s="1"/>
  <c r="A5" i="9" s="1"/>
  <c r="A6" i="9" s="1"/>
  <c r="A7" i="9" s="1"/>
  <c r="A8" i="9" s="1"/>
  <c r="A2" i="9"/>
  <c r="S2" i="8"/>
  <c r="G5" i="7"/>
  <c r="B5" i="7"/>
  <c r="A66" i="4"/>
  <c r="I63" i="4"/>
  <c r="J62" i="4"/>
  <c r="I62" i="4"/>
</calcChain>
</file>

<file path=xl/sharedStrings.xml><?xml version="1.0" encoding="utf-8"?>
<sst xmlns="http://schemas.openxmlformats.org/spreadsheetml/2006/main" count="67" uniqueCount="43">
  <si>
    <t>d1</t>
  </si>
  <si>
    <t>d2</t>
  </si>
  <si>
    <t>Bootstraphelper.hpp</t>
  </si>
  <si>
    <t>virtual interface for impliedQuote</t>
  </si>
  <si>
    <t>ratehelpers.cpp</t>
  </si>
  <si>
    <t>Implements impliedQuote</t>
  </si>
  <si>
    <t>FixingDate is first set to the reference date, then it is used to find the valueDate</t>
  </si>
  <si>
    <t>yBegin_[i] is -1</t>
  </si>
  <si>
    <t>x is 0.0109589041…</t>
  </si>
  <si>
    <t>xBegin_[i] is 0</t>
  </si>
  <si>
    <t>s_[i] is 0</t>
  </si>
  <si>
    <t>i=0</t>
  </si>
  <si>
    <t>Thus the result is</t>
  </si>
  <si>
    <t>second df</t>
  </si>
  <si>
    <t xml:space="preserve">xBegin </t>
  </si>
  <si>
    <t>Contains all the pillars of the curve</t>
  </si>
  <si>
    <t>Contains only the end of xBegin</t>
  </si>
  <si>
    <t>XEnd</t>
  </si>
  <si>
    <t>yBegin</t>
  </si>
  <si>
    <t>Contains all the values of the pillars, i.e. bootstrapped values</t>
  </si>
  <si>
    <t>Interesting enough, it looks like like xBegin and yBegin are initialised with the size of the instruments</t>
  </si>
  <si>
    <t>Update</t>
  </si>
  <si>
    <t>Iteration</t>
  </si>
  <si>
    <t>r</t>
  </si>
  <si>
    <t>exp(-r*t)</t>
  </si>
  <si>
    <t>t</t>
  </si>
  <si>
    <t>ForecastFixing</t>
  </si>
  <si>
    <t>exp</t>
  </si>
  <si>
    <t>printing</t>
  </si>
  <si>
    <t>ImpledQuote</t>
  </si>
  <si>
    <t>useIndexedCoupon_ is set to True</t>
  </si>
  <si>
    <t>9/18/2013</t>
  </si>
  <si>
    <t>reference_date</t>
  </si>
  <si>
    <t>earliest_date</t>
  </si>
  <si>
    <t>fixing_date</t>
  </si>
  <si>
    <t>maturity_date</t>
  </si>
  <si>
    <t>pillar_date</t>
  </si>
  <si>
    <t>Date</t>
  </si>
  <si>
    <t>Integer</t>
  </si>
  <si>
    <t>Deposit1</t>
  </si>
  <si>
    <t>Deposit2</t>
  </si>
  <si>
    <t>FRA</t>
  </si>
  <si>
    <t>spot_date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</si>
</sst>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0000000_-;\-* #,##0.000000000000_-;_-* &quot;-&quot;??_-;_-@_-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85725</xdr:rowOff>
    </xdr:from>
    <xdr:to>
      <xdr:col>11</xdr:col>
      <xdr:colOff>572516</xdr:colOff>
      <xdr:row>36</xdr:row>
      <xdr:rowOff>76491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F0C3AD-E7A8-FC32-0F6C-55744897B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48225"/>
          <a:ext cx="7278116" cy="2086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10207</xdr:colOff>
      <xdr:row>13</xdr:row>
      <xdr:rowOff>105135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9E2AE-62D3-14FF-100B-18F91FC92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887007" cy="258163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13</xdr:row>
      <xdr:rowOff>57150</xdr:rowOff>
    </xdr:from>
    <xdr:to>
      <xdr:col>10</xdr:col>
      <xdr:colOff>467626</xdr:colOff>
      <xdr:row>25</xdr:row>
      <xdr:rowOff>76522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BCCBE5-6FDE-2CA6-F45A-526E1365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" y="2533650"/>
          <a:ext cx="6458851" cy="2305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12</xdr:col>
      <xdr:colOff>1021</xdr:colOff>
      <xdr:row>48</xdr:row>
      <xdr:rowOff>9845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4C4B14-109B-AA25-D9E5-08C3BF54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858000"/>
          <a:ext cx="7316221" cy="2295845"/>
        </a:xfrm>
        <a:prstGeom prst="rect">
          <a:avLst/>
        </a:prstGeom>
      </xdr:spPr>
    </xdr:pic>
    <xdr:clientData/>
  </xdr:twoCellAnchor>
  <xdr:twoCellAnchor editAs="oneCell">
    <xdr:from>
      <xdr:col>12</xdr:col>
      <xdr:colOff>104775</xdr:colOff>
      <xdr:row>36</xdr:row>
      <xdr:rowOff>47625</xdr:rowOff>
    </xdr:from>
    <xdr:to>
      <xdr:col>24</xdr:col>
      <xdr:colOff>77217</xdr:colOff>
      <xdr:row>38</xdr:row>
      <xdr:rowOff>171520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4A6D164-A533-075E-137C-AE6ED8DC59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19975" y="6905625"/>
          <a:ext cx="7287642" cy="50489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34</xdr:row>
      <xdr:rowOff>9525</xdr:rowOff>
    </xdr:from>
    <xdr:to>
      <xdr:col>24</xdr:col>
      <xdr:colOff>248704</xdr:colOff>
      <xdr:row>35</xdr:row>
      <xdr:rowOff>57183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DC2B7D-6DE0-FCC5-1798-DDBA468CE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6486525"/>
          <a:ext cx="7554379" cy="23815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28575</xdr:rowOff>
    </xdr:from>
    <xdr:to>
      <xdr:col>13</xdr:col>
      <xdr:colOff>10632</xdr:colOff>
      <xdr:row>53</xdr:row>
      <xdr:rowOff>142997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911EA5-6285-8D52-706D-93B6032CF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363075"/>
          <a:ext cx="7935432" cy="876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11</xdr:col>
      <xdr:colOff>334357</xdr:colOff>
      <xdr:row>58</xdr:row>
      <xdr:rowOff>66791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345363-34B6-3484-872E-32BC56F35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0287000"/>
          <a:ext cx="7039957" cy="82879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54</xdr:row>
      <xdr:rowOff>38100</xdr:rowOff>
    </xdr:from>
    <xdr:to>
      <xdr:col>24</xdr:col>
      <xdr:colOff>77264</xdr:colOff>
      <xdr:row>57</xdr:row>
      <xdr:rowOff>76285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97CD23-AD02-0C49-76AA-416DCD3DD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86600" y="10325100"/>
          <a:ext cx="7621064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57</xdr:row>
      <xdr:rowOff>38100</xdr:rowOff>
    </xdr:from>
    <xdr:to>
      <xdr:col>24</xdr:col>
      <xdr:colOff>286853</xdr:colOff>
      <xdr:row>62</xdr:row>
      <xdr:rowOff>181128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5B71BC-9988-D29B-F494-A5E8CA3C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010400" y="10896600"/>
          <a:ext cx="7906853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13</xdr:col>
      <xdr:colOff>563160</xdr:colOff>
      <xdr:row>76</xdr:row>
      <xdr:rowOff>47844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C0DAA9-E6F1-3F01-7044-753A17505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954000"/>
          <a:ext cx="8487960" cy="157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180975</xdr:rowOff>
    </xdr:from>
    <xdr:to>
      <xdr:col>31</xdr:col>
      <xdr:colOff>344394</xdr:colOff>
      <xdr:row>71</xdr:row>
      <xdr:rowOff>104871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239B031-2B38-1F51-BB97-024B23A0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34400" y="12944475"/>
          <a:ext cx="10707594" cy="685896"/>
        </a:xfrm>
        <a:prstGeom prst="rect">
          <a:avLst/>
        </a:prstGeom>
      </xdr:spPr>
    </xdr:pic>
    <xdr:clientData/>
  </xdr:twoCellAnchor>
  <xdr:twoCellAnchor editAs="oneCell">
    <xdr:from>
      <xdr:col>24</xdr:col>
      <xdr:colOff>333375</xdr:colOff>
      <xdr:row>49</xdr:row>
      <xdr:rowOff>133350</xdr:rowOff>
    </xdr:from>
    <xdr:to>
      <xdr:col>38</xdr:col>
      <xdr:colOff>258356</xdr:colOff>
      <xdr:row>66</xdr:row>
      <xdr:rowOff>76644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876D6C0-4509-80C2-426A-2ED35B8E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963775" y="9467850"/>
          <a:ext cx="8459381" cy="3181794"/>
        </a:xfrm>
        <a:prstGeom prst="rect">
          <a:avLst/>
        </a:prstGeom>
      </xdr:spPr>
    </xdr:pic>
    <xdr:clientData/>
  </xdr:twoCellAnchor>
  <xdr:twoCellAnchor editAs="oneCell">
    <xdr:from>
      <xdr:col>25</xdr:col>
      <xdr:colOff>200025</xdr:colOff>
      <xdr:row>61</xdr:row>
      <xdr:rowOff>76200</xdr:rowOff>
    </xdr:from>
    <xdr:to>
      <xdr:col>41</xdr:col>
      <xdr:colOff>430018</xdr:colOff>
      <xdr:row>66</xdr:row>
      <xdr:rowOff>57280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DCCF990-CA6F-4BD1-E54E-AB75D2514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440025" y="11696700"/>
          <a:ext cx="9983593" cy="9335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78</xdr:row>
      <xdr:rowOff>57150</xdr:rowOff>
    </xdr:from>
    <xdr:to>
      <xdr:col>5</xdr:col>
      <xdr:colOff>352723</xdr:colOff>
      <xdr:row>94</xdr:row>
      <xdr:rowOff>171891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14481A6-04FD-92F7-894A-0FAD23B5B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6825" y="14916150"/>
          <a:ext cx="2133898" cy="3162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0</xdr:row>
      <xdr:rowOff>0</xdr:rowOff>
    </xdr:from>
    <xdr:to>
      <xdr:col>11</xdr:col>
      <xdr:colOff>504961</xdr:colOff>
      <xdr:row>6</xdr:row>
      <xdr:rowOff>19212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21E364-6BCE-CCCB-4142-7D1AB8BE6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38875" y="0"/>
          <a:ext cx="971686" cy="1162212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200026</xdr:colOff>
      <xdr:row>7</xdr:row>
      <xdr:rowOff>19050</xdr:rowOff>
    </xdr:from>
    <xdr:to>
      <xdr:col>11</xdr:col>
      <xdr:colOff>390634</xdr:colOff>
      <xdr:row>9</xdr:row>
      <xdr:rowOff>95314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551B25-15A3-5FF1-F1E1-09C27FDA7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6" y="1352550"/>
          <a:ext cx="800208" cy="457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48653</xdr:colOff>
      <xdr:row>11</xdr:row>
      <xdr:rowOff>38371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51CE50-D6B7-91A6-49FE-50AB54F44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363853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14</xdr:col>
      <xdr:colOff>325086</xdr:colOff>
      <xdr:row>29</xdr:row>
      <xdr:rowOff>133821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169E03-10F6-3F9C-E1FF-2F95BAA92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286000"/>
          <a:ext cx="8859486" cy="3372321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2</xdr:row>
      <xdr:rowOff>161925</xdr:rowOff>
    </xdr:from>
    <xdr:to>
      <xdr:col>33</xdr:col>
      <xdr:colOff>591856</xdr:colOff>
      <xdr:row>30</xdr:row>
      <xdr:rowOff>124564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BAE224-54FF-9476-425D-D8F588199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3800" y="542925"/>
          <a:ext cx="9354856" cy="529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10</xdr:col>
      <xdr:colOff>210430</xdr:colOff>
      <xdr:row>9</xdr:row>
      <xdr:rowOff>162081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59B444-7105-198F-0F2D-1F63ED861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6306430" cy="11145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278731</xdr:colOff>
      <xdr:row>29</xdr:row>
      <xdr:rowOff>10297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D543E-761E-C568-C8C7-5ED402757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57131" cy="5534797"/>
        </a:xfrm>
        <a:prstGeom prst="rect">
          <a:avLst/>
        </a:prstGeom>
      </xdr:spPr>
    </xdr:pic>
    <xdr:clientData/>
  </xdr:twoCellAnchor>
  <xdr:twoCellAnchor editAs="oneCell">
    <xdr:from>
      <xdr:col>29</xdr:col>
      <xdr:colOff>312965</xdr:colOff>
      <xdr:row>0</xdr:row>
      <xdr:rowOff>0</xdr:rowOff>
    </xdr:from>
    <xdr:to>
      <xdr:col>36</xdr:col>
      <xdr:colOff>84931</xdr:colOff>
      <xdr:row>23</xdr:row>
      <xdr:rowOff>133980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A832B3-33E7-FCFD-442F-FFBF84DC3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70286" y="0"/>
          <a:ext cx="4058216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29</xdr:col>
      <xdr:colOff>259678</xdr:colOff>
      <xdr:row>69</xdr:row>
      <xdr:rowOff>67642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41BC15-E0C0-E860-882F-52313DB1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0"/>
          <a:ext cx="17938078" cy="69256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468492</xdr:colOff>
      <xdr:row>35</xdr:row>
      <xdr:rowOff>105720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FC2E4F-E71D-0736-4783-56C406160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60492" cy="67732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20</xdr:col>
      <xdr:colOff>544702</xdr:colOff>
      <xdr:row>65</xdr:row>
      <xdr:rowOff>115087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0CE148-4C94-A742-2337-7986F942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58000"/>
          <a:ext cx="12736702" cy="56395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17</xdr:col>
      <xdr:colOff>1446</xdr:colOff>
      <xdr:row>95</xdr:row>
      <xdr:rowOff>19797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C3B445-BD07-BCF9-AA67-B95EF80D3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763500"/>
          <a:ext cx="10364646" cy="5353797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66</xdr:row>
      <xdr:rowOff>152400</xdr:rowOff>
    </xdr:from>
    <xdr:to>
      <xdr:col>26</xdr:col>
      <xdr:colOff>486601</xdr:colOff>
      <xdr:row>74</xdr:row>
      <xdr:rowOff>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DEBBBA-4D41-67F2-4C22-D96CB615F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20350" y="12725400"/>
          <a:ext cx="5915851" cy="1371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8CA2-E401-43A6-95C3-FB9801E4079C}">
  <dimension ref="A1:L13"/>
  <sheetViews>
    <sheetView tabSelected="1" workbookViewId="0">
      <selection activeCell="G12" sqref="G12:I13"/>
    </sheetView>
  </sheetViews>
  <sheetFormatPr defaultRowHeight="15" x14ac:dyDescent="0.25"/>
  <cols>
    <col min="1" max="1" width="14.85546875" bestFit="1" customWidth="1"/>
    <col min="2" max="3" width="10.42578125" bestFit="1" customWidth="1"/>
    <col min="4" max="4" width="14.85546875" bestFit="1" customWidth="1"/>
    <col min="5" max="5" width="10.42578125" bestFit="1" customWidth="1"/>
    <col min="6" max="6" width="7.42578125" bestFit="1" customWidth="1"/>
    <col min="7" max="7" width="14.85546875" bestFit="1" customWidth="1"/>
    <col min="8" max="8" width="6" bestFit="1" customWidth="1"/>
    <col min="9" max="9" width="10.42578125" bestFit="1" customWidth="1"/>
    <col min="12" max="12" width="10.4257812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>
        <v>44929</v>
      </c>
      <c r="B2">
        <v>44930</v>
      </c>
    </row>
    <row r="3" spans="1:12" x14ac:dyDescent="0.25">
      <c r="A3" s="1">
        <v>44929</v>
      </c>
      <c r="B3" s="1">
        <v>44930</v>
      </c>
      <c r="C3" s="1">
        <v>44929</v>
      </c>
    </row>
    <row r="4" spans="1:12" x14ac:dyDescent="0.25">
      <c r="A4" t="s">
        <v>0</v>
      </c>
    </row>
    <row r="5" spans="1:12" x14ac:dyDescent="0.25">
      <c r="C5" s="1">
        <v>44929</v>
      </c>
      <c r="D5" s="1">
        <f>C5+94</f>
        <v>45023</v>
      </c>
    </row>
    <row r="7" spans="1:12" x14ac:dyDescent="0.25">
      <c r="A7" t="s">
        <v>39</v>
      </c>
      <c r="B7" t="s">
        <v>37</v>
      </c>
      <c r="C7" t="s">
        <v>38</v>
      </c>
      <c r="D7" t="s">
        <v>40</v>
      </c>
      <c r="E7" t="s">
        <v>37</v>
      </c>
      <c r="F7" t="s">
        <v>38</v>
      </c>
      <c r="G7" t="s">
        <v>41</v>
      </c>
    </row>
    <row r="8" spans="1:12" x14ac:dyDescent="0.25">
      <c r="A8" t="s">
        <v>32</v>
      </c>
      <c r="B8" s="1">
        <v>44925</v>
      </c>
      <c r="C8">
        <v>44925</v>
      </c>
      <c r="D8" t="s">
        <v>32</v>
      </c>
      <c r="E8" s="1">
        <v>44925</v>
      </c>
      <c r="F8">
        <v>44925</v>
      </c>
      <c r="G8" t="s">
        <v>32</v>
      </c>
      <c r="H8">
        <v>44925</v>
      </c>
      <c r="I8" s="1">
        <v>44925</v>
      </c>
    </row>
    <row r="9" spans="1:12" x14ac:dyDescent="0.25">
      <c r="A9" t="s">
        <v>33</v>
      </c>
      <c r="B9" s="1">
        <v>44929</v>
      </c>
      <c r="C9">
        <v>44929</v>
      </c>
      <c r="D9" t="s">
        <v>33</v>
      </c>
      <c r="E9" s="1">
        <v>44929</v>
      </c>
      <c r="F9">
        <v>44929</v>
      </c>
      <c r="G9" t="s">
        <v>42</v>
      </c>
      <c r="H9">
        <v>44929</v>
      </c>
      <c r="I9" s="1">
        <v>44929</v>
      </c>
      <c r="K9">
        <v>45098</v>
      </c>
      <c r="L9" s="1">
        <v>45098</v>
      </c>
    </row>
    <row r="10" spans="1:12" x14ac:dyDescent="0.25">
      <c r="A10" t="s">
        <v>34</v>
      </c>
      <c r="B10" s="1">
        <v>44925</v>
      </c>
      <c r="C10">
        <v>44925</v>
      </c>
      <c r="D10" t="s">
        <v>34</v>
      </c>
      <c r="E10" s="1">
        <v>44925</v>
      </c>
      <c r="F10">
        <v>44925</v>
      </c>
      <c r="G10" t="s">
        <v>33</v>
      </c>
      <c r="H10">
        <v>45000</v>
      </c>
      <c r="I10" s="1">
        <v>45000</v>
      </c>
      <c r="K10">
        <v>45092</v>
      </c>
      <c r="L10" s="1">
        <v>45092</v>
      </c>
    </row>
    <row r="11" spans="1:12" x14ac:dyDescent="0.25">
      <c r="A11" t="s">
        <v>35</v>
      </c>
      <c r="B11" s="1">
        <v>44930</v>
      </c>
      <c r="C11">
        <v>44930</v>
      </c>
      <c r="D11" t="s">
        <v>35</v>
      </c>
      <c r="E11" s="1">
        <v>45019</v>
      </c>
      <c r="F11">
        <v>45019</v>
      </c>
      <c r="G11" t="s">
        <v>34</v>
      </c>
      <c r="H11">
        <v>44998</v>
      </c>
      <c r="I11" s="1">
        <v>44998</v>
      </c>
      <c r="K11">
        <v>4</v>
      </c>
    </row>
    <row r="12" spans="1:12" x14ac:dyDescent="0.25">
      <c r="A12" t="s">
        <v>36</v>
      </c>
      <c r="B12" s="1">
        <v>44930</v>
      </c>
      <c r="C12">
        <v>44930</v>
      </c>
      <c r="D12" t="s">
        <v>36</v>
      </c>
      <c r="E12" s="1">
        <v>45019</v>
      </c>
      <c r="F12">
        <v>45019</v>
      </c>
      <c r="G12" t="s">
        <v>35</v>
      </c>
      <c r="H12">
        <v>45098</v>
      </c>
      <c r="I12" s="1">
        <v>45098</v>
      </c>
    </row>
    <row r="13" spans="1:12" x14ac:dyDescent="0.25">
      <c r="B13" s="1"/>
      <c r="G13" t="s">
        <v>36</v>
      </c>
      <c r="H13">
        <v>45092</v>
      </c>
      <c r="I13" s="1">
        <v>45092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8CA1-BBFC-4859-A4B2-B5A2F673F30B}">
  <dimension ref="A50:Z66"/>
  <sheetViews>
    <sheetView topLeftCell="B58" workbookViewId="0">
      <selection activeCell="B83" sqref="B83"/>
    </sheetView>
  </sheetViews>
  <sheetFormatPr defaultRowHeight="15" x14ac:dyDescent="0.25"/>
  <sheetData>
    <row r="50" spans="1:26" x14ac:dyDescent="0.25">
      <c r="Z50" t="s">
        <v>13</v>
      </c>
    </row>
    <row r="60" spans="1:26" x14ac:dyDescent="0.25">
      <c r="A60" t="s">
        <v>11</v>
      </c>
    </row>
    <row r="61" spans="1:26" x14ac:dyDescent="0.25">
      <c r="A61" t="s">
        <v>7</v>
      </c>
    </row>
    <row r="62" spans="1:26" x14ac:dyDescent="0.25">
      <c r="A62" t="s">
        <v>8</v>
      </c>
      <c r="I62">
        <f>4/365</f>
        <v>1.0958904109589041E-2</v>
      </c>
      <c r="J62">
        <f>5/365</f>
        <v>1.3698630136986301E-2</v>
      </c>
    </row>
    <row r="63" spans="1:26" x14ac:dyDescent="0.25">
      <c r="A63" t="s">
        <v>9</v>
      </c>
      <c r="I63">
        <f>94/365</f>
        <v>0.25753424657534246</v>
      </c>
    </row>
    <row r="64" spans="1:26" x14ac:dyDescent="0.25">
      <c r="A64" t="s">
        <v>10</v>
      </c>
    </row>
    <row r="65" spans="1:1" x14ac:dyDescent="0.25">
      <c r="A65" t="s">
        <v>12</v>
      </c>
    </row>
    <row r="66" spans="1:1" x14ac:dyDescent="0.25">
      <c r="A66">
        <f>-1+(0.0109589041-0)*0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4595-A806-403B-96F7-B5AA7B799DF5}">
  <dimension ref="A1:O8"/>
  <sheetViews>
    <sheetView workbookViewId="0">
      <selection activeCell="E12" sqref="E12"/>
    </sheetView>
  </sheetViews>
  <sheetFormatPr defaultRowHeight="15" x14ac:dyDescent="0.25"/>
  <sheetData>
    <row r="1" spans="1:15" x14ac:dyDescent="0.25">
      <c r="A1" t="s">
        <v>14</v>
      </c>
      <c r="B1" t="s">
        <v>15</v>
      </c>
      <c r="O1" t="s">
        <v>21</v>
      </c>
    </row>
    <row r="2" spans="1:15" x14ac:dyDescent="0.25">
      <c r="A2" t="s">
        <v>17</v>
      </c>
      <c r="B2" t="s">
        <v>16</v>
      </c>
      <c r="J2" t="s">
        <v>17</v>
      </c>
    </row>
    <row r="3" spans="1:15" x14ac:dyDescent="0.25">
      <c r="A3" t="s">
        <v>18</v>
      </c>
      <c r="B3" t="s">
        <v>19</v>
      </c>
    </row>
    <row r="5" spans="1:15" x14ac:dyDescent="0.25">
      <c r="A5" t="s">
        <v>20</v>
      </c>
    </row>
    <row r="8" spans="1:15" x14ac:dyDescent="0.25">
      <c r="J8" t="s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1186-4CCD-40A7-982B-7FC227AF05BA}">
  <dimension ref="A1:G20"/>
  <sheetViews>
    <sheetView zoomScale="145" zoomScaleNormal="145" workbookViewId="0">
      <selection activeCell="B14" sqref="B14"/>
    </sheetView>
  </sheetViews>
  <sheetFormatPr defaultRowHeight="15" x14ac:dyDescent="0.25"/>
  <cols>
    <col min="1" max="1" width="13.85546875" bestFit="1" customWidth="1"/>
    <col min="2" max="2" width="10.140625" bestFit="1" customWidth="1"/>
    <col min="3" max="3" width="8.85546875" bestFit="1" customWidth="1"/>
    <col min="4" max="4" width="10.7109375" bestFit="1" customWidth="1"/>
    <col min="7" max="7" width="16.85546875" bestFit="1" customWidth="1"/>
  </cols>
  <sheetData>
    <row r="1" spans="1:7" x14ac:dyDescent="0.25">
      <c r="A1" s="4" t="s">
        <v>22</v>
      </c>
      <c r="B1" s="4" t="s">
        <v>23</v>
      </c>
      <c r="C1" s="4" t="s">
        <v>24</v>
      </c>
      <c r="D1" s="4" t="s">
        <v>25</v>
      </c>
    </row>
    <row r="2" spans="1:7" x14ac:dyDescent="0.25">
      <c r="A2">
        <v>1</v>
      </c>
      <c r="B2">
        <v>-1</v>
      </c>
      <c r="C2">
        <v>1.01102</v>
      </c>
      <c r="D2">
        <v>1.0958900000000001E-2</v>
      </c>
    </row>
    <row r="3" spans="1:7" x14ac:dyDescent="0.25">
      <c r="A3">
        <v>2</v>
      </c>
      <c r="B3">
        <v>-1</v>
      </c>
      <c r="C3">
        <v>1.01379</v>
      </c>
      <c r="D3">
        <v>1.36986E-2</v>
      </c>
    </row>
    <row r="5" spans="1:7" x14ac:dyDescent="0.25">
      <c r="A5" t="s">
        <v>26</v>
      </c>
      <c r="B5" s="3">
        <f>(C2/C3-1)/G5</f>
        <v>-0.98363566419076953</v>
      </c>
      <c r="G5" s="2">
        <f>1/360</f>
        <v>2.7777777777777779E-3</v>
      </c>
    </row>
    <row r="7" spans="1:7" x14ac:dyDescent="0.25">
      <c r="A7" s="5" t="s">
        <v>22</v>
      </c>
      <c r="B7" s="5" t="s">
        <v>23</v>
      </c>
      <c r="C7" s="5" t="s">
        <v>24</v>
      </c>
      <c r="D7" s="5" t="s">
        <v>25</v>
      </c>
      <c r="G7" t="s">
        <v>25</v>
      </c>
    </row>
    <row r="8" spans="1:7" x14ac:dyDescent="0.25">
      <c r="A8">
        <v>1</v>
      </c>
      <c r="B8">
        <v>1</v>
      </c>
      <c r="C8">
        <v>1.01102</v>
      </c>
      <c r="D8">
        <v>1.0958900000000001E-2</v>
      </c>
      <c r="G8">
        <v>1.0958900000000001E-2</v>
      </c>
    </row>
    <row r="9" spans="1:7" x14ac:dyDescent="0.25">
      <c r="A9">
        <v>2</v>
      </c>
      <c r="B9">
        <v>1</v>
      </c>
      <c r="C9">
        <v>1.01379</v>
      </c>
      <c r="D9">
        <v>1.36986E-2</v>
      </c>
      <c r="G9" t="s">
        <v>23</v>
      </c>
    </row>
    <row r="10" spans="1:7" x14ac:dyDescent="0.25">
      <c r="G10">
        <v>-1</v>
      </c>
    </row>
    <row r="11" spans="1:7" x14ac:dyDescent="0.25">
      <c r="G11" t="s">
        <v>27</v>
      </c>
    </row>
    <row r="12" spans="1:7" x14ac:dyDescent="0.25">
      <c r="G12">
        <v>1.01102</v>
      </c>
    </row>
    <row r="13" spans="1:7" x14ac:dyDescent="0.25">
      <c r="G13" t="s">
        <v>25</v>
      </c>
    </row>
    <row r="14" spans="1:7" x14ac:dyDescent="0.25">
      <c r="G14">
        <v>1.36986E-2</v>
      </c>
    </row>
    <row r="15" spans="1:7" x14ac:dyDescent="0.25">
      <c r="G15" t="s">
        <v>23</v>
      </c>
    </row>
    <row r="16" spans="1:7" x14ac:dyDescent="0.25">
      <c r="G16">
        <v>-1</v>
      </c>
    </row>
    <row r="17" spans="7:7" x14ac:dyDescent="0.25">
      <c r="G17" t="s">
        <v>27</v>
      </c>
    </row>
    <row r="18" spans="7:7" x14ac:dyDescent="0.25">
      <c r="G18">
        <v>1.01379</v>
      </c>
    </row>
    <row r="19" spans="7:7" x14ac:dyDescent="0.25">
      <c r="G19" t="s">
        <v>28</v>
      </c>
    </row>
    <row r="20" spans="7:7" x14ac:dyDescent="0.25">
      <c r="G20">
        <v>-0.98495200000000005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CBA5-7B10-4EB2-8AB4-056560FADA49}">
  <dimension ref="A1:S4"/>
  <sheetViews>
    <sheetView workbookViewId="0">
      <selection activeCell="Q14" sqref="Q14"/>
    </sheetView>
  </sheetViews>
  <sheetFormatPr defaultRowHeight="15" x14ac:dyDescent="0.25"/>
  <sheetData>
    <row r="1" spans="1:19" x14ac:dyDescent="0.25">
      <c r="A1" t="s">
        <v>29</v>
      </c>
      <c r="S1" s="1" t="s">
        <v>31</v>
      </c>
    </row>
    <row r="2" spans="1:19" x14ac:dyDescent="0.25">
      <c r="S2" s="1" t="e">
        <f>DATE(YEAR(S1), MONTH(S1) + 3, 1 + MOD(4 - WEEKDAY(DATE(YEAR(S1), MONTH(S1) + 3, 1)), 7) + 14)</f>
        <v>#VALUE!</v>
      </c>
    </row>
    <row r="4" spans="1:19" x14ac:dyDescent="0.25">
      <c r="N4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B971-C409-45D5-89E4-3CECF6C0C255}">
  <dimension ref="A1:A8"/>
  <sheetViews>
    <sheetView zoomScale="205" zoomScaleNormal="205" workbookViewId="0">
      <selection activeCell="C12" sqref="C12"/>
    </sheetView>
  </sheetViews>
  <sheetFormatPr defaultRowHeight="15" x14ac:dyDescent="0.25"/>
  <cols>
    <col min="1" max="1" width="39.42578125" customWidth="1"/>
  </cols>
  <sheetData>
    <row r="1" spans="1:1" x14ac:dyDescent="0.25">
      <c r="A1" s="1">
        <v>44929</v>
      </c>
    </row>
    <row r="2" spans="1:1" x14ac:dyDescent="0.25">
      <c r="A2" s="1">
        <f>DATE(YEAR(A1), MONTH(A1) + 3, 1 + MOD(4 - WEEKDAY(DATE(YEAR(A1), MONTH(A1) + 3, 1)), 7) + 14)</f>
        <v>45035</v>
      </c>
    </row>
    <row r="3" spans="1:1" x14ac:dyDescent="0.25">
      <c r="A3" s="1">
        <f t="shared" ref="A3:A8" si="0">DATE(YEAR(A2), MONTH(A2) + 3, 1 + MOD(4 - WEEKDAY(DATE(YEAR(A2), MONTH(A2) + 3, 1)), 7) + 14)</f>
        <v>45126</v>
      </c>
    </row>
    <row r="4" spans="1:1" x14ac:dyDescent="0.25">
      <c r="A4" s="1">
        <f t="shared" si="0"/>
        <v>45217</v>
      </c>
    </row>
    <row r="5" spans="1:1" x14ac:dyDescent="0.25">
      <c r="A5" s="1">
        <f t="shared" si="0"/>
        <v>45308</v>
      </c>
    </row>
    <row r="6" spans="1:1" x14ac:dyDescent="0.25">
      <c r="A6" s="1">
        <f t="shared" si="0"/>
        <v>45399</v>
      </c>
    </row>
    <row r="7" spans="1:1" x14ac:dyDescent="0.25">
      <c r="A7" s="1">
        <f t="shared" si="0"/>
        <v>45490</v>
      </c>
    </row>
    <row r="8" spans="1:1" x14ac:dyDescent="0.25">
      <c r="A8" s="1">
        <f t="shared" si="0"/>
        <v>45581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AF61-420F-400B-9D02-C5DDBB30AD29}">
  <dimension ref="A1:A4"/>
  <sheetViews>
    <sheetView workbookViewId="0">
      <selection activeCell="N5" sqref="N5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F91E-0D3B-411F-A339-01B8AFAB9B6E}">
  <dimension ref="A33"/>
  <sheetViews>
    <sheetView topLeftCell="A10" zoomScaleNormal="100" workbookViewId="0">
      <selection activeCell="A33" sqref="A33"/>
    </sheetView>
  </sheetViews>
  <sheetFormatPr defaultRowHeight="15" x14ac:dyDescent="0.25"/>
  <sheetData>
    <row r="33" spans="1:1" x14ac:dyDescent="0.25">
      <c r="A33" t="s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F369-BDB9-4727-9C6A-D1AB0BD2A96D}">
  <dimension ref="A1"/>
  <sheetViews>
    <sheetView topLeftCell="A64" workbookViewId="0">
      <selection activeCell="X79" sqref="X7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</vt:lpstr>
      <vt:lpstr>solver</vt:lpstr>
      <vt:lpstr>LinearInterpolation.hpp</vt:lpstr>
      <vt:lpstr>forecastfixing test</vt:lpstr>
      <vt:lpstr>FRARATEHELPER</vt:lpstr>
      <vt:lpstr>Sheet3</vt:lpstr>
      <vt:lpstr>Sheet2</vt:lpstr>
      <vt:lpstr>FixingDays</vt:lpstr>
      <vt:lpstr>FixingDays21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 fatah</dc:creator>
  <cp:lastModifiedBy>kiar fatah</cp:lastModifiedBy>
  <dcterms:created xsi:type="dcterms:W3CDTF">2023-05-06T07:51:45Z</dcterms:created>
  <dcterms:modified xsi:type="dcterms:W3CDTF">2023-06-22T19:33:15Z</dcterms:modified>
</cp:coreProperties>
</file>