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dfce9e138c4415e5/Desktop/"/>
    </mc:Choice>
  </mc:AlternateContent>
  <xr:revisionPtr revIDLastSave="89" documentId="6_{5E0F3604-B38B-40FC-AB56-AA2EC5BA51B5}" xr6:coauthVersionLast="47" xr6:coauthVersionMax="47" xr10:uidLastSave="{BF7EBED9-FD43-4E5F-AC72-B79E8D233523}"/>
  <bookViews>
    <workbookView xWindow="-108" yWindow="-108" windowWidth="23256" windowHeight="12576" xr2:uid="{00000000-000D-0000-FFFF-FFFF00000000}"/>
  </bookViews>
  <sheets>
    <sheet name="AHP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7" i="2" l="1"/>
  <c r="T60" i="2"/>
  <c r="T58" i="2"/>
  <c r="T57" i="2"/>
  <c r="G204" i="2"/>
  <c r="R203" i="2"/>
  <c r="O203" i="2"/>
  <c r="L203" i="2"/>
  <c r="E194" i="2"/>
  <c r="G194" i="2"/>
  <c r="G195" i="2" s="1"/>
  <c r="R192" i="2" s="1"/>
  <c r="E193" i="2"/>
  <c r="I195" i="2"/>
  <c r="T194" i="2" s="1"/>
  <c r="E186" i="2"/>
  <c r="P184" i="2" s="1"/>
  <c r="I184" i="2"/>
  <c r="I183" i="2"/>
  <c r="G183" i="2"/>
  <c r="G186" i="2" s="1"/>
  <c r="R185" i="2" s="1"/>
  <c r="E177" i="2"/>
  <c r="P176" i="2" s="1"/>
  <c r="I175" i="2"/>
  <c r="I174" i="2"/>
  <c r="G174" i="2"/>
  <c r="G177" i="2" s="1"/>
  <c r="E168" i="2"/>
  <c r="I165" i="2"/>
  <c r="G165" i="2"/>
  <c r="G168" i="2" s="1"/>
  <c r="R166" i="2" s="1"/>
  <c r="I166" i="2"/>
  <c r="I110" i="2"/>
  <c r="G110" i="2"/>
  <c r="E110" i="2"/>
  <c r="G109" i="2"/>
  <c r="E109" i="2"/>
  <c r="E108" i="2"/>
  <c r="V74" i="2"/>
  <c r="I88" i="2"/>
  <c r="V85" i="2" s="1"/>
  <c r="I95" i="2" s="1"/>
  <c r="K88" i="2"/>
  <c r="X85" i="2" s="1"/>
  <c r="K95" i="2" s="1"/>
  <c r="G87" i="2"/>
  <c r="E87" i="2"/>
  <c r="G86" i="2"/>
  <c r="E86" i="2"/>
  <c r="E85" i="2"/>
  <c r="B73" i="2"/>
  <c r="I70" i="2" s="1"/>
  <c r="T74" i="2"/>
  <c r="T73" i="2"/>
  <c r="R73" i="2"/>
  <c r="R74" i="2"/>
  <c r="R72" i="2"/>
  <c r="O73" i="2"/>
  <c r="V70" i="2" s="1"/>
  <c r="R193" i="2" l="1"/>
  <c r="T192" i="2"/>
  <c r="T193" i="2"/>
  <c r="I177" i="2"/>
  <c r="T174" i="2" s="1"/>
  <c r="R194" i="2"/>
  <c r="R184" i="2"/>
  <c r="P174" i="2"/>
  <c r="P175" i="2"/>
  <c r="R175" i="2"/>
  <c r="R176" i="2"/>
  <c r="R174" i="2"/>
  <c r="P183" i="2"/>
  <c r="P185" i="2"/>
  <c r="R183" i="2"/>
  <c r="I186" i="2"/>
  <c r="T185" i="2" s="1"/>
  <c r="E195" i="2"/>
  <c r="P192" i="2" s="1"/>
  <c r="V192" i="2" s="1"/>
  <c r="R204" i="2" s="1"/>
  <c r="I168" i="2"/>
  <c r="T165" i="2" s="1"/>
  <c r="P167" i="2"/>
  <c r="P165" i="2"/>
  <c r="P166" i="2"/>
  <c r="R165" i="2"/>
  <c r="R167" i="2"/>
  <c r="E88" i="2"/>
  <c r="R84" i="2" s="1"/>
  <c r="E94" i="2" s="1"/>
  <c r="B86" i="2"/>
  <c r="I83" i="2" s="1"/>
  <c r="I93" i="2" s="1"/>
  <c r="O86" i="2"/>
  <c r="V83" i="2" s="1"/>
  <c r="G88" i="2"/>
  <c r="T86" i="2" s="1"/>
  <c r="G96" i="2" s="1"/>
  <c r="V86" i="2"/>
  <c r="I96" i="2" s="1"/>
  <c r="V84" i="2"/>
  <c r="I94" i="2" s="1"/>
  <c r="V87" i="2"/>
  <c r="I97" i="2" s="1"/>
  <c r="X87" i="2"/>
  <c r="K97" i="2" s="1"/>
  <c r="X84" i="2"/>
  <c r="K94" i="2" s="1"/>
  <c r="X86" i="2"/>
  <c r="K96" i="2" s="1"/>
  <c r="T175" i="2" l="1"/>
  <c r="V175" i="2" s="1"/>
  <c r="T176" i="2"/>
  <c r="V176" i="2" s="1"/>
  <c r="L208" i="2" s="1"/>
  <c r="V174" i="2"/>
  <c r="L204" i="2" s="1"/>
  <c r="T87" i="2"/>
  <c r="G97" i="2" s="1"/>
  <c r="P194" i="2"/>
  <c r="V194" i="2" s="1"/>
  <c r="P193" i="2"/>
  <c r="V193" i="2" s="1"/>
  <c r="R206" i="2" s="1"/>
  <c r="V185" i="2"/>
  <c r="O208" i="2" s="1"/>
  <c r="T167" i="2"/>
  <c r="V167" i="2" s="1"/>
  <c r="I208" i="2" s="1"/>
  <c r="V165" i="2"/>
  <c r="I204" i="2" s="1"/>
  <c r="T183" i="2"/>
  <c r="V183" i="2" s="1"/>
  <c r="O204" i="2" s="1"/>
  <c r="T184" i="2"/>
  <c r="V184" i="2" s="1"/>
  <c r="O206" i="2" s="1"/>
  <c r="T166" i="2"/>
  <c r="V166" i="2" s="1"/>
  <c r="I206" i="2" s="1"/>
  <c r="R85" i="2"/>
  <c r="E95" i="2" s="1"/>
  <c r="R86" i="2"/>
  <c r="E96" i="2" s="1"/>
  <c r="M96" i="2" s="1"/>
  <c r="V105" i="2" s="1"/>
  <c r="R87" i="2"/>
  <c r="E97" i="2" s="1"/>
  <c r="T84" i="2"/>
  <c r="G94" i="2" s="1"/>
  <c r="M94" i="2" s="1"/>
  <c r="R105" i="2" s="1"/>
  <c r="B96" i="2"/>
  <c r="B109" i="2" s="1"/>
  <c r="I106" i="2" s="1"/>
  <c r="T85" i="2"/>
  <c r="G95" i="2" s="1"/>
  <c r="M97" i="2" l="1"/>
  <c r="X105" i="2" s="1"/>
  <c r="X107" i="2" s="1"/>
  <c r="X116" i="2" s="1"/>
  <c r="V177" i="2"/>
  <c r="L206" i="2"/>
  <c r="V195" i="2"/>
  <c r="R208" i="2"/>
  <c r="V186" i="2"/>
  <c r="M95" i="2"/>
  <c r="T105" i="2" s="1"/>
  <c r="T107" i="2" s="1"/>
  <c r="T116" i="2" s="1"/>
  <c r="V168" i="2"/>
  <c r="O109" i="2"/>
  <c r="O118" i="2" s="1"/>
  <c r="R110" i="2"/>
  <c r="R119" i="2" s="1"/>
  <c r="R107" i="2"/>
  <c r="R116" i="2" s="1"/>
  <c r="R108" i="2"/>
  <c r="R117" i="2" s="1"/>
  <c r="R109" i="2"/>
  <c r="R118" i="2" s="1"/>
  <c r="V108" i="2"/>
  <c r="V117" i="2" s="1"/>
  <c r="V109" i="2"/>
  <c r="V118" i="2" s="1"/>
  <c r="V107" i="2"/>
  <c r="V116" i="2" s="1"/>
  <c r="V110" i="2"/>
  <c r="V119" i="2" s="1"/>
  <c r="X108" i="2" l="1"/>
  <c r="X117" i="2" s="1"/>
  <c r="X110" i="2"/>
  <c r="X119" i="2" s="1"/>
  <c r="X109" i="2"/>
  <c r="X118" i="2" s="1"/>
  <c r="L213" i="2"/>
  <c r="M213" i="2" s="1"/>
  <c r="T108" i="2"/>
  <c r="T117" i="2" s="1"/>
  <c r="T109" i="2"/>
  <c r="T118" i="2" s="1"/>
  <c r="T110" i="2"/>
  <c r="T119" i="2" s="1"/>
  <c r="M98" i="2"/>
  <c r="L212" i="2"/>
  <c r="L214" i="2"/>
  <c r="V106" i="2"/>
  <c r="Z116" i="2"/>
  <c r="Q125" i="2" s="1"/>
  <c r="V115" i="2"/>
  <c r="O127" i="2"/>
  <c r="Z119" i="2" l="1"/>
  <c r="Q128" i="2" s="1"/>
  <c r="M212" i="2"/>
  <c r="M214" i="2"/>
  <c r="Z118" i="2"/>
  <c r="Q127" i="2" s="1"/>
  <c r="Z117" i="2"/>
  <c r="Q126" i="2" s="1"/>
  <c r="R133" i="2"/>
  <c r="R140" i="2" s="1"/>
  <c r="R150" i="2" s="1"/>
  <c r="P56" i="2" l="1"/>
  <c r="O72" i="2" s="1"/>
  <c r="O85" i="2" s="1"/>
  <c r="T83" i="2" s="1"/>
  <c r="P61" i="2"/>
  <c r="P59" i="2"/>
  <c r="P58" i="2"/>
  <c r="P57" i="2"/>
  <c r="L61" i="2"/>
  <c r="L60" i="2"/>
  <c r="L59" i="2"/>
  <c r="L58" i="2"/>
  <c r="L57" i="2"/>
  <c r="L56" i="2"/>
  <c r="O71" i="2" l="1"/>
  <c r="O84" i="2" s="1"/>
  <c r="R83" i="2" s="1"/>
  <c r="R70" i="2"/>
  <c r="B71" i="2"/>
  <c r="P60" i="2"/>
  <c r="B72" i="2"/>
  <c r="T70" i="2"/>
  <c r="B74" i="2"/>
  <c r="O74" i="2"/>
  <c r="K70" i="2" l="1"/>
  <c r="B87" i="2"/>
  <c r="B85" i="2"/>
  <c r="G70" i="2"/>
  <c r="E70" i="2"/>
  <c r="B84" i="2"/>
  <c r="X70" i="2"/>
  <c r="O87" i="2"/>
  <c r="X83" i="2" s="1"/>
  <c r="B94" i="2" l="1"/>
  <c r="B107" i="2" s="1"/>
  <c r="E83" i="2"/>
  <c r="E93" i="2" s="1"/>
  <c r="G83" i="2"/>
  <c r="G93" i="2" s="1"/>
  <c r="B95" i="2"/>
  <c r="B108" i="2" s="1"/>
  <c r="K83" i="2"/>
  <c r="K93" i="2" s="1"/>
  <c r="B97" i="2"/>
  <c r="B110" i="2" s="1"/>
  <c r="K106" i="2" l="1"/>
  <c r="O110" i="2"/>
  <c r="O108" i="2"/>
  <c r="G106" i="2"/>
  <c r="E106" i="2"/>
  <c r="O107" i="2"/>
  <c r="R106" i="2" l="1"/>
  <c r="O116" i="2"/>
  <c r="T106" i="2"/>
  <c r="O117" i="2"/>
  <c r="O119" i="2"/>
  <c r="X106" i="2"/>
  <c r="T115" i="2" l="1"/>
  <c r="O126" i="2"/>
  <c r="R115" i="2"/>
  <c r="O125" i="2"/>
  <c r="K163" i="2" s="1"/>
  <c r="I203" i="2" s="1"/>
  <c r="O128" i="2"/>
  <c r="X115" i="2"/>
</calcChain>
</file>

<file path=xl/sharedStrings.xml><?xml version="1.0" encoding="utf-8"?>
<sst xmlns="http://schemas.openxmlformats.org/spreadsheetml/2006/main" count="148" uniqueCount="86">
  <si>
    <t>AHP</t>
  </si>
  <si>
    <t>INFORMATION FOR THE SELECTION OF CORRECT PLACE FOR PLANTATION</t>
  </si>
  <si>
    <t>Characteristics</t>
  </si>
  <si>
    <t>Decision Alternative</t>
  </si>
  <si>
    <t>Highways</t>
  </si>
  <si>
    <t>Street</t>
  </si>
  <si>
    <t>Open Ground</t>
  </si>
  <si>
    <t xml:space="preserve">Sunlight hours </t>
  </si>
  <si>
    <t>Water Avaibility</t>
  </si>
  <si>
    <t>Soil Type</t>
  </si>
  <si>
    <t>pH level of soil</t>
  </si>
  <si>
    <t>Shivna River</t>
  </si>
  <si>
    <t>7.5 - 8.2</t>
  </si>
  <si>
    <t>Mixed Red &amp; Black Soil</t>
  </si>
  <si>
    <t>Shallow &amp; Medium Black Soil</t>
  </si>
  <si>
    <t xml:space="preserve">7.9 - 8.0 </t>
  </si>
  <si>
    <t>Deep Medium Black Soil</t>
  </si>
  <si>
    <t>6.8 - 7.2</t>
  </si>
  <si>
    <t>HIERARCHY FOR THE PLANTATION PROBLEM</t>
  </si>
  <si>
    <t>MMC Water Tanks</t>
  </si>
  <si>
    <t xml:space="preserve">Well, MMC Water Tanks </t>
  </si>
  <si>
    <t>AHP COMPARISON SCALE</t>
  </si>
  <si>
    <t>Verbal Judgment</t>
  </si>
  <si>
    <t>Numerical Rating</t>
  </si>
  <si>
    <t>Extremely more important</t>
  </si>
  <si>
    <t>Very strong more important</t>
  </si>
  <si>
    <t>Strongly more important</t>
  </si>
  <si>
    <t>Moderately more important</t>
  </si>
  <si>
    <t>Equally important</t>
  </si>
  <si>
    <t>PAIRWISE COMPARISION</t>
  </si>
  <si>
    <t>Sunlight hours Compared to Water Avaibility</t>
  </si>
  <si>
    <t>Sunlight hours Compared to Soil Type</t>
  </si>
  <si>
    <t>Sunlight hours Compared to pH level of soil</t>
  </si>
  <si>
    <t>Water Availbility Compared to Soil Type</t>
  </si>
  <si>
    <t>Water Availbility Compared to pH level of Soil</t>
  </si>
  <si>
    <t>Soil Type Compared to pH level of Soil</t>
  </si>
  <si>
    <t xml:space="preserve">PAIRWISE COMPARISONS OF THE FOUR CRITERIA FOR THE </t>
  </si>
  <si>
    <t>BEST PLACE SELCTION FOR PLANTATION OF 200 PLANTS</t>
  </si>
  <si>
    <t>Pairwise Compairison</t>
  </si>
  <si>
    <t>More Important Criterion</t>
  </si>
  <si>
    <t>How much More Important</t>
  </si>
  <si>
    <t xml:space="preserve">Moderately </t>
  </si>
  <si>
    <t>PAIRWISE COMPARISON</t>
  </si>
  <si>
    <t>PAIRWISE COMPARISION MATRIX</t>
  </si>
  <si>
    <t>SYNTHESIZATION</t>
  </si>
  <si>
    <t>STEP-1 :Sum the values in each cloumn</t>
  </si>
  <si>
    <t>SUM</t>
  </si>
  <si>
    <t>STEP-2 : Divide each element by its column total</t>
  </si>
  <si>
    <t>STEP-3 : Average the elements of each row to determine the priority of criterion</t>
  </si>
  <si>
    <t>PRIORITY</t>
  </si>
  <si>
    <t>CONSISTENCY</t>
  </si>
  <si>
    <t>STEP-1 : Multiply each value in column with their respective priority</t>
  </si>
  <si>
    <t>Priority</t>
  </si>
  <si>
    <t>WEIGHTED SUM</t>
  </si>
  <si>
    <t>: Calculate Weighted Sum</t>
  </si>
  <si>
    <t>STEP-2 : Divide the elements Weighted Sum obtained by the corresponding priority</t>
  </si>
  <si>
    <t xml:space="preserve">STEP-3 : Compute the average of the values found above </t>
  </si>
  <si>
    <t>STEP-4 : Compute the Consistency Index (CI) :</t>
  </si>
  <si>
    <t>n</t>
  </si>
  <si>
    <t>n-1</t>
  </si>
  <si>
    <t>CI</t>
  </si>
  <si>
    <r>
      <t xml:space="preserve"> </t>
    </r>
    <r>
      <rPr>
        <b/>
        <sz val="16"/>
        <color theme="1"/>
        <rFont val="Calibri"/>
        <family val="2"/>
        <scheme val="minor"/>
      </rPr>
      <t>λ</t>
    </r>
    <r>
      <rPr>
        <b/>
        <vertAlign val="subscript"/>
        <sz val="16"/>
        <color theme="1"/>
        <rFont val="Calibri"/>
        <family val="2"/>
        <scheme val="minor"/>
      </rPr>
      <t>max</t>
    </r>
  </si>
  <si>
    <t xml:space="preserve">CR = </t>
  </si>
  <si>
    <t>RI</t>
  </si>
  <si>
    <t>CR</t>
  </si>
  <si>
    <t>Consistency Index (C.I.)</t>
  </si>
  <si>
    <t>Random Index (R.I.)</t>
  </si>
  <si>
    <t>CR =</t>
  </si>
  <si>
    <t xml:space="preserve">A consistency ratio of 0.10 </t>
  </si>
  <si>
    <t>or less is acceptable</t>
  </si>
  <si>
    <t>0.0822 &lt; 0.10</t>
  </si>
  <si>
    <t>OTHER PAIRWISE COMPARISONS FOR SELECTION OF BEST PLACE FOR PLANTATION OF 200 PLANTS</t>
  </si>
  <si>
    <t>Sum</t>
  </si>
  <si>
    <t>pH level of Soil</t>
  </si>
  <si>
    <t>PRIORITIES FOR EACH PLACE USING EACH CRITERION</t>
  </si>
  <si>
    <t>OVERALL PRIORITY FOR HIGHWAYS:</t>
  </si>
  <si>
    <t>OVERALL PRIORITY FOR OPEN GROUND:</t>
  </si>
  <si>
    <t>OVERALL PRIORITY FOR  STREET:</t>
  </si>
  <si>
    <t>STEP-5 : Compute the Consistency ratio (CR)</t>
  </si>
  <si>
    <t xml:space="preserve">Very important </t>
  </si>
  <si>
    <t>Strongly moderately important</t>
  </si>
  <si>
    <t>RANK</t>
  </si>
  <si>
    <t>AHP Priorities show that Open Ground is the best place for plantation of 200 trees in Mandsaur.</t>
  </si>
  <si>
    <t>Anshna Purohit</t>
  </si>
  <si>
    <r>
      <t xml:space="preserve">The NGO(Lions Club)  decided to plant 200 plants in the Mandsaur city in the month of June, so following are places selected by them  </t>
    </r>
    <r>
      <rPr>
        <b/>
        <i/>
        <sz val="18"/>
        <color theme="1"/>
        <rFont val="Calibri"/>
        <family val="2"/>
        <scheme val="minor"/>
      </rPr>
      <t>1. Highways 2. Streets Sidelines 3. Open Ground.</t>
    </r>
  </si>
  <si>
    <r>
      <t xml:space="preserve">Now, we have to select best place among given options, for that we would take help of an AHP model. The relevent criterias for best place selection are : </t>
    </r>
    <r>
      <rPr>
        <b/>
        <i/>
        <sz val="18"/>
        <color theme="1"/>
        <rFont val="Calibri"/>
        <family val="2"/>
        <scheme val="minor"/>
      </rPr>
      <t>1. Presence of  Sunlight for at least 4 hours, 2. Enough Water availability, 3. Soil suitable , and 4. Ideal pH level of soil (6.9 - 7.8).</t>
    </r>
    <r>
      <rPr>
        <b/>
        <sz val="18"/>
        <color theme="1"/>
        <rFont val="Calibri"/>
        <family val="2"/>
        <scheme val="minor"/>
      </rPr>
      <t xml:space="preserve"> The place which would meet all the above criterias will be prefered for the Plantation of 200 plants in the city.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</si>
</sst>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Arial Black"/>
      <family val="2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i/>
      <u/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B2B2B2"/>
      </right>
      <top/>
      <bottom/>
      <diagonal/>
    </border>
    <border>
      <left style="thin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21" xfId="0" applyBorder="1"/>
    <xf numFmtId="2" fontId="0" fillId="0" borderId="0" xfId="0" applyNumberFormat="1"/>
    <xf numFmtId="0" fontId="0" fillId="0" borderId="0" xfId="0" applyFont="1"/>
    <xf numFmtId="0" fontId="8" fillId="5" borderId="21" xfId="0" applyFont="1" applyFill="1" applyBorder="1"/>
    <xf numFmtId="0" fontId="7" fillId="0" borderId="21" xfId="0" applyFont="1" applyBorder="1"/>
    <xf numFmtId="0" fontId="10" fillId="5" borderId="21" xfId="0" applyFont="1" applyFill="1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7" fillId="8" borderId="21" xfId="0" applyFont="1" applyFill="1" applyBorder="1"/>
    <xf numFmtId="0" fontId="7" fillId="8" borderId="0" xfId="0" applyFont="1" applyFill="1"/>
    <xf numFmtId="0" fontId="9" fillId="0" borderId="0" xfId="0" applyFont="1"/>
    <xf numFmtId="0" fontId="9" fillId="14" borderId="0" xfId="0" applyFont="1" applyFill="1" applyAlignment="1"/>
    <xf numFmtId="0" fontId="11" fillId="17" borderId="21" xfId="0" applyFont="1" applyFill="1" applyBorder="1" applyAlignment="1"/>
    <xf numFmtId="0" fontId="11" fillId="0" borderId="0" xfId="0" applyFont="1"/>
    <xf numFmtId="0" fontId="12" fillId="0" borderId="21" xfId="0" applyFont="1" applyBorder="1"/>
    <xf numFmtId="0" fontId="9" fillId="0" borderId="21" xfId="0" applyFont="1" applyBorder="1"/>
    <xf numFmtId="0" fontId="15" fillId="0" borderId="0" xfId="0" applyFont="1"/>
    <xf numFmtId="0" fontId="15" fillId="0" borderId="21" xfId="0" applyFont="1" applyBorder="1"/>
    <xf numFmtId="0" fontId="9" fillId="15" borderId="21" xfId="1" applyFont="1" applyFill="1" applyBorder="1"/>
    <xf numFmtId="0" fontId="15" fillId="15" borderId="21" xfId="1" applyFont="1" applyFill="1" applyBorder="1"/>
    <xf numFmtId="0" fontId="9" fillId="10" borderId="27" xfId="1" applyFont="1" applyFill="1" applyBorder="1"/>
    <xf numFmtId="0" fontId="9" fillId="10" borderId="21" xfId="1" applyFont="1" applyFill="1" applyBorder="1"/>
    <xf numFmtId="165" fontId="15" fillId="0" borderId="0" xfId="0" applyNumberFormat="1" applyFont="1"/>
    <xf numFmtId="0" fontId="15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2" fontId="15" fillId="0" borderId="0" xfId="0" applyNumberFormat="1" applyFont="1"/>
    <xf numFmtId="0" fontId="5" fillId="12" borderId="16" xfId="0" applyFont="1" applyFill="1" applyBorder="1"/>
    <xf numFmtId="0" fontId="5" fillId="12" borderId="15" xfId="0" applyFont="1" applyFill="1" applyBorder="1"/>
    <xf numFmtId="0" fontId="23" fillId="12" borderId="15" xfId="0" applyFont="1" applyFill="1" applyBorder="1"/>
    <xf numFmtId="0" fontId="11" fillId="8" borderId="15" xfId="0" applyFont="1" applyFill="1" applyBorder="1"/>
    <xf numFmtId="0" fontId="11" fillId="8" borderId="31" xfId="0" applyFont="1" applyFill="1" applyBorder="1"/>
    <xf numFmtId="0" fontId="11" fillId="8" borderId="0" xfId="0" applyFont="1" applyFill="1" applyBorder="1"/>
    <xf numFmtId="0" fontId="11" fillId="8" borderId="32" xfId="0" applyFont="1" applyFill="1" applyBorder="1"/>
    <xf numFmtId="0" fontId="22" fillId="12" borderId="31" xfId="0" applyFont="1" applyFill="1" applyBorder="1"/>
    <xf numFmtId="0" fontId="22" fillId="12" borderId="0" xfId="0" applyFont="1" applyFill="1" applyBorder="1"/>
    <xf numFmtId="0" fontId="11" fillId="8" borderId="19" xfId="0" applyFont="1" applyFill="1" applyBorder="1"/>
    <xf numFmtId="0" fontId="25" fillId="0" borderId="0" xfId="0" applyFont="1" applyAlignment="1">
      <alignment horizontal="center"/>
    </xf>
    <xf numFmtId="0" fontId="15" fillId="0" borderId="21" xfId="0" applyFont="1" applyBorder="1" applyAlignment="1">
      <alignment horizontal="center"/>
    </xf>
    <xf numFmtId="0" fontId="13" fillId="18" borderId="0" xfId="0" applyFont="1" applyFill="1" applyAlignment="1">
      <alignment horizontal="center" vertical="center" wrapText="1"/>
    </xf>
    <xf numFmtId="0" fontId="11" fillId="2" borderId="29" xfId="1" applyFont="1" applyBorder="1" applyAlignment="1">
      <alignment horizontal="center"/>
    </xf>
    <xf numFmtId="0" fontId="11" fillId="2" borderId="30" xfId="1" applyFont="1" applyBorder="1" applyAlignment="1">
      <alignment horizontal="center"/>
    </xf>
    <xf numFmtId="0" fontId="20" fillId="2" borderId="27" xfId="1" applyFont="1" applyBorder="1" applyAlignment="1">
      <alignment horizontal="center"/>
    </xf>
    <xf numFmtId="0" fontId="15" fillId="2" borderId="27" xfId="1" applyFont="1" applyBorder="1" applyAlignment="1">
      <alignment horizontal="center"/>
    </xf>
    <xf numFmtId="0" fontId="15" fillId="2" borderId="22" xfId="1" applyFont="1" applyBorder="1" applyAlignment="1">
      <alignment horizontal="center"/>
    </xf>
    <xf numFmtId="0" fontId="15" fillId="2" borderId="23" xfId="1" applyFont="1" applyBorder="1" applyAlignment="1">
      <alignment horizontal="center"/>
    </xf>
    <xf numFmtId="0" fontId="15" fillId="15" borderId="21" xfId="1" applyFont="1" applyFill="1" applyBorder="1" applyAlignment="1">
      <alignment horizontal="center"/>
    </xf>
    <xf numFmtId="0" fontId="11" fillId="4" borderId="16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center"/>
    </xf>
    <xf numFmtId="0" fontId="11" fillId="4" borderId="17" xfId="0" applyFont="1" applyFill="1" applyBorder="1" applyAlignment="1">
      <alignment horizontal="center"/>
    </xf>
    <xf numFmtId="0" fontId="11" fillId="4" borderId="18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/>
    </xf>
    <xf numFmtId="0" fontId="11" fillId="4" borderId="20" xfId="0" applyFont="1" applyFill="1" applyBorder="1" applyAlignment="1">
      <alignment horizontal="center"/>
    </xf>
    <xf numFmtId="0" fontId="11" fillId="2" borderId="28" xfId="1" applyFont="1" applyBorder="1" applyAlignment="1">
      <alignment horizontal="center"/>
    </xf>
    <xf numFmtId="0" fontId="20" fillId="2" borderId="21" xfId="1" applyFont="1" applyBorder="1" applyAlignment="1">
      <alignment horizontal="center"/>
    </xf>
    <xf numFmtId="0" fontId="15" fillId="2" borderId="21" xfId="1" applyFont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6" fillId="15" borderId="2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3" borderId="0" xfId="2" applyAlignment="1">
      <alignment horizontal="center"/>
    </xf>
    <xf numFmtId="0" fontId="7" fillId="6" borderId="16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6" borderId="20" xfId="0" applyFont="1" applyFill="1" applyBorder="1" applyAlignment="1">
      <alignment horizontal="center" vertical="center" wrapText="1"/>
    </xf>
    <xf numFmtId="0" fontId="9" fillId="15" borderId="21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8" fillId="2" borderId="9" xfId="1" applyFont="1" applyBorder="1" applyAlignment="1">
      <alignment horizontal="center"/>
    </xf>
    <xf numFmtId="0" fontId="18" fillId="2" borderId="10" xfId="1" applyFont="1" applyBorder="1" applyAlignment="1">
      <alignment horizontal="center"/>
    </xf>
    <xf numFmtId="0" fontId="18" fillId="2" borderId="11" xfId="1" applyFont="1" applyBorder="1" applyAlignment="1">
      <alignment horizontal="center"/>
    </xf>
    <xf numFmtId="0" fontId="19" fillId="2" borderId="8" xfId="1" applyFont="1" applyBorder="1" applyAlignment="1">
      <alignment horizontal="center"/>
    </xf>
    <xf numFmtId="0" fontId="15" fillId="2" borderId="8" xfId="1" applyFont="1" applyBorder="1" applyAlignment="1">
      <alignment horizontal="center"/>
    </xf>
    <xf numFmtId="0" fontId="17" fillId="2" borderId="1" xfId="1" applyFont="1" applyBorder="1" applyAlignment="1">
      <alignment horizontal="center"/>
    </xf>
    <xf numFmtId="0" fontId="15" fillId="2" borderId="1" xfId="1" applyFont="1" applyBorder="1" applyAlignment="1">
      <alignment horizontal="center"/>
    </xf>
    <xf numFmtId="164" fontId="15" fillId="2" borderId="1" xfId="1" applyNumberFormat="1" applyFont="1" applyBorder="1" applyAlignment="1">
      <alignment horizontal="center"/>
    </xf>
    <xf numFmtId="0" fontId="15" fillId="2" borderId="5" xfId="1" applyFont="1" applyBorder="1" applyAlignment="1">
      <alignment horizontal="center"/>
    </xf>
    <xf numFmtId="0" fontId="15" fillId="2" borderId="6" xfId="1" applyFont="1" applyBorder="1" applyAlignment="1">
      <alignment horizontal="center"/>
    </xf>
    <xf numFmtId="0" fontId="15" fillId="2" borderId="7" xfId="1" applyFont="1" applyBorder="1" applyAlignment="1">
      <alignment horizontal="center"/>
    </xf>
    <xf numFmtId="0" fontId="19" fillId="2" borderId="2" xfId="1" applyFont="1" applyBorder="1" applyAlignment="1">
      <alignment horizontal="center"/>
    </xf>
    <xf numFmtId="0" fontId="15" fillId="2" borderId="3" xfId="1" applyFont="1" applyBorder="1" applyAlignment="1">
      <alignment horizontal="center"/>
    </xf>
    <xf numFmtId="0" fontId="15" fillId="2" borderId="4" xfId="1" applyFont="1" applyBorder="1" applyAlignment="1">
      <alignment horizontal="center"/>
    </xf>
    <xf numFmtId="0" fontId="17" fillId="2" borderId="2" xfId="1" applyFont="1" applyBorder="1" applyAlignment="1">
      <alignment horizontal="center"/>
    </xf>
    <xf numFmtId="0" fontId="17" fillId="2" borderId="3" xfId="1" applyFont="1" applyBorder="1" applyAlignment="1">
      <alignment horizontal="center"/>
    </xf>
    <xf numFmtId="0" fontId="17" fillId="2" borderId="4" xfId="1" applyFont="1" applyBorder="1" applyAlignment="1">
      <alignment horizontal="center"/>
    </xf>
    <xf numFmtId="0" fontId="21" fillId="6" borderId="16" xfId="0" applyFont="1" applyFill="1" applyBorder="1" applyAlignment="1">
      <alignment horizontal="center" vertical="center"/>
    </xf>
    <xf numFmtId="0" fontId="21" fillId="6" borderId="15" xfId="0" applyFont="1" applyFill="1" applyBorder="1" applyAlignment="1">
      <alignment horizontal="center" vertical="center"/>
    </xf>
    <xf numFmtId="0" fontId="21" fillId="6" borderId="17" xfId="0" applyFont="1" applyFill="1" applyBorder="1" applyAlignment="1">
      <alignment horizontal="center" vertical="center"/>
    </xf>
    <xf numFmtId="0" fontId="21" fillId="6" borderId="18" xfId="0" applyFont="1" applyFill="1" applyBorder="1" applyAlignment="1">
      <alignment horizontal="center" vertical="center"/>
    </xf>
    <xf numFmtId="0" fontId="21" fillId="6" borderId="19" xfId="0" applyFont="1" applyFill="1" applyBorder="1" applyAlignment="1">
      <alignment horizontal="center" vertical="center"/>
    </xf>
    <xf numFmtId="0" fontId="21" fillId="6" borderId="20" xfId="0" applyFont="1" applyFill="1" applyBorder="1" applyAlignment="1">
      <alignment horizontal="center" vertical="center"/>
    </xf>
    <xf numFmtId="0" fontId="9" fillId="8" borderId="21" xfId="0" applyFont="1" applyFill="1" applyBorder="1" applyAlignment="1">
      <alignment horizontal="center"/>
    </xf>
    <xf numFmtId="12" fontId="15" fillId="0" borderId="21" xfId="0" applyNumberFormat="1" applyFont="1" applyBorder="1" applyAlignment="1">
      <alignment horizontal="center"/>
    </xf>
    <xf numFmtId="12" fontId="15" fillId="0" borderId="24" xfId="0" applyNumberFormat="1" applyFont="1" applyBorder="1" applyAlignment="1">
      <alignment horizontal="center"/>
    </xf>
    <xf numFmtId="12" fontId="15" fillId="0" borderId="25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14" fillId="6" borderId="16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center" vertical="center"/>
    </xf>
    <xf numFmtId="0" fontId="14" fillId="6" borderId="19" xfId="0" applyFont="1" applyFill="1" applyBorder="1" applyAlignment="1">
      <alignment horizontal="center" vertical="center"/>
    </xf>
    <xf numFmtId="0" fontId="14" fillId="6" borderId="20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10" borderId="21" xfId="0" applyFont="1" applyFill="1" applyBorder="1" applyAlignment="1">
      <alignment horizontal="center"/>
    </xf>
    <xf numFmtId="2" fontId="9" fillId="10" borderId="21" xfId="0" applyNumberFormat="1" applyFont="1" applyFill="1" applyBorder="1" applyAlignment="1">
      <alignment horizontal="center"/>
    </xf>
    <xf numFmtId="165" fontId="15" fillId="0" borderId="21" xfId="0" applyNumberFormat="1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165" fontId="15" fillId="0" borderId="26" xfId="0" applyNumberFormat="1" applyFont="1" applyBorder="1" applyAlignment="1">
      <alignment horizontal="center"/>
    </xf>
    <xf numFmtId="165" fontId="9" fillId="10" borderId="21" xfId="0" applyNumberFormat="1" applyFont="1" applyFill="1" applyBorder="1" applyAlignment="1">
      <alignment horizontal="center"/>
    </xf>
    <xf numFmtId="165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9" fillId="0" borderId="21" xfId="0" applyNumberFormat="1" applyFont="1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0" fontId="11" fillId="10" borderId="0" xfId="0" applyFont="1" applyFill="1" applyAlignment="1">
      <alignment horizontal="center"/>
    </xf>
    <xf numFmtId="0" fontId="2" fillId="0" borderId="21" xfId="0" applyFont="1" applyBorder="1" applyAlignment="1">
      <alignment horizontal="center"/>
    </xf>
    <xf numFmtId="165" fontId="2" fillId="0" borderId="21" xfId="0" applyNumberFormat="1" applyFont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9" fillId="5" borderId="16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7" fillId="14" borderId="0" xfId="0" applyFont="1" applyFill="1" applyAlignment="1">
      <alignment horizontal="center" vertical="center"/>
    </xf>
    <xf numFmtId="2" fontId="9" fillId="11" borderId="21" xfId="0" applyNumberFormat="1" applyFont="1" applyFill="1" applyBorder="1" applyAlignment="1">
      <alignment horizontal="center"/>
    </xf>
    <xf numFmtId="2" fontId="15" fillId="0" borderId="21" xfId="0" applyNumberFormat="1" applyFont="1" applyBorder="1" applyAlignment="1">
      <alignment horizontal="center"/>
    </xf>
    <xf numFmtId="12" fontId="9" fillId="8" borderId="21" xfId="0" applyNumberFormat="1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9" fillId="11" borderId="21" xfId="0" applyFont="1" applyFill="1" applyBorder="1" applyAlignment="1">
      <alignment horizontal="center"/>
    </xf>
    <xf numFmtId="166" fontId="15" fillId="0" borderId="21" xfId="0" applyNumberFormat="1" applyFont="1" applyBorder="1" applyAlignment="1">
      <alignment horizontal="center"/>
    </xf>
    <xf numFmtId="165" fontId="9" fillId="11" borderId="21" xfId="0" applyNumberFormat="1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2" fontId="9" fillId="0" borderId="21" xfId="0" applyNumberFormat="1" applyFont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22" fillId="16" borderId="15" xfId="0" applyFont="1" applyFill="1" applyBorder="1" applyAlignment="1">
      <alignment horizontal="center"/>
    </xf>
    <xf numFmtId="0" fontId="22" fillId="16" borderId="17" xfId="0" applyFont="1" applyFill="1" applyBorder="1" applyAlignment="1">
      <alignment horizontal="center"/>
    </xf>
    <xf numFmtId="0" fontId="21" fillId="17" borderId="0" xfId="0" applyFont="1" applyFill="1" applyAlignment="1">
      <alignment horizontal="center" vertical="center" wrapText="1"/>
    </xf>
    <xf numFmtId="0" fontId="11" fillId="13" borderId="21" xfId="0" applyFont="1" applyFill="1" applyBorder="1" applyAlignment="1">
      <alignment horizontal="center"/>
    </xf>
    <xf numFmtId="0" fontId="7" fillId="13" borderId="21" xfId="0" applyFont="1" applyFill="1" applyBorder="1" applyAlignment="1">
      <alignment horizontal="center"/>
    </xf>
    <xf numFmtId="2" fontId="11" fillId="8" borderId="15" xfId="0" applyNumberFormat="1" applyFont="1" applyFill="1" applyBorder="1" applyAlignment="1">
      <alignment horizontal="center"/>
    </xf>
    <xf numFmtId="0" fontId="11" fillId="8" borderId="17" xfId="0" applyFont="1" applyFill="1" applyBorder="1" applyAlignment="1">
      <alignment horizontal="center"/>
    </xf>
    <xf numFmtId="2" fontId="11" fillId="8" borderId="0" xfId="0" applyNumberFormat="1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2" fontId="11" fillId="8" borderId="19" xfId="0" applyNumberFormat="1" applyFont="1" applyFill="1" applyBorder="1" applyAlignment="1">
      <alignment horizontal="center"/>
    </xf>
    <xf numFmtId="0" fontId="11" fillId="8" borderId="20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1" fillId="8" borderId="0" xfId="0" applyFont="1" applyFill="1" applyBorder="1" applyAlignment="1">
      <alignment horizontal="center"/>
    </xf>
    <xf numFmtId="0" fontId="11" fillId="8" borderId="19" xfId="0" applyFont="1" applyFill="1" applyBorder="1" applyAlignment="1">
      <alignment horizontal="center"/>
    </xf>
    <xf numFmtId="0" fontId="22" fillId="16" borderId="31" xfId="0" applyFont="1" applyFill="1" applyBorder="1" applyAlignment="1">
      <alignment horizontal="center"/>
    </xf>
    <xf numFmtId="0" fontId="22" fillId="16" borderId="0" xfId="0" applyFont="1" applyFill="1" applyBorder="1" applyAlignment="1">
      <alignment horizontal="center"/>
    </xf>
    <xf numFmtId="0" fontId="22" fillId="12" borderId="31" xfId="0" applyFont="1" applyFill="1" applyBorder="1" applyAlignment="1">
      <alignment horizontal="center"/>
    </xf>
    <xf numFmtId="0" fontId="22" fillId="12" borderId="0" xfId="0" applyFont="1" applyFill="1" applyBorder="1" applyAlignment="1">
      <alignment horizontal="center"/>
    </xf>
    <xf numFmtId="0" fontId="22" fillId="16" borderId="18" xfId="0" applyFont="1" applyFill="1" applyBorder="1" applyAlignment="1">
      <alignment horizontal="center"/>
    </xf>
    <xf numFmtId="0" fontId="22" fillId="16" borderId="19" xfId="0" applyFont="1" applyFill="1" applyBorder="1" applyAlignment="1">
      <alignment horizontal="center"/>
    </xf>
    <xf numFmtId="165" fontId="11" fillId="8" borderId="16" xfId="0" applyNumberFormat="1" applyFont="1" applyFill="1" applyBorder="1" applyAlignment="1">
      <alignment horizontal="center"/>
    </xf>
    <xf numFmtId="165" fontId="11" fillId="8" borderId="31" xfId="0" applyNumberFormat="1" applyFont="1" applyFill="1" applyBorder="1" applyAlignment="1">
      <alignment horizontal="center"/>
    </xf>
    <xf numFmtId="165" fontId="11" fillId="8" borderId="18" xfId="0" applyNumberFormat="1" applyFont="1" applyFill="1" applyBorder="1" applyAlignment="1">
      <alignment horizontal="center"/>
    </xf>
    <xf numFmtId="0" fontId="7" fillId="5" borderId="0" xfId="0" applyFont="1" applyFill="1" applyAlignment="1">
      <alignment horizontal="center" vertical="center"/>
    </xf>
  </cellXfs>
  <cellStyles count="3">
    <cellStyle name="20% - Accent1" xfId="1" builtinId="30"/>
    <cellStyle name="60% - Accent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15554</xdr:colOff>
      <xdr:row>26</xdr:row>
      <xdr:rowOff>83507</xdr:rowOff>
    </xdr:from>
    <xdr:to>
      <xdr:col>10</xdr:col>
      <xdr:colOff>93945</xdr:colOff>
      <xdr:row>28</xdr:row>
      <xdr:rowOff>62631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74C7C05-A5AA-4DCA-B110-6B308430021A}"/>
            </a:ext>
          </a:extLst>
        </xdr:cNvPr>
        <xdr:cNvSpPr/>
      </xdr:nvSpPr>
      <xdr:spPr>
        <a:xfrm>
          <a:off x="1831828" y="4217096"/>
          <a:ext cx="4316364" cy="3549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600"/>
            <a:t>Best</a:t>
          </a:r>
          <a:r>
            <a:rPr lang="en-IN" sz="1600" baseline="0"/>
            <a:t> Place Selection for Plantation of 200 plants </a:t>
          </a:r>
          <a:endParaRPr lang="en-IN" sz="1600"/>
        </a:p>
      </xdr:txBody>
    </xdr:sp>
    <xdr:clientData/>
  </xdr:twoCellAnchor>
  <xdr:twoCellAnchor>
    <xdr:from>
      <xdr:col>0</xdr:col>
      <xdr:colOff>160020</xdr:colOff>
      <xdr:row>27</xdr:row>
      <xdr:rowOff>7620</xdr:rowOff>
    </xdr:from>
    <xdr:to>
      <xdr:col>2</xdr:col>
      <xdr:colOff>129540</xdr:colOff>
      <xdr:row>28</xdr:row>
      <xdr:rowOff>175260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67B71A0-14C1-47C1-BA6E-873919FF74A3}"/>
            </a:ext>
          </a:extLst>
        </xdr:cNvPr>
        <xdr:cNvSpPr/>
      </xdr:nvSpPr>
      <xdr:spPr>
        <a:xfrm>
          <a:off x="160020" y="4229100"/>
          <a:ext cx="1188720" cy="35052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100" b="1"/>
            <a:t>Goal</a:t>
          </a:r>
          <a:r>
            <a:rPr lang="en-IN" sz="1100"/>
            <a:t>:</a:t>
          </a:r>
        </a:p>
      </xdr:txBody>
    </xdr:sp>
    <xdr:clientData/>
  </xdr:twoCellAnchor>
  <xdr:twoCellAnchor>
    <xdr:from>
      <xdr:col>0</xdr:col>
      <xdr:colOff>15240</xdr:colOff>
      <xdr:row>35</xdr:row>
      <xdr:rowOff>7620</xdr:rowOff>
    </xdr:from>
    <xdr:to>
      <xdr:col>1</xdr:col>
      <xdr:colOff>594360</xdr:colOff>
      <xdr:row>36</xdr:row>
      <xdr:rowOff>175260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7478E926-C14E-43CD-BAE4-33D228A7B35F}"/>
            </a:ext>
          </a:extLst>
        </xdr:cNvPr>
        <xdr:cNvSpPr/>
      </xdr:nvSpPr>
      <xdr:spPr>
        <a:xfrm>
          <a:off x="15240" y="5692140"/>
          <a:ext cx="1188720" cy="35052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100" b="1"/>
            <a:t>Criteria</a:t>
          </a:r>
          <a:r>
            <a:rPr lang="en-IN" sz="1100"/>
            <a:t>:</a:t>
          </a:r>
        </a:p>
      </xdr:txBody>
    </xdr:sp>
    <xdr:clientData/>
  </xdr:twoCellAnchor>
  <xdr:twoCellAnchor>
    <xdr:from>
      <xdr:col>2</xdr:col>
      <xdr:colOff>91440</xdr:colOff>
      <xdr:row>37</xdr:row>
      <xdr:rowOff>121920</xdr:rowOff>
    </xdr:from>
    <xdr:to>
      <xdr:col>3</xdr:col>
      <xdr:colOff>586740</xdr:colOff>
      <xdr:row>39</xdr:row>
      <xdr:rowOff>60960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DCAED95-6148-42A3-94E2-3F0AF0906B90}"/>
            </a:ext>
          </a:extLst>
        </xdr:cNvPr>
        <xdr:cNvSpPr/>
      </xdr:nvSpPr>
      <xdr:spPr>
        <a:xfrm>
          <a:off x="1310640" y="6172200"/>
          <a:ext cx="110490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Sunlight hours</a:t>
          </a:r>
        </a:p>
      </xdr:txBody>
    </xdr:sp>
    <xdr:clientData/>
  </xdr:twoCellAnchor>
  <xdr:twoCellAnchor>
    <xdr:from>
      <xdr:col>4</xdr:col>
      <xdr:colOff>335280</xdr:colOff>
      <xdr:row>37</xdr:row>
      <xdr:rowOff>121920</xdr:rowOff>
    </xdr:from>
    <xdr:to>
      <xdr:col>6</xdr:col>
      <xdr:colOff>236220</xdr:colOff>
      <xdr:row>39</xdr:row>
      <xdr:rowOff>68580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47EA38B-CC0C-4F51-ACFF-34F52D521BF2}"/>
            </a:ext>
          </a:extLst>
        </xdr:cNvPr>
        <xdr:cNvSpPr/>
      </xdr:nvSpPr>
      <xdr:spPr>
        <a:xfrm>
          <a:off x="2773680" y="6172200"/>
          <a:ext cx="1120140" cy="3124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Water Avaibility</a:t>
          </a:r>
        </a:p>
      </xdr:txBody>
    </xdr:sp>
    <xdr:clientData/>
  </xdr:twoCellAnchor>
  <xdr:twoCellAnchor>
    <xdr:from>
      <xdr:col>6</xdr:col>
      <xdr:colOff>594360</xdr:colOff>
      <xdr:row>37</xdr:row>
      <xdr:rowOff>129540</xdr:rowOff>
    </xdr:from>
    <xdr:to>
      <xdr:col>8</xdr:col>
      <xdr:colOff>525780</xdr:colOff>
      <xdr:row>39</xdr:row>
      <xdr:rowOff>68580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AB31FA8-1CEB-4F12-8BB3-0D59260636F0}"/>
            </a:ext>
          </a:extLst>
        </xdr:cNvPr>
        <xdr:cNvSpPr/>
      </xdr:nvSpPr>
      <xdr:spPr>
        <a:xfrm>
          <a:off x="4251960" y="6179820"/>
          <a:ext cx="115062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Soil Type</a:t>
          </a:r>
        </a:p>
      </xdr:txBody>
    </xdr:sp>
    <xdr:clientData/>
  </xdr:twoCellAnchor>
  <xdr:twoCellAnchor>
    <xdr:from>
      <xdr:col>9</xdr:col>
      <xdr:colOff>259080</xdr:colOff>
      <xdr:row>37</xdr:row>
      <xdr:rowOff>121920</xdr:rowOff>
    </xdr:from>
    <xdr:to>
      <xdr:col>11</xdr:col>
      <xdr:colOff>335280</xdr:colOff>
      <xdr:row>39</xdr:row>
      <xdr:rowOff>60960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ADE2A9F-58E1-45EF-880C-18C7BFC1E9C3}"/>
            </a:ext>
          </a:extLst>
        </xdr:cNvPr>
        <xdr:cNvSpPr/>
      </xdr:nvSpPr>
      <xdr:spPr>
        <a:xfrm>
          <a:off x="5745480" y="6172200"/>
          <a:ext cx="129540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pH level of soil</a:t>
          </a:r>
        </a:p>
      </xdr:txBody>
    </xdr:sp>
    <xdr:clientData/>
  </xdr:twoCellAnchor>
  <xdr:twoCellAnchor>
    <xdr:from>
      <xdr:col>2</xdr:col>
      <xdr:colOff>601980</xdr:colOff>
      <xdr:row>31</xdr:row>
      <xdr:rowOff>53340</xdr:rowOff>
    </xdr:from>
    <xdr:to>
      <xdr:col>10</xdr:col>
      <xdr:colOff>487680</xdr:colOff>
      <xdr:row>31</xdr:row>
      <xdr:rowOff>68580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E3D53E1-56B2-49D4-84B5-F478C908B2B0}"/>
            </a:ext>
          </a:extLst>
        </xdr:cNvPr>
        <xdr:cNvCxnSpPr/>
      </xdr:nvCxnSpPr>
      <xdr:spPr>
        <a:xfrm flipV="1">
          <a:off x="1821180" y="5006340"/>
          <a:ext cx="4762500" cy="15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594360</xdr:colOff>
      <xdr:row>31</xdr:row>
      <xdr:rowOff>83820</xdr:rowOff>
    </xdr:from>
    <xdr:to>
      <xdr:col>3</xdr:col>
      <xdr:colOff>34290</xdr:colOff>
      <xdr:row>37</xdr:row>
      <xdr:rowOff>121920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D6D11678-28D2-42C9-ACD2-27656ADABFB0}"/>
            </a:ext>
          </a:extLst>
        </xdr:cNvPr>
        <xdr:cNvCxnSpPr>
          <a:endCxn id="5" idx="0"/>
        </xdr:cNvCxnSpPr>
      </xdr:nvCxnSpPr>
      <xdr:spPr>
        <a:xfrm>
          <a:off x="1813560" y="5036820"/>
          <a:ext cx="49530" cy="11353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31</xdr:row>
      <xdr:rowOff>76200</xdr:rowOff>
    </xdr:from>
    <xdr:to>
      <xdr:col>5</xdr:col>
      <xdr:colOff>403860</xdr:colOff>
      <xdr:row>37</xdr:row>
      <xdr:rowOff>152400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7404304-792D-411C-A447-0410820834A7}"/>
            </a:ext>
          </a:extLst>
        </xdr:cNvPr>
        <xdr:cNvCxnSpPr/>
      </xdr:nvCxnSpPr>
      <xdr:spPr>
        <a:xfrm>
          <a:off x="3429000" y="5029200"/>
          <a:ext cx="22860" cy="11734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533400</xdr:colOff>
      <xdr:row>31</xdr:row>
      <xdr:rowOff>83820</xdr:rowOff>
    </xdr:from>
    <xdr:to>
      <xdr:col>7</xdr:col>
      <xdr:colOff>560070</xdr:colOff>
      <xdr:row>37</xdr:row>
      <xdr:rowOff>129540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C60B4492-201D-439E-B06E-3F5D2BBE58D8}"/>
            </a:ext>
          </a:extLst>
        </xdr:cNvPr>
        <xdr:cNvCxnSpPr>
          <a:endCxn id="7" idx="0"/>
        </xdr:cNvCxnSpPr>
      </xdr:nvCxnSpPr>
      <xdr:spPr>
        <a:xfrm>
          <a:off x="4800600" y="5036820"/>
          <a:ext cx="26670" cy="1143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495300</xdr:colOff>
      <xdr:row>31</xdr:row>
      <xdr:rowOff>76200</xdr:rowOff>
    </xdr:from>
    <xdr:to>
      <xdr:col>10</xdr:col>
      <xdr:colOff>518160</xdr:colOff>
      <xdr:row>37</xdr:row>
      <xdr:rowOff>106680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792FE8-42C0-42C8-B98E-E9E254B7D43A}"/>
            </a:ext>
          </a:extLst>
        </xdr:cNvPr>
        <xdr:cNvCxnSpPr/>
      </xdr:nvCxnSpPr>
      <xdr:spPr>
        <a:xfrm>
          <a:off x="6591300" y="5029200"/>
          <a:ext cx="22860" cy="11277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28</xdr:row>
      <xdr:rowOff>68580</xdr:rowOff>
    </xdr:from>
    <xdr:to>
      <xdr:col>6</xdr:col>
      <xdr:colOff>571500</xdr:colOff>
      <xdr:row>31</xdr:row>
      <xdr:rowOff>68580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EBDF4BD0-3CD0-482A-A146-57AADE3D2DF4}"/>
            </a:ext>
          </a:extLst>
        </xdr:cNvPr>
        <xdr:cNvCxnSpPr/>
      </xdr:nvCxnSpPr>
      <xdr:spPr>
        <a:xfrm>
          <a:off x="4229100" y="4472940"/>
          <a:ext cx="0" cy="5486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43</xdr:row>
      <xdr:rowOff>30480</xdr:rowOff>
    </xdr:from>
    <xdr:to>
      <xdr:col>3</xdr:col>
      <xdr:colOff>510540</xdr:colOff>
      <xdr:row>48</xdr:row>
      <xdr:rowOff>106680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67FA3BA-C6D6-4392-932A-BCFD63999A06}"/>
            </a:ext>
          </a:extLst>
        </xdr:cNvPr>
        <xdr:cNvSpPr/>
      </xdr:nvSpPr>
      <xdr:spPr>
        <a:xfrm>
          <a:off x="1371600" y="7178040"/>
          <a:ext cx="967740" cy="9906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Highways</a:t>
          </a:r>
        </a:p>
        <a:p>
          <a:pPr algn="ctr"/>
          <a:endParaRPr lang="en-IN" sz="1100"/>
        </a:p>
        <a:p>
          <a:pPr algn="ctr"/>
          <a:r>
            <a:rPr lang="en-IN" sz="1100"/>
            <a:t>Street</a:t>
          </a:r>
        </a:p>
        <a:p>
          <a:pPr algn="l"/>
          <a:endParaRPr lang="en-IN" sz="1100"/>
        </a:p>
        <a:p>
          <a:pPr algn="ctr"/>
          <a:r>
            <a:rPr lang="en-IN" sz="1100"/>
            <a:t>Open</a:t>
          </a:r>
          <a:r>
            <a:rPr lang="en-IN" sz="1100" baseline="0"/>
            <a:t> Ground</a:t>
          </a:r>
          <a:endParaRPr lang="en-IN" sz="1100"/>
        </a:p>
      </xdr:txBody>
    </xdr:sp>
    <xdr:clientData/>
  </xdr:twoCellAnchor>
  <xdr:twoCellAnchor>
    <xdr:from>
      <xdr:col>4</xdr:col>
      <xdr:colOff>441960</xdr:colOff>
      <xdr:row>43</xdr:row>
      <xdr:rowOff>15240</xdr:rowOff>
    </xdr:from>
    <xdr:to>
      <xdr:col>6</xdr:col>
      <xdr:colOff>190500</xdr:colOff>
      <xdr:row>48</xdr:row>
      <xdr:rowOff>91440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191D2F0-42DB-47AB-AC83-25E427A96744}"/>
            </a:ext>
          </a:extLst>
        </xdr:cNvPr>
        <xdr:cNvSpPr/>
      </xdr:nvSpPr>
      <xdr:spPr>
        <a:xfrm>
          <a:off x="2880360" y="7162800"/>
          <a:ext cx="967740" cy="9906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Highways</a:t>
          </a:r>
        </a:p>
        <a:p>
          <a:pPr algn="ctr"/>
          <a:endParaRPr lang="en-IN" sz="1100"/>
        </a:p>
        <a:p>
          <a:pPr algn="ctr"/>
          <a:r>
            <a:rPr lang="en-IN" sz="1100"/>
            <a:t>Street</a:t>
          </a:r>
        </a:p>
        <a:p>
          <a:pPr algn="l"/>
          <a:endParaRPr lang="en-IN" sz="1100"/>
        </a:p>
        <a:p>
          <a:pPr algn="ctr"/>
          <a:r>
            <a:rPr lang="en-IN" sz="1100"/>
            <a:t>Open</a:t>
          </a:r>
          <a:r>
            <a:rPr lang="en-IN" sz="1100" baseline="0"/>
            <a:t> Ground</a:t>
          </a:r>
          <a:endParaRPr lang="en-IN" sz="1100"/>
        </a:p>
      </xdr:txBody>
    </xdr:sp>
    <xdr:clientData/>
  </xdr:twoCellAnchor>
  <xdr:twoCellAnchor>
    <xdr:from>
      <xdr:col>7</xdr:col>
      <xdr:colOff>121920</xdr:colOff>
      <xdr:row>43</xdr:row>
      <xdr:rowOff>38100</xdr:rowOff>
    </xdr:from>
    <xdr:to>
      <xdr:col>8</xdr:col>
      <xdr:colOff>480060</xdr:colOff>
      <xdr:row>48</xdr:row>
      <xdr:rowOff>114300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2381909-B79C-4822-9658-25171167A907}"/>
            </a:ext>
          </a:extLst>
        </xdr:cNvPr>
        <xdr:cNvSpPr/>
      </xdr:nvSpPr>
      <xdr:spPr>
        <a:xfrm>
          <a:off x="4389120" y="7185660"/>
          <a:ext cx="967740" cy="9906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Highways</a:t>
          </a:r>
        </a:p>
        <a:p>
          <a:pPr algn="ctr"/>
          <a:endParaRPr lang="en-IN" sz="1100"/>
        </a:p>
        <a:p>
          <a:pPr algn="ctr"/>
          <a:r>
            <a:rPr lang="en-IN" sz="1100"/>
            <a:t>Street</a:t>
          </a:r>
        </a:p>
        <a:p>
          <a:pPr algn="l"/>
          <a:endParaRPr lang="en-IN" sz="1100"/>
        </a:p>
        <a:p>
          <a:pPr algn="ctr"/>
          <a:r>
            <a:rPr lang="en-IN" sz="1100"/>
            <a:t>Open</a:t>
          </a:r>
          <a:r>
            <a:rPr lang="en-IN" sz="1100" baseline="0"/>
            <a:t> Ground</a:t>
          </a:r>
          <a:endParaRPr lang="en-IN" sz="1100"/>
        </a:p>
      </xdr:txBody>
    </xdr:sp>
    <xdr:clientData/>
  </xdr:twoCellAnchor>
  <xdr:twoCellAnchor>
    <xdr:from>
      <xdr:col>9</xdr:col>
      <xdr:colOff>495300</xdr:colOff>
      <xdr:row>42</xdr:row>
      <xdr:rowOff>144780</xdr:rowOff>
    </xdr:from>
    <xdr:to>
      <xdr:col>11</xdr:col>
      <xdr:colOff>243840</xdr:colOff>
      <xdr:row>48</xdr:row>
      <xdr:rowOff>91440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CA82A8B9-090F-46E6-8046-50FC1C7C6CEB}"/>
            </a:ext>
          </a:extLst>
        </xdr:cNvPr>
        <xdr:cNvSpPr/>
      </xdr:nvSpPr>
      <xdr:spPr>
        <a:xfrm>
          <a:off x="5981700" y="7109460"/>
          <a:ext cx="967740" cy="10439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Highways</a:t>
          </a:r>
        </a:p>
        <a:p>
          <a:pPr algn="ctr"/>
          <a:endParaRPr lang="en-IN" sz="1100"/>
        </a:p>
        <a:p>
          <a:pPr algn="ctr"/>
          <a:r>
            <a:rPr lang="en-IN" sz="1100"/>
            <a:t>Street</a:t>
          </a:r>
        </a:p>
        <a:p>
          <a:pPr algn="l"/>
          <a:endParaRPr lang="en-IN" sz="1100"/>
        </a:p>
        <a:p>
          <a:pPr algn="ctr"/>
          <a:r>
            <a:rPr lang="en-IN" sz="1100"/>
            <a:t>Open</a:t>
          </a:r>
          <a:r>
            <a:rPr lang="en-IN" sz="1100" baseline="0"/>
            <a:t> Ground</a:t>
          </a:r>
          <a:endParaRPr lang="en-IN" sz="1100"/>
        </a:p>
      </xdr:txBody>
    </xdr:sp>
    <xdr:clientData/>
  </xdr:twoCellAnchor>
  <xdr:twoCellAnchor>
    <xdr:from>
      <xdr:col>0</xdr:col>
      <xdr:colOff>30480</xdr:colOff>
      <xdr:row>40</xdr:row>
      <xdr:rowOff>175260</xdr:rowOff>
    </xdr:from>
    <xdr:to>
      <xdr:col>2</xdr:col>
      <xdr:colOff>45720</xdr:colOff>
      <xdr:row>44</xdr:row>
      <xdr:rowOff>83820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E74668F4-3F80-47FA-AD52-159673975D4B}"/>
            </a:ext>
          </a:extLst>
        </xdr:cNvPr>
        <xdr:cNvSpPr/>
      </xdr:nvSpPr>
      <xdr:spPr>
        <a:xfrm>
          <a:off x="30480" y="6774180"/>
          <a:ext cx="1234440" cy="64008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100" b="1"/>
            <a:t>Desicion</a:t>
          </a:r>
          <a:r>
            <a:rPr lang="en-IN" sz="1100" baseline="0"/>
            <a:t> Alternatives:</a:t>
          </a:r>
          <a:r>
            <a:rPr lang="en-IN" sz="1100"/>
            <a:t>:</a:t>
          </a:r>
        </a:p>
      </xdr:txBody>
    </xdr:sp>
    <xdr:clientData/>
  </xdr:twoCellAnchor>
  <xdr:twoCellAnchor>
    <xdr:from>
      <xdr:col>3</xdr:col>
      <xdr:colOff>26670</xdr:colOff>
      <xdr:row>39</xdr:row>
      <xdr:rowOff>60960</xdr:rowOff>
    </xdr:from>
    <xdr:to>
      <xdr:col>3</xdr:col>
      <xdr:colOff>34290</xdr:colOff>
      <xdr:row>43</xdr:row>
      <xdr:rowOff>30480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C9D57C6C-BA43-4C9C-A5D1-66BCB67508DC}"/>
            </a:ext>
          </a:extLst>
        </xdr:cNvPr>
        <xdr:cNvCxnSpPr>
          <a:stCxn id="5" idx="2"/>
          <a:endCxn id="9" idx="0"/>
        </xdr:cNvCxnSpPr>
      </xdr:nvCxnSpPr>
      <xdr:spPr>
        <a:xfrm flipH="1">
          <a:off x="1855470" y="6477000"/>
          <a:ext cx="7620" cy="7010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316230</xdr:colOff>
      <xdr:row>39</xdr:row>
      <xdr:rowOff>68580</xdr:rowOff>
    </xdr:from>
    <xdr:to>
      <xdr:col>5</xdr:col>
      <xdr:colOff>316230</xdr:colOff>
      <xdr:row>43</xdr:row>
      <xdr:rowOff>15240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2908E70-DAC4-46FB-A250-8D4D3F95966A}"/>
            </a:ext>
          </a:extLst>
        </xdr:cNvPr>
        <xdr:cNvCxnSpPr>
          <a:endCxn id="17" idx="0"/>
        </xdr:cNvCxnSpPr>
      </xdr:nvCxnSpPr>
      <xdr:spPr>
        <a:xfrm>
          <a:off x="3364230" y="6484620"/>
          <a:ext cx="0" cy="6781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582930</xdr:colOff>
      <xdr:row>39</xdr:row>
      <xdr:rowOff>68580</xdr:rowOff>
    </xdr:from>
    <xdr:to>
      <xdr:col>7</xdr:col>
      <xdr:colOff>605790</xdr:colOff>
      <xdr:row>43</xdr:row>
      <xdr:rowOff>38100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C256BFF7-DF97-4442-89DB-ED87A03ED554}"/>
            </a:ext>
          </a:extLst>
        </xdr:cNvPr>
        <xdr:cNvCxnSpPr>
          <a:endCxn id="19" idx="0"/>
        </xdr:cNvCxnSpPr>
      </xdr:nvCxnSpPr>
      <xdr:spPr>
        <a:xfrm>
          <a:off x="4850130" y="6484620"/>
          <a:ext cx="22860" cy="7010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297180</xdr:colOff>
      <xdr:row>39</xdr:row>
      <xdr:rowOff>60960</xdr:rowOff>
    </xdr:from>
    <xdr:to>
      <xdr:col>10</xdr:col>
      <xdr:colOff>304800</xdr:colOff>
      <xdr:row>42</xdr:row>
      <xdr:rowOff>137160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25BA8717-6CA6-4AF7-9085-D48A97260EDF}"/>
            </a:ext>
          </a:extLst>
        </xdr:cNvPr>
        <xdr:cNvCxnSpPr>
          <a:stCxn id="8" idx="2"/>
        </xdr:cNvCxnSpPr>
      </xdr:nvCxnSpPr>
      <xdr:spPr>
        <a:xfrm>
          <a:off x="6393180" y="6477000"/>
          <a:ext cx="7620" cy="624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106680</xdr:colOff>
      <xdr:row>37</xdr:row>
      <xdr:rowOff>7620</xdr:rowOff>
    </xdr:from>
    <xdr:to>
      <xdr:col>2</xdr:col>
      <xdr:colOff>7620</xdr:colOff>
      <xdr:row>37</xdr:row>
      <xdr:rowOff>7620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D5850438-05ED-49A0-92F6-D7A39F038104}"/>
            </a:ext>
          </a:extLst>
        </xdr:cNvPr>
        <xdr:cNvCxnSpPr/>
      </xdr:nvCxnSpPr>
      <xdr:spPr>
        <a:xfrm>
          <a:off x="716280" y="60579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144780</xdr:colOff>
      <xdr:row>44</xdr:row>
      <xdr:rowOff>68580</xdr:rowOff>
    </xdr:from>
    <xdr:to>
      <xdr:col>2</xdr:col>
      <xdr:colOff>22860</xdr:colOff>
      <xdr:row>44</xdr:row>
      <xdr:rowOff>83820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7670D12D-1A13-45C0-8B2F-3C893526CF85}"/>
            </a:ext>
          </a:extLst>
        </xdr:cNvPr>
        <xdr:cNvCxnSpPr/>
      </xdr:nvCxnSpPr>
      <xdr:spPr>
        <a:xfrm flipV="1">
          <a:off x="754380" y="7399020"/>
          <a:ext cx="48768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246530</xdr:colOff>
      <xdr:row>2</xdr:row>
      <xdr:rowOff>67236</xdr:rowOff>
    </xdr:from>
    <xdr:to>
      <xdr:col>4</xdr:col>
      <xdr:colOff>100853</xdr:colOff>
      <xdr:row>2</xdr:row>
      <xdr:rowOff>67236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BB5C8B8-7BF9-4AD5-ADDB-B5FC4BE838A6}"/>
            </a:ext>
          </a:extLst>
        </xdr:cNvPr>
        <xdr:cNvCxnSpPr/>
      </xdr:nvCxnSpPr>
      <xdr:spPr>
        <a:xfrm>
          <a:off x="1456765" y="425824"/>
          <a:ext cx="1064559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257736</xdr:colOff>
      <xdr:row>3</xdr:row>
      <xdr:rowOff>0</xdr:rowOff>
    </xdr:from>
    <xdr:to>
      <xdr:col>4</xdr:col>
      <xdr:colOff>112059</xdr:colOff>
      <xdr:row>3</xdr:row>
      <xdr:rowOff>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4AF1A82C-C693-4BE1-ACA9-37599EB609CB}"/>
            </a:ext>
          </a:extLst>
        </xdr:cNvPr>
        <xdr:cNvCxnSpPr/>
      </xdr:nvCxnSpPr>
      <xdr:spPr>
        <a:xfrm>
          <a:off x="1467971" y="537882"/>
          <a:ext cx="1064559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5A89-B7D4-4847-9BFE-FE611F6D68C6}">
  <dimension ref="A1:AA220"/>
  <sheetViews>
    <sheetView tabSelected="1" zoomScale="68" zoomScaleNormal="98" workbookViewId="0">
      <selection activeCell="P18" sqref="P18"/>
    </sheetView>
  </sheetViews>
  <sheetFormatPr defaultRowHeight="14.4" x14ac:dyDescent="0.3"/>
  <cols>
    <col min="6" max="6" width="9.109375" customWidth="1"/>
    <col min="7" max="7" width="11.21875" customWidth="1"/>
    <col min="8" max="8" width="20.33203125" customWidth="1"/>
    <col min="10" max="10" width="11.21875" customWidth="1"/>
    <col min="12" max="12" width="11.77734375" customWidth="1"/>
    <col min="14" max="14" width="10.5546875" customWidth="1"/>
    <col min="15" max="15" width="12.5546875" customWidth="1"/>
    <col min="18" max="18" width="10.109375" customWidth="1"/>
    <col min="19" max="19" width="18.44140625" customWidth="1"/>
  </cols>
  <sheetData>
    <row r="1" spans="1:20" ht="14.4" customHeight="1" x14ac:dyDescent="0.3">
      <c r="A1" s="76" t="s">
        <v>0</v>
      </c>
      <c r="B1" s="64"/>
      <c r="C1" s="1"/>
      <c r="F1" s="148" t="s">
        <v>84</v>
      </c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</row>
    <row r="2" spans="1:20" ht="14.4" customHeight="1" x14ac:dyDescent="0.3">
      <c r="A2" s="64"/>
      <c r="B2" s="64"/>
      <c r="C2" s="1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1:20" ht="14.4" customHeight="1" x14ac:dyDescent="0.3"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1:20" ht="14.4" customHeight="1" x14ac:dyDescent="0.3">
      <c r="F4" s="148" t="s">
        <v>85</v>
      </c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1:20" ht="14.4" customHeight="1" x14ac:dyDescent="0.3"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1:20" ht="14.4" customHeight="1" x14ac:dyDescent="0.3">
      <c r="A6" s="40" t="s">
        <v>83</v>
      </c>
      <c r="B6" s="40"/>
      <c r="C6" s="40"/>
      <c r="D6" s="40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1:20" ht="14.4" customHeight="1" x14ac:dyDescent="0.3">
      <c r="A7" s="40"/>
      <c r="B7" s="40"/>
      <c r="C7" s="40"/>
      <c r="D7" s="40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1:20" ht="14.4" customHeight="1" x14ac:dyDescent="0.3">
      <c r="A8" s="40"/>
      <c r="B8" s="40"/>
      <c r="C8" s="40"/>
      <c r="D8" s="40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</row>
    <row r="9" spans="1:20" ht="14.4" customHeight="1" x14ac:dyDescent="0.3"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</row>
    <row r="10" spans="1:20" ht="14.4" customHeight="1" x14ac:dyDescent="0.3"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</row>
    <row r="15" spans="1:20" ht="15" thickBot="1" x14ac:dyDescent="0.35"/>
    <row r="16" spans="1:20" ht="16.2" thickBot="1" x14ac:dyDescent="0.35">
      <c r="A16" s="77" t="s">
        <v>1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9"/>
    </row>
    <row r="17" spans="1:20" ht="15.6" x14ac:dyDescent="0.3">
      <c r="A17" s="85"/>
      <c r="B17" s="86"/>
      <c r="C17" s="87"/>
      <c r="D17" s="80" t="s">
        <v>3</v>
      </c>
      <c r="E17" s="81"/>
      <c r="F17" s="81"/>
      <c r="G17" s="81"/>
      <c r="H17" s="81"/>
      <c r="I17" s="81"/>
      <c r="J17" s="81"/>
      <c r="K17" s="81"/>
      <c r="L17" s="81"/>
    </row>
    <row r="18" spans="1:20" ht="15.6" x14ac:dyDescent="0.3">
      <c r="A18" s="88" t="s">
        <v>2</v>
      </c>
      <c r="B18" s="89"/>
      <c r="C18" s="90"/>
      <c r="D18" s="82" t="s">
        <v>4</v>
      </c>
      <c r="E18" s="82"/>
      <c r="F18" s="82"/>
      <c r="G18" s="82" t="s">
        <v>5</v>
      </c>
      <c r="H18" s="82"/>
      <c r="I18" s="82"/>
      <c r="J18" s="82" t="s">
        <v>6</v>
      </c>
      <c r="K18" s="82"/>
      <c r="L18" s="82"/>
    </row>
    <row r="19" spans="1:20" ht="15.6" x14ac:dyDescent="0.3">
      <c r="A19" s="91" t="s">
        <v>7</v>
      </c>
      <c r="B19" s="92"/>
      <c r="C19" s="93"/>
      <c r="D19" s="84">
        <v>0.26666666666666666</v>
      </c>
      <c r="E19" s="84"/>
      <c r="F19" s="84"/>
      <c r="G19" s="84">
        <v>0.14930555555555555</v>
      </c>
      <c r="H19" s="84"/>
      <c r="I19" s="84"/>
      <c r="J19" s="84">
        <v>0.26666666666666666</v>
      </c>
      <c r="K19" s="84"/>
      <c r="L19" s="84"/>
    </row>
    <row r="20" spans="1:20" ht="15.6" x14ac:dyDescent="0.3">
      <c r="A20" s="91" t="s">
        <v>8</v>
      </c>
      <c r="B20" s="92"/>
      <c r="C20" s="93"/>
      <c r="D20" s="83" t="s">
        <v>11</v>
      </c>
      <c r="E20" s="83"/>
      <c r="F20" s="83"/>
      <c r="G20" s="83" t="s">
        <v>19</v>
      </c>
      <c r="H20" s="83"/>
      <c r="I20" s="83"/>
      <c r="J20" s="83" t="s">
        <v>20</v>
      </c>
      <c r="K20" s="83"/>
      <c r="L20" s="83"/>
    </row>
    <row r="21" spans="1:20" ht="15.6" x14ac:dyDescent="0.3">
      <c r="A21" s="91" t="s">
        <v>9</v>
      </c>
      <c r="B21" s="92"/>
      <c r="C21" s="93"/>
      <c r="D21" s="83" t="s">
        <v>14</v>
      </c>
      <c r="E21" s="83"/>
      <c r="F21" s="83"/>
      <c r="G21" s="83" t="s">
        <v>13</v>
      </c>
      <c r="H21" s="83"/>
      <c r="I21" s="83"/>
      <c r="J21" s="83" t="s">
        <v>16</v>
      </c>
      <c r="K21" s="83"/>
      <c r="L21" s="83"/>
    </row>
    <row r="22" spans="1:20" ht="15.6" x14ac:dyDescent="0.3">
      <c r="A22" s="91" t="s">
        <v>10</v>
      </c>
      <c r="B22" s="92"/>
      <c r="C22" s="93"/>
      <c r="D22" s="83" t="s">
        <v>12</v>
      </c>
      <c r="E22" s="83"/>
      <c r="F22" s="83"/>
      <c r="G22" s="83" t="s">
        <v>15</v>
      </c>
      <c r="H22" s="83"/>
      <c r="I22" s="83"/>
      <c r="J22" s="83" t="s">
        <v>17</v>
      </c>
      <c r="K22" s="83"/>
      <c r="L22" s="83"/>
    </row>
    <row r="23" spans="1:20" x14ac:dyDescent="0.3">
      <c r="A23" s="64"/>
      <c r="B23" s="64"/>
      <c r="C23" s="1"/>
    </row>
    <row r="25" spans="1:20" ht="15" thickBot="1" x14ac:dyDescent="0.35"/>
    <row r="26" spans="1:20" ht="18.600000000000001" thickBot="1" x14ac:dyDescent="0.4">
      <c r="A26" s="65" t="s">
        <v>18</v>
      </c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7"/>
      <c r="N26" s="20"/>
      <c r="O26" s="59" t="s">
        <v>21</v>
      </c>
      <c r="P26" s="60"/>
      <c r="Q26" s="60"/>
      <c r="R26" s="60"/>
      <c r="S26" s="60"/>
      <c r="T26" s="61"/>
    </row>
    <row r="27" spans="1:20" ht="15.6" x14ac:dyDescent="0.3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N27" s="20"/>
      <c r="O27" s="62"/>
      <c r="P27" s="62"/>
      <c r="Q27" s="62"/>
      <c r="R27" s="62"/>
      <c r="S27" s="62"/>
      <c r="T27" s="62"/>
    </row>
    <row r="28" spans="1:20" ht="15.6" x14ac:dyDescent="0.3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N28" s="20"/>
      <c r="O28" s="63" t="s">
        <v>22</v>
      </c>
      <c r="P28" s="63"/>
      <c r="Q28" s="63"/>
      <c r="R28" s="63"/>
      <c r="S28" s="63" t="s">
        <v>23</v>
      </c>
      <c r="T28" s="63"/>
    </row>
    <row r="29" spans="1:20" ht="15.6" x14ac:dyDescent="0.3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N29" s="20"/>
      <c r="O29" s="75" t="s">
        <v>24</v>
      </c>
      <c r="P29" s="75"/>
      <c r="Q29" s="75"/>
      <c r="R29" s="75"/>
      <c r="S29" s="22">
        <v>9</v>
      </c>
      <c r="T29" s="22"/>
    </row>
    <row r="30" spans="1:20" ht="15.6" x14ac:dyDescent="0.3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N30" s="20"/>
      <c r="O30" s="75"/>
      <c r="P30" s="75"/>
      <c r="Q30" s="75"/>
      <c r="R30" s="75"/>
      <c r="S30" s="22">
        <v>8</v>
      </c>
      <c r="T30" s="22"/>
    </row>
    <row r="31" spans="1:20" ht="15.6" x14ac:dyDescent="0.3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N31" s="20"/>
      <c r="O31" s="75" t="s">
        <v>25</v>
      </c>
      <c r="P31" s="75"/>
      <c r="Q31" s="75"/>
      <c r="R31" s="75"/>
      <c r="S31" s="22">
        <v>7</v>
      </c>
      <c r="T31" s="22"/>
    </row>
    <row r="32" spans="1:20" ht="15.6" x14ac:dyDescent="0.3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N32" s="20"/>
      <c r="O32" s="75"/>
      <c r="P32" s="75"/>
      <c r="Q32" s="75"/>
      <c r="R32" s="75"/>
      <c r="S32" s="22">
        <v>6</v>
      </c>
      <c r="T32" s="22"/>
    </row>
    <row r="33" spans="1:20" ht="15.6" x14ac:dyDescent="0.3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N33" s="20"/>
      <c r="O33" s="75" t="s">
        <v>26</v>
      </c>
      <c r="P33" s="75"/>
      <c r="Q33" s="75"/>
      <c r="R33" s="75"/>
      <c r="S33" s="22">
        <v>5</v>
      </c>
      <c r="T33" s="22"/>
    </row>
    <row r="34" spans="1:20" ht="15.6" x14ac:dyDescent="0.3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N34" s="20"/>
      <c r="O34" s="75"/>
      <c r="P34" s="75"/>
      <c r="Q34" s="75"/>
      <c r="R34" s="75"/>
      <c r="S34" s="22">
        <v>4</v>
      </c>
      <c r="T34" s="22"/>
    </row>
    <row r="35" spans="1:20" ht="15.6" x14ac:dyDescent="0.3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N35" s="20"/>
      <c r="O35" s="75" t="s">
        <v>27</v>
      </c>
      <c r="P35" s="75"/>
      <c r="Q35" s="75"/>
      <c r="R35" s="75"/>
      <c r="S35" s="22">
        <v>3</v>
      </c>
      <c r="T35" s="22"/>
    </row>
    <row r="36" spans="1:20" ht="15.6" x14ac:dyDescent="0.3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N36" s="20"/>
      <c r="O36" s="75"/>
      <c r="P36" s="75"/>
      <c r="Q36" s="75"/>
      <c r="R36" s="75"/>
      <c r="S36" s="22">
        <v>2</v>
      </c>
      <c r="T36" s="22"/>
    </row>
    <row r="37" spans="1:20" ht="15.6" x14ac:dyDescent="0.3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N37" s="20"/>
      <c r="O37" s="75" t="s">
        <v>28</v>
      </c>
      <c r="P37" s="75"/>
      <c r="Q37" s="75"/>
      <c r="R37" s="75"/>
      <c r="S37" s="22">
        <v>1</v>
      </c>
      <c r="T37" s="22"/>
    </row>
    <row r="38" spans="1:20" ht="15.6" x14ac:dyDescent="0.3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N38" s="20"/>
      <c r="O38" s="20"/>
      <c r="P38" s="20"/>
      <c r="Q38" s="20"/>
      <c r="R38" s="20"/>
      <c r="S38" s="20"/>
      <c r="T38" s="20"/>
    </row>
    <row r="39" spans="1:20" ht="16.2" thickBot="1" x14ac:dyDescent="0.35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N39" s="20"/>
      <c r="O39" s="20"/>
      <c r="P39" s="20"/>
      <c r="Q39" s="20"/>
      <c r="R39" s="20"/>
      <c r="S39" s="20"/>
      <c r="T39" s="20"/>
    </row>
    <row r="40" spans="1:20" ht="18.600000000000001" thickBot="1" x14ac:dyDescent="0.4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N40" s="20"/>
      <c r="O40" s="59" t="s">
        <v>29</v>
      </c>
      <c r="P40" s="60"/>
      <c r="Q40" s="60"/>
      <c r="R40" s="60"/>
      <c r="S40" s="60"/>
      <c r="T40" s="61"/>
    </row>
    <row r="41" spans="1:20" ht="15.6" x14ac:dyDescent="0.3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N41" s="20"/>
      <c r="O41" s="62"/>
      <c r="P41" s="62"/>
      <c r="Q41" s="62"/>
      <c r="R41" s="62"/>
      <c r="S41" s="62"/>
      <c r="T41" s="62"/>
    </row>
    <row r="42" spans="1:20" ht="15.6" x14ac:dyDescent="0.3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N42" s="20"/>
      <c r="O42" s="23">
        <v>1</v>
      </c>
      <c r="P42" s="49" t="s">
        <v>30</v>
      </c>
      <c r="Q42" s="49"/>
      <c r="R42" s="49"/>
      <c r="S42" s="49"/>
      <c r="T42" s="49"/>
    </row>
    <row r="43" spans="1:20" ht="15.6" x14ac:dyDescent="0.3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N43" s="20"/>
      <c r="O43" s="23">
        <v>2</v>
      </c>
      <c r="P43" s="49" t="s">
        <v>31</v>
      </c>
      <c r="Q43" s="49"/>
      <c r="R43" s="49"/>
      <c r="S43" s="49"/>
      <c r="T43" s="49"/>
    </row>
    <row r="44" spans="1:20" ht="15.6" x14ac:dyDescent="0.3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N44" s="20"/>
      <c r="O44" s="23">
        <v>3</v>
      </c>
      <c r="P44" s="49" t="s">
        <v>32</v>
      </c>
      <c r="Q44" s="49"/>
      <c r="R44" s="49"/>
      <c r="S44" s="49"/>
      <c r="T44" s="49"/>
    </row>
    <row r="45" spans="1:20" ht="15.6" x14ac:dyDescent="0.3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N45" s="20"/>
      <c r="O45" s="23">
        <v>4</v>
      </c>
      <c r="P45" s="49" t="s">
        <v>33</v>
      </c>
      <c r="Q45" s="49"/>
      <c r="R45" s="49"/>
      <c r="S45" s="49"/>
      <c r="T45" s="49"/>
    </row>
    <row r="46" spans="1:20" ht="15.6" x14ac:dyDescent="0.3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N46" s="20"/>
      <c r="O46" s="23">
        <v>5</v>
      </c>
      <c r="P46" s="49" t="s">
        <v>34</v>
      </c>
      <c r="Q46" s="49"/>
      <c r="R46" s="49"/>
      <c r="S46" s="49"/>
      <c r="T46" s="49"/>
    </row>
    <row r="47" spans="1:20" ht="15.6" x14ac:dyDescent="0.3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N47" s="20"/>
      <c r="O47" s="23">
        <v>6</v>
      </c>
      <c r="P47" s="49" t="s">
        <v>35</v>
      </c>
      <c r="Q47" s="49"/>
      <c r="R47" s="49"/>
      <c r="S47" s="49"/>
      <c r="T47" s="49"/>
    </row>
    <row r="48" spans="1:20" ht="16.2" thickBot="1" x14ac:dyDescent="0.35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N48" s="20"/>
      <c r="O48" s="20"/>
      <c r="P48" s="20"/>
      <c r="Q48" s="20"/>
      <c r="R48" s="20"/>
      <c r="S48" s="20"/>
      <c r="T48" s="20"/>
    </row>
    <row r="49" spans="1:24" ht="15.6" x14ac:dyDescent="0.3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N49" s="69" t="s">
        <v>42</v>
      </c>
      <c r="O49" s="70"/>
      <c r="P49" s="71"/>
      <c r="Q49" s="20"/>
      <c r="R49" s="20"/>
      <c r="S49" s="20"/>
      <c r="T49" s="20"/>
    </row>
    <row r="50" spans="1:24" ht="16.2" thickBot="1" x14ac:dyDescent="0.35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N50" s="72"/>
      <c r="O50" s="73"/>
      <c r="P50" s="74"/>
      <c r="Q50" s="20"/>
      <c r="R50" s="20"/>
      <c r="S50" s="20"/>
      <c r="T50" s="20"/>
    </row>
    <row r="51" spans="1:24" ht="16.2" thickBot="1" x14ac:dyDescent="0.35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N51" s="20"/>
      <c r="O51" s="20"/>
      <c r="P51" s="20"/>
      <c r="Q51" s="20"/>
      <c r="R51" s="20"/>
      <c r="S51" s="20"/>
      <c r="T51" s="20"/>
    </row>
    <row r="52" spans="1:24" ht="18" x14ac:dyDescent="0.35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N52" s="20"/>
      <c r="O52" s="50" t="s">
        <v>36</v>
      </c>
      <c r="P52" s="51"/>
      <c r="Q52" s="51"/>
      <c r="R52" s="51"/>
      <c r="S52" s="51"/>
      <c r="T52" s="52"/>
    </row>
    <row r="53" spans="1:24" ht="18.600000000000001" thickBot="1" x14ac:dyDescent="0.4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N53" s="20"/>
      <c r="O53" s="53" t="s">
        <v>37</v>
      </c>
      <c r="P53" s="54"/>
      <c r="Q53" s="54"/>
      <c r="R53" s="54"/>
      <c r="S53" s="54"/>
      <c r="T53" s="55"/>
    </row>
    <row r="54" spans="1:24" ht="15" thickBot="1" x14ac:dyDescent="0.35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</row>
    <row r="55" spans="1:24" ht="18.600000000000001" thickBot="1" x14ac:dyDescent="0.4">
      <c r="L55" s="56" t="s">
        <v>38</v>
      </c>
      <c r="M55" s="43"/>
      <c r="N55" s="43"/>
      <c r="O55" s="43"/>
      <c r="P55" s="43" t="s">
        <v>39</v>
      </c>
      <c r="Q55" s="43"/>
      <c r="R55" s="43"/>
      <c r="S55" s="43"/>
      <c r="T55" s="43" t="s">
        <v>40</v>
      </c>
      <c r="U55" s="43"/>
      <c r="V55" s="43"/>
      <c r="W55" s="43" t="s">
        <v>23</v>
      </c>
      <c r="X55" s="44"/>
    </row>
    <row r="56" spans="1:24" ht="15.6" x14ac:dyDescent="0.3">
      <c r="L56" s="45" t="str">
        <f t="shared" ref="L56:L61" si="0">P42</f>
        <v>Sunlight hours Compared to Water Avaibility</v>
      </c>
      <c r="M56" s="45"/>
      <c r="N56" s="45"/>
      <c r="O56" s="45"/>
      <c r="P56" s="45" t="str">
        <f>A20</f>
        <v>Water Avaibility</v>
      </c>
      <c r="Q56" s="45"/>
      <c r="R56" s="45"/>
      <c r="S56" s="45"/>
      <c r="T56" s="46" t="s">
        <v>41</v>
      </c>
      <c r="U56" s="46"/>
      <c r="V56" s="46"/>
      <c r="W56" s="24">
        <v>2</v>
      </c>
      <c r="X56" s="47"/>
    </row>
    <row r="57" spans="1:24" ht="15.6" x14ac:dyDescent="0.3">
      <c r="L57" s="57" t="str">
        <f t="shared" si="0"/>
        <v>Sunlight hours Compared to Soil Type</v>
      </c>
      <c r="M57" s="57"/>
      <c r="N57" s="57"/>
      <c r="O57" s="57"/>
      <c r="P57" s="57" t="str">
        <f>A19</f>
        <v xml:space="preserve">Sunlight hours </v>
      </c>
      <c r="Q57" s="57"/>
      <c r="R57" s="57"/>
      <c r="S57" s="57"/>
      <c r="T57" s="58" t="str">
        <f>O31</f>
        <v>Very strong more important</v>
      </c>
      <c r="U57" s="58"/>
      <c r="V57" s="58"/>
      <c r="W57" s="25">
        <v>7</v>
      </c>
      <c r="X57" s="47"/>
    </row>
    <row r="58" spans="1:24" ht="15.6" x14ac:dyDescent="0.3">
      <c r="L58" s="57" t="str">
        <f t="shared" si="0"/>
        <v>Sunlight hours Compared to pH level of soil</v>
      </c>
      <c r="M58" s="57"/>
      <c r="N58" s="57"/>
      <c r="O58" s="57"/>
      <c r="P58" s="57" t="str">
        <f>A19</f>
        <v xml:space="preserve">Sunlight hours </v>
      </c>
      <c r="Q58" s="57"/>
      <c r="R58" s="57"/>
      <c r="S58" s="57"/>
      <c r="T58" s="58" t="str">
        <f>O29</f>
        <v>Extremely more important</v>
      </c>
      <c r="U58" s="58"/>
      <c r="V58" s="58"/>
      <c r="W58" s="25">
        <v>9</v>
      </c>
      <c r="X58" s="47"/>
    </row>
    <row r="59" spans="1:24" ht="15.6" x14ac:dyDescent="0.3">
      <c r="L59" s="57" t="str">
        <f t="shared" si="0"/>
        <v>Water Availbility Compared to Soil Type</v>
      </c>
      <c r="M59" s="57"/>
      <c r="N59" s="57"/>
      <c r="O59" s="57"/>
      <c r="P59" s="57" t="str">
        <f>A20</f>
        <v>Water Avaibility</v>
      </c>
      <c r="Q59" s="57"/>
      <c r="R59" s="57"/>
      <c r="S59" s="57"/>
      <c r="T59" s="58" t="s">
        <v>79</v>
      </c>
      <c r="U59" s="58"/>
      <c r="V59" s="58"/>
      <c r="W59" s="25">
        <v>6</v>
      </c>
      <c r="X59" s="47"/>
    </row>
    <row r="60" spans="1:24" ht="15.6" x14ac:dyDescent="0.3">
      <c r="L60" s="57" t="str">
        <f t="shared" si="0"/>
        <v>Water Availbility Compared to pH level of Soil</v>
      </c>
      <c r="M60" s="57"/>
      <c r="N60" s="57"/>
      <c r="O60" s="57"/>
      <c r="P60" s="57" t="str">
        <f>P59</f>
        <v>Water Avaibility</v>
      </c>
      <c r="Q60" s="57"/>
      <c r="R60" s="57"/>
      <c r="S60" s="57"/>
      <c r="T60" s="58" t="str">
        <f>O31</f>
        <v>Very strong more important</v>
      </c>
      <c r="U60" s="58"/>
      <c r="V60" s="58"/>
      <c r="W60" s="25">
        <v>7</v>
      </c>
      <c r="X60" s="47"/>
    </row>
    <row r="61" spans="1:24" ht="15.6" x14ac:dyDescent="0.3">
      <c r="L61" s="57" t="str">
        <f t="shared" si="0"/>
        <v>Soil Type Compared to pH level of Soil</v>
      </c>
      <c r="M61" s="57"/>
      <c r="N61" s="57"/>
      <c r="O61" s="57"/>
      <c r="P61" s="57" t="str">
        <f>A22</f>
        <v>pH level of soil</v>
      </c>
      <c r="Q61" s="57"/>
      <c r="R61" s="57"/>
      <c r="S61" s="57"/>
      <c r="T61" s="58" t="s">
        <v>80</v>
      </c>
      <c r="U61" s="58"/>
      <c r="V61" s="58"/>
      <c r="W61" s="25">
        <v>4</v>
      </c>
      <c r="X61" s="48"/>
    </row>
    <row r="62" spans="1:24" x14ac:dyDescent="0.3">
      <c r="P62" s="5"/>
      <c r="Q62" s="5"/>
      <c r="R62" s="5"/>
      <c r="S62" s="5"/>
    </row>
    <row r="65" spans="2:25" ht="15" thickBot="1" x14ac:dyDescent="0.35"/>
    <row r="66" spans="2:25" x14ac:dyDescent="0.3">
      <c r="N66" s="94" t="s">
        <v>43</v>
      </c>
      <c r="O66" s="95"/>
      <c r="P66" s="95"/>
      <c r="Q66" s="95"/>
      <c r="R66" s="96"/>
    </row>
    <row r="67" spans="2:25" ht="15" thickBot="1" x14ac:dyDescent="0.35">
      <c r="N67" s="97"/>
      <c r="O67" s="98"/>
      <c r="P67" s="98"/>
      <c r="Q67" s="98"/>
      <c r="R67" s="99"/>
    </row>
    <row r="70" spans="2:25" ht="15.6" x14ac:dyDescent="0.3">
      <c r="B70" s="21"/>
      <c r="C70" s="21"/>
      <c r="D70" s="21"/>
      <c r="E70" s="100" t="str">
        <f>B71</f>
        <v xml:space="preserve">Sunlight hours </v>
      </c>
      <c r="F70" s="100"/>
      <c r="G70" s="100" t="str">
        <f>B72</f>
        <v>Water Avaibility</v>
      </c>
      <c r="H70" s="100"/>
      <c r="I70" s="100" t="str">
        <f>B73</f>
        <v>Soil Type</v>
      </c>
      <c r="J70" s="100"/>
      <c r="K70" s="100" t="str">
        <f>B74</f>
        <v>pH level of soil</v>
      </c>
      <c r="L70" s="100"/>
      <c r="M70" s="20"/>
      <c r="N70" s="20"/>
      <c r="O70" s="21"/>
      <c r="P70" s="21"/>
      <c r="Q70" s="21"/>
      <c r="R70" s="100" t="str">
        <f>P57</f>
        <v xml:space="preserve">Sunlight hours </v>
      </c>
      <c r="S70" s="100"/>
      <c r="T70" s="100" t="str">
        <f>P59</f>
        <v>Water Avaibility</v>
      </c>
      <c r="U70" s="100"/>
      <c r="V70" s="100" t="str">
        <f>O73</f>
        <v>Soil Type</v>
      </c>
      <c r="W70" s="100"/>
      <c r="X70" s="100" t="str">
        <f>O74</f>
        <v>pH level of soil</v>
      </c>
      <c r="Y70" s="100"/>
    </row>
    <row r="71" spans="2:25" ht="15.6" x14ac:dyDescent="0.3">
      <c r="B71" s="100" t="str">
        <f>P57</f>
        <v xml:space="preserve">Sunlight hours </v>
      </c>
      <c r="C71" s="100"/>
      <c r="D71" s="100"/>
      <c r="E71" s="104">
        <v>1</v>
      </c>
      <c r="F71" s="104"/>
      <c r="G71" s="41">
        <v>2</v>
      </c>
      <c r="H71" s="41"/>
      <c r="I71" s="41">
        <v>7</v>
      </c>
      <c r="J71" s="41"/>
      <c r="K71" s="41">
        <v>9</v>
      </c>
      <c r="L71" s="41"/>
      <c r="M71" s="20"/>
      <c r="N71" s="20"/>
      <c r="O71" s="100" t="str">
        <f>P57</f>
        <v xml:space="preserve">Sunlight hours </v>
      </c>
      <c r="P71" s="100"/>
      <c r="Q71" s="100"/>
      <c r="R71" s="41">
        <v>1</v>
      </c>
      <c r="S71" s="41"/>
      <c r="T71" s="41">
        <v>2</v>
      </c>
      <c r="U71" s="41"/>
      <c r="V71" s="41">
        <v>7</v>
      </c>
      <c r="W71" s="41"/>
      <c r="X71" s="41">
        <v>9</v>
      </c>
      <c r="Y71" s="41"/>
    </row>
    <row r="72" spans="2:25" ht="15.6" x14ac:dyDescent="0.3">
      <c r="B72" s="100" t="str">
        <f>P59</f>
        <v>Water Avaibility</v>
      </c>
      <c r="C72" s="100"/>
      <c r="D72" s="100"/>
      <c r="E72" s="101"/>
      <c r="F72" s="101"/>
      <c r="G72" s="104">
        <v>1</v>
      </c>
      <c r="H72" s="104"/>
      <c r="I72" s="41">
        <v>6</v>
      </c>
      <c r="J72" s="41"/>
      <c r="K72" s="41">
        <v>7</v>
      </c>
      <c r="L72" s="41"/>
      <c r="M72" s="20"/>
      <c r="N72" s="20"/>
      <c r="O72" s="100" t="str">
        <f>P56</f>
        <v>Water Avaibility</v>
      </c>
      <c r="P72" s="100"/>
      <c r="Q72" s="100"/>
      <c r="R72" s="101">
        <f>1/T71</f>
        <v>0.5</v>
      </c>
      <c r="S72" s="101"/>
      <c r="T72" s="41">
        <v>1</v>
      </c>
      <c r="U72" s="41"/>
      <c r="V72" s="41">
        <v>6</v>
      </c>
      <c r="W72" s="41"/>
      <c r="X72" s="41">
        <v>7</v>
      </c>
      <c r="Y72" s="41"/>
    </row>
    <row r="73" spans="2:25" ht="15.6" x14ac:dyDescent="0.3">
      <c r="B73" s="100" t="str">
        <f>A21</f>
        <v>Soil Type</v>
      </c>
      <c r="C73" s="100"/>
      <c r="D73" s="100"/>
      <c r="E73" s="102"/>
      <c r="F73" s="103"/>
      <c r="G73" s="101"/>
      <c r="H73" s="101"/>
      <c r="I73" s="104">
        <v>1</v>
      </c>
      <c r="J73" s="104"/>
      <c r="K73" s="101">
        <v>4</v>
      </c>
      <c r="L73" s="101"/>
      <c r="M73" s="20"/>
      <c r="N73" s="20"/>
      <c r="O73" s="100" t="str">
        <f>A21</f>
        <v>Soil Type</v>
      </c>
      <c r="P73" s="100"/>
      <c r="Q73" s="100"/>
      <c r="R73" s="102">
        <f>1/V71</f>
        <v>0.14285714285714285</v>
      </c>
      <c r="S73" s="103"/>
      <c r="T73" s="101">
        <f>1/V72</f>
        <v>0.16666666666666666</v>
      </c>
      <c r="U73" s="101"/>
      <c r="V73" s="41">
        <v>1</v>
      </c>
      <c r="W73" s="41"/>
      <c r="X73" s="101">
        <v>4</v>
      </c>
      <c r="Y73" s="101"/>
    </row>
    <row r="74" spans="2:25" ht="15.6" x14ac:dyDescent="0.3">
      <c r="B74" s="100" t="str">
        <f>P61</f>
        <v>pH level of soil</v>
      </c>
      <c r="C74" s="100"/>
      <c r="D74" s="100"/>
      <c r="E74" s="102"/>
      <c r="F74" s="103"/>
      <c r="G74" s="101"/>
      <c r="H74" s="101"/>
      <c r="I74" s="41"/>
      <c r="J74" s="41"/>
      <c r="K74" s="104">
        <v>1</v>
      </c>
      <c r="L74" s="104"/>
      <c r="M74" s="20"/>
      <c r="N74" s="20"/>
      <c r="O74" s="100" t="str">
        <f>P61</f>
        <v>pH level of soil</v>
      </c>
      <c r="P74" s="100"/>
      <c r="Q74" s="100"/>
      <c r="R74" s="102">
        <f>1/X71</f>
        <v>0.1111111111111111</v>
      </c>
      <c r="S74" s="103"/>
      <c r="T74" s="101">
        <f>1/X72</f>
        <v>0.14285714285714285</v>
      </c>
      <c r="U74" s="101"/>
      <c r="V74" s="101">
        <f>1/X73</f>
        <v>0.25</v>
      </c>
      <c r="W74" s="41"/>
      <c r="X74" s="41">
        <v>1</v>
      </c>
      <c r="Y74" s="41"/>
    </row>
    <row r="75" spans="2:25" ht="15.6" x14ac:dyDescent="0.3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2:25" ht="15" thickBot="1" x14ac:dyDescent="0.35"/>
    <row r="77" spans="2:25" x14ac:dyDescent="0.3">
      <c r="N77" s="105" t="s">
        <v>44</v>
      </c>
      <c r="O77" s="106"/>
      <c r="P77" s="106"/>
      <c r="Q77" s="106"/>
      <c r="R77" s="107"/>
    </row>
    <row r="78" spans="2:25" ht="15" thickBot="1" x14ac:dyDescent="0.35">
      <c r="N78" s="108"/>
      <c r="O78" s="109"/>
      <c r="P78" s="109"/>
      <c r="Q78" s="109"/>
      <c r="R78" s="110"/>
    </row>
    <row r="81" spans="2:25" ht="15.6" x14ac:dyDescent="0.3">
      <c r="B81" s="111" t="s">
        <v>45</v>
      </c>
      <c r="C81" s="111"/>
      <c r="D81" s="111"/>
      <c r="E81" s="111"/>
      <c r="F81" s="111"/>
      <c r="G81" s="111"/>
      <c r="H81" s="111"/>
      <c r="I81" s="20"/>
      <c r="J81" s="20"/>
      <c r="K81" s="20"/>
      <c r="L81" s="20"/>
      <c r="M81" s="20"/>
      <c r="N81" s="20"/>
      <c r="O81" s="111" t="s">
        <v>47</v>
      </c>
      <c r="P81" s="111"/>
      <c r="Q81" s="111"/>
      <c r="R81" s="111"/>
      <c r="S81" s="111"/>
      <c r="T81" s="111"/>
      <c r="U81" s="111"/>
      <c r="V81" s="111"/>
      <c r="W81" s="111"/>
      <c r="X81" s="111"/>
      <c r="Y81" s="20"/>
    </row>
    <row r="82" spans="2:25" ht="15.6" x14ac:dyDescent="0.3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2:25" ht="15.6" x14ac:dyDescent="0.3">
      <c r="B83" s="19"/>
      <c r="C83" s="19"/>
      <c r="D83" s="19"/>
      <c r="E83" s="100" t="str">
        <f>B84</f>
        <v xml:space="preserve">Sunlight hours </v>
      </c>
      <c r="F83" s="100"/>
      <c r="G83" s="100" t="str">
        <f>B85</f>
        <v>Water Avaibility</v>
      </c>
      <c r="H83" s="100"/>
      <c r="I83" s="100" t="str">
        <f>B86</f>
        <v>Soil Type</v>
      </c>
      <c r="J83" s="100"/>
      <c r="K83" s="100" t="str">
        <f>B87</f>
        <v>pH level of soil</v>
      </c>
      <c r="L83" s="100"/>
      <c r="M83" s="20"/>
      <c r="N83" s="20"/>
      <c r="O83" s="19"/>
      <c r="P83" s="19"/>
      <c r="Q83" s="19"/>
      <c r="R83" s="100" t="str">
        <f>O84</f>
        <v xml:space="preserve">Sunlight hours </v>
      </c>
      <c r="S83" s="100"/>
      <c r="T83" s="100" t="str">
        <f>O85</f>
        <v>Water Avaibility</v>
      </c>
      <c r="U83" s="100"/>
      <c r="V83" s="100" t="str">
        <f>O86</f>
        <v>Soil Type</v>
      </c>
      <c r="W83" s="100"/>
      <c r="X83" s="100" t="str">
        <f>O87</f>
        <v>pH level of soil</v>
      </c>
      <c r="Y83" s="100"/>
    </row>
    <row r="84" spans="2:25" ht="15.6" x14ac:dyDescent="0.3">
      <c r="B84" s="100" t="str">
        <f>B71</f>
        <v xml:space="preserve">Sunlight hours </v>
      </c>
      <c r="C84" s="100"/>
      <c r="D84" s="100"/>
      <c r="E84" s="41">
        <v>1</v>
      </c>
      <c r="F84" s="41"/>
      <c r="G84" s="41">
        <v>2</v>
      </c>
      <c r="H84" s="41"/>
      <c r="I84" s="41">
        <v>7</v>
      </c>
      <c r="J84" s="41"/>
      <c r="K84" s="41">
        <v>9</v>
      </c>
      <c r="L84" s="41"/>
      <c r="M84" s="20"/>
      <c r="N84" s="20"/>
      <c r="O84" s="100" t="str">
        <f>O71</f>
        <v xml:space="preserve">Sunlight hours </v>
      </c>
      <c r="P84" s="100"/>
      <c r="Q84" s="100"/>
      <c r="R84" s="114">
        <f>E84/$E$88</f>
        <v>0.57013574660633481</v>
      </c>
      <c r="S84" s="114"/>
      <c r="T84" s="114">
        <f>G84/$G$88</f>
        <v>0.60431654676258995</v>
      </c>
      <c r="U84" s="114"/>
      <c r="V84" s="114">
        <f>I84/$I$88</f>
        <v>0.49122807017543857</v>
      </c>
      <c r="W84" s="114"/>
      <c r="X84" s="114">
        <f>K84/$K$88</f>
        <v>0.42857142857142855</v>
      </c>
      <c r="Y84" s="114"/>
    </row>
    <row r="85" spans="2:25" ht="15.6" x14ac:dyDescent="0.3">
      <c r="B85" s="100" t="str">
        <f>B72</f>
        <v>Water Avaibility</v>
      </c>
      <c r="C85" s="100"/>
      <c r="D85" s="100"/>
      <c r="E85" s="101">
        <f>1/G84</f>
        <v>0.5</v>
      </c>
      <c r="F85" s="101"/>
      <c r="G85" s="41">
        <v>1</v>
      </c>
      <c r="H85" s="41"/>
      <c r="I85" s="41">
        <v>6</v>
      </c>
      <c r="J85" s="41"/>
      <c r="K85" s="41">
        <v>7</v>
      </c>
      <c r="L85" s="41"/>
      <c r="M85" s="20"/>
      <c r="N85" s="20"/>
      <c r="O85" s="100" t="str">
        <f>O72</f>
        <v>Water Avaibility</v>
      </c>
      <c r="P85" s="100"/>
      <c r="Q85" s="100"/>
      <c r="R85" s="114">
        <f t="shared" ref="R85:R87" si="1">E85/$E$88</f>
        <v>0.28506787330316741</v>
      </c>
      <c r="S85" s="114"/>
      <c r="T85" s="114">
        <f t="shared" ref="T85:T87" si="2">G85/$G$88</f>
        <v>0.30215827338129497</v>
      </c>
      <c r="U85" s="114"/>
      <c r="V85" s="114">
        <f t="shared" ref="V85:V87" si="3">I85/$I$88</f>
        <v>0.42105263157894735</v>
      </c>
      <c r="W85" s="114"/>
      <c r="X85" s="114">
        <f t="shared" ref="X85:X87" si="4">K85/$K$88</f>
        <v>0.33333333333333331</v>
      </c>
      <c r="Y85" s="114"/>
    </row>
    <row r="86" spans="2:25" ht="15.6" x14ac:dyDescent="0.3">
      <c r="B86" s="100" t="str">
        <f>B73</f>
        <v>Soil Type</v>
      </c>
      <c r="C86" s="100"/>
      <c r="D86" s="100"/>
      <c r="E86" s="101">
        <f>1/I84</f>
        <v>0.14285714285714285</v>
      </c>
      <c r="F86" s="101"/>
      <c r="G86" s="101">
        <f>1/I85</f>
        <v>0.16666666666666666</v>
      </c>
      <c r="H86" s="101"/>
      <c r="I86" s="41">
        <v>1</v>
      </c>
      <c r="J86" s="41"/>
      <c r="K86" s="101">
        <v>4</v>
      </c>
      <c r="L86" s="101"/>
      <c r="M86" s="20"/>
      <c r="N86" s="20"/>
      <c r="O86" s="100" t="str">
        <f>O73</f>
        <v>Soil Type</v>
      </c>
      <c r="P86" s="100"/>
      <c r="Q86" s="100"/>
      <c r="R86" s="114">
        <f t="shared" si="1"/>
        <v>8.1447963800904979E-2</v>
      </c>
      <c r="S86" s="114"/>
      <c r="T86" s="114">
        <f t="shared" si="2"/>
        <v>5.0359712230215826E-2</v>
      </c>
      <c r="U86" s="114"/>
      <c r="V86" s="114">
        <f t="shared" si="3"/>
        <v>7.0175438596491224E-2</v>
      </c>
      <c r="W86" s="114"/>
      <c r="X86" s="114">
        <f t="shared" si="4"/>
        <v>0.19047619047619047</v>
      </c>
      <c r="Y86" s="114"/>
    </row>
    <row r="87" spans="2:25" ht="15.6" x14ac:dyDescent="0.3">
      <c r="B87" s="100" t="str">
        <f>B74</f>
        <v>pH level of soil</v>
      </c>
      <c r="C87" s="100"/>
      <c r="D87" s="100"/>
      <c r="E87" s="101">
        <f>1/K84</f>
        <v>0.1111111111111111</v>
      </c>
      <c r="F87" s="101"/>
      <c r="G87" s="101">
        <f>1/K85</f>
        <v>0.14285714285714285</v>
      </c>
      <c r="H87" s="101"/>
      <c r="I87" s="101">
        <f>1/K86</f>
        <v>0.25</v>
      </c>
      <c r="J87" s="41"/>
      <c r="K87" s="41">
        <v>1</v>
      </c>
      <c r="L87" s="41"/>
      <c r="M87" s="20"/>
      <c r="N87" s="20"/>
      <c r="O87" s="100" t="str">
        <f>O74</f>
        <v>pH level of soil</v>
      </c>
      <c r="P87" s="100"/>
      <c r="Q87" s="100"/>
      <c r="R87" s="114">
        <f t="shared" si="1"/>
        <v>6.3348416289592757E-2</v>
      </c>
      <c r="S87" s="114"/>
      <c r="T87" s="114">
        <f t="shared" si="2"/>
        <v>4.3165467625899283E-2</v>
      </c>
      <c r="U87" s="114"/>
      <c r="V87" s="114">
        <f t="shared" si="3"/>
        <v>1.7543859649122806E-2</v>
      </c>
      <c r="W87" s="114"/>
      <c r="X87" s="114">
        <f t="shared" si="4"/>
        <v>4.7619047619047616E-2</v>
      </c>
      <c r="Y87" s="114"/>
    </row>
    <row r="88" spans="2:25" ht="15.6" x14ac:dyDescent="0.3">
      <c r="B88" s="112" t="s">
        <v>46</v>
      </c>
      <c r="C88" s="112"/>
      <c r="D88" s="112"/>
      <c r="E88" s="112">
        <f>SUM(E84:F87)</f>
        <v>1.753968253968254</v>
      </c>
      <c r="F88" s="112"/>
      <c r="G88" s="112">
        <f>SUM(G84:H87)</f>
        <v>3.3095238095238093</v>
      </c>
      <c r="H88" s="112"/>
      <c r="I88" s="113">
        <f>SUM(I84:J87)</f>
        <v>14.25</v>
      </c>
      <c r="J88" s="113"/>
      <c r="K88" s="112">
        <f>SUM(K84:L87)</f>
        <v>21</v>
      </c>
      <c r="L88" s="112"/>
      <c r="M88" s="20"/>
      <c r="N88" s="20"/>
      <c r="O88" s="20"/>
      <c r="P88" s="20"/>
      <c r="Q88" s="20"/>
      <c r="R88" s="26"/>
      <c r="S88" s="26"/>
      <c r="T88" s="26"/>
      <c r="U88" s="26"/>
      <c r="V88" s="26"/>
      <c r="W88" s="26"/>
      <c r="X88" s="26"/>
      <c r="Y88" s="26"/>
    </row>
    <row r="89" spans="2:25" ht="15.6" x14ac:dyDescent="0.3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2:25" ht="15.6" x14ac:dyDescent="0.3"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spans="2:25" ht="15.6" x14ac:dyDescent="0.3">
      <c r="B91" s="111" t="s">
        <v>48</v>
      </c>
      <c r="C91" s="111"/>
      <c r="D91" s="111"/>
      <c r="E91" s="111"/>
      <c r="F91" s="111"/>
      <c r="G91" s="111"/>
      <c r="H91" s="111"/>
      <c r="I91" s="111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spans="2:25" ht="15.6" x14ac:dyDescent="0.3"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spans="2:25" ht="15.6" x14ac:dyDescent="0.3">
      <c r="B93" s="21"/>
      <c r="C93" s="21"/>
      <c r="D93" s="21"/>
      <c r="E93" s="100" t="str">
        <f>E83</f>
        <v xml:space="preserve">Sunlight hours </v>
      </c>
      <c r="F93" s="100"/>
      <c r="G93" s="100" t="str">
        <f t="shared" ref="G93" si="5">G83</f>
        <v>Water Avaibility</v>
      </c>
      <c r="H93" s="100"/>
      <c r="I93" s="100" t="str">
        <f t="shared" ref="I93" si="6">I83</f>
        <v>Soil Type</v>
      </c>
      <c r="J93" s="100"/>
      <c r="K93" s="100" t="str">
        <f t="shared" ref="K93" si="7">K83</f>
        <v>pH level of soil</v>
      </c>
      <c r="L93" s="100"/>
      <c r="M93" s="112" t="s">
        <v>49</v>
      </c>
      <c r="N93" s="112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2:25" ht="15.6" x14ac:dyDescent="0.3">
      <c r="B94" s="100" t="str">
        <f>B84</f>
        <v xml:space="preserve">Sunlight hours </v>
      </c>
      <c r="C94" s="100"/>
      <c r="D94" s="100"/>
      <c r="E94" s="114">
        <f>R84</f>
        <v>0.57013574660633481</v>
      </c>
      <c r="F94" s="114"/>
      <c r="G94" s="114">
        <f>T84</f>
        <v>0.60431654676258995</v>
      </c>
      <c r="H94" s="114"/>
      <c r="I94" s="114">
        <f>V84</f>
        <v>0.49122807017543857</v>
      </c>
      <c r="J94" s="114"/>
      <c r="K94" s="114">
        <f>X84</f>
        <v>0.42857142857142855</v>
      </c>
      <c r="L94" s="114"/>
      <c r="M94" s="117">
        <f>AVERAGE(E94:L94)</f>
        <v>0.52356294802894798</v>
      </c>
      <c r="N94" s="112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spans="2:25" ht="15.6" x14ac:dyDescent="0.3">
      <c r="B95" s="100" t="str">
        <f t="shared" ref="B95:B97" si="8">B85</f>
        <v>Water Avaibility</v>
      </c>
      <c r="C95" s="100"/>
      <c r="D95" s="100"/>
      <c r="E95" s="114">
        <f t="shared" ref="E95:E97" si="9">R85</f>
        <v>0.28506787330316741</v>
      </c>
      <c r="F95" s="114"/>
      <c r="G95" s="114">
        <f t="shared" ref="G95:G97" si="10">T85</f>
        <v>0.30215827338129497</v>
      </c>
      <c r="H95" s="114"/>
      <c r="I95" s="114">
        <f t="shared" ref="I95:I97" si="11">V85</f>
        <v>0.42105263157894735</v>
      </c>
      <c r="J95" s="114"/>
      <c r="K95" s="114">
        <f t="shared" ref="K95:K97" si="12">X85</f>
        <v>0.33333333333333331</v>
      </c>
      <c r="L95" s="114"/>
      <c r="M95" s="117">
        <f t="shared" ref="M95:M97" si="13">AVERAGE(E95:L95)</f>
        <v>0.33540302789918575</v>
      </c>
      <c r="N95" s="112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spans="2:25" ht="15.6" x14ac:dyDescent="0.3">
      <c r="B96" s="100" t="str">
        <f t="shared" si="8"/>
        <v>Soil Type</v>
      </c>
      <c r="C96" s="100"/>
      <c r="D96" s="100"/>
      <c r="E96" s="114">
        <f t="shared" si="9"/>
        <v>8.1447963800904979E-2</v>
      </c>
      <c r="F96" s="114"/>
      <c r="G96" s="114">
        <f t="shared" si="10"/>
        <v>5.0359712230215826E-2</v>
      </c>
      <c r="H96" s="114"/>
      <c r="I96" s="114">
        <f t="shared" si="11"/>
        <v>7.0175438596491224E-2</v>
      </c>
      <c r="J96" s="114"/>
      <c r="K96" s="114">
        <f t="shared" si="12"/>
        <v>0.19047619047619047</v>
      </c>
      <c r="L96" s="114"/>
      <c r="M96" s="117">
        <f t="shared" si="13"/>
        <v>9.8114826275950626E-2</v>
      </c>
      <c r="N96" s="112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spans="2:25" ht="15.6" x14ac:dyDescent="0.3">
      <c r="B97" s="100" t="str">
        <f t="shared" si="8"/>
        <v>pH level of soil</v>
      </c>
      <c r="C97" s="100"/>
      <c r="D97" s="100"/>
      <c r="E97" s="114">
        <f t="shared" si="9"/>
        <v>6.3348416289592757E-2</v>
      </c>
      <c r="F97" s="114"/>
      <c r="G97" s="114">
        <f t="shared" si="10"/>
        <v>4.3165467625899283E-2</v>
      </c>
      <c r="H97" s="114"/>
      <c r="I97" s="114">
        <f t="shared" si="11"/>
        <v>1.7543859649122806E-2</v>
      </c>
      <c r="J97" s="114"/>
      <c r="K97" s="114">
        <f t="shared" si="12"/>
        <v>4.7619047619047616E-2</v>
      </c>
      <c r="L97" s="114"/>
      <c r="M97" s="117">
        <f t="shared" si="13"/>
        <v>4.2919197795915617E-2</v>
      </c>
      <c r="N97" s="112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2:25" ht="15.6" x14ac:dyDescent="0.3">
      <c r="B98" s="115"/>
      <c r="C98" s="115"/>
      <c r="D98" s="115"/>
      <c r="E98" s="116"/>
      <c r="F98" s="115"/>
      <c r="G98" s="115"/>
      <c r="H98" s="115"/>
      <c r="I98" s="115"/>
      <c r="J98" s="115"/>
      <c r="K98" s="115"/>
      <c r="L98" s="115"/>
      <c r="M98" s="118">
        <f>SUM(M94:N97)</f>
        <v>0.99999999999999989</v>
      </c>
      <c r="N98" s="119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100" spans="2:25" ht="15" thickBot="1" x14ac:dyDescent="0.35"/>
    <row r="101" spans="2:25" x14ac:dyDescent="0.3">
      <c r="N101" s="105" t="s">
        <v>50</v>
      </c>
      <c r="O101" s="106"/>
      <c r="P101" s="106"/>
      <c r="Q101" s="106"/>
      <c r="R101" s="107"/>
    </row>
    <row r="102" spans="2:25" ht="15" thickBot="1" x14ac:dyDescent="0.35">
      <c r="N102" s="108"/>
      <c r="O102" s="109"/>
      <c r="P102" s="109"/>
      <c r="Q102" s="109"/>
      <c r="R102" s="110"/>
    </row>
    <row r="104" spans="2:25" ht="15.6" x14ac:dyDescent="0.3">
      <c r="N104" s="20"/>
      <c r="O104" s="111" t="s">
        <v>51</v>
      </c>
      <c r="P104" s="111"/>
      <c r="Q104" s="111"/>
      <c r="R104" s="111"/>
      <c r="S104" s="111"/>
      <c r="T104" s="111"/>
      <c r="U104" s="111"/>
      <c r="V104" s="111"/>
      <c r="W104" s="111"/>
      <c r="X104" s="20"/>
      <c r="Y104" s="20"/>
    </row>
    <row r="105" spans="2:25" ht="15.6" x14ac:dyDescent="0.3">
      <c r="N105" s="20"/>
      <c r="O105" s="104" t="s">
        <v>52</v>
      </c>
      <c r="P105" s="104"/>
      <c r="Q105" s="104"/>
      <c r="R105" s="120">
        <f>M94</f>
        <v>0.52356294802894798</v>
      </c>
      <c r="S105" s="104"/>
      <c r="T105" s="120">
        <f>M95</f>
        <v>0.33540302789918575</v>
      </c>
      <c r="U105" s="104"/>
      <c r="V105" s="120">
        <f>M96</f>
        <v>9.8114826275950626E-2</v>
      </c>
      <c r="W105" s="104"/>
      <c r="X105" s="120">
        <f>M97</f>
        <v>4.2919197795915617E-2</v>
      </c>
      <c r="Y105" s="104"/>
    </row>
    <row r="106" spans="2:25" ht="15.6" x14ac:dyDescent="0.3">
      <c r="B106" s="19"/>
      <c r="C106" s="19"/>
      <c r="D106" s="19"/>
      <c r="E106" s="100" t="str">
        <f>B107</f>
        <v xml:space="preserve">Sunlight hours </v>
      </c>
      <c r="F106" s="100"/>
      <c r="G106" s="100" t="str">
        <f>B108</f>
        <v>Water Avaibility</v>
      </c>
      <c r="H106" s="100"/>
      <c r="I106" s="100" t="str">
        <f>B109</f>
        <v>Soil Type</v>
      </c>
      <c r="J106" s="100"/>
      <c r="K106" s="100" t="str">
        <f>B110</f>
        <v>pH level of soil</v>
      </c>
      <c r="L106" s="100"/>
      <c r="M106" s="20"/>
      <c r="N106" s="20"/>
      <c r="O106" s="19"/>
      <c r="P106" s="19"/>
      <c r="Q106" s="19"/>
      <c r="R106" s="100" t="str">
        <f>O107</f>
        <v xml:space="preserve">Sunlight hours </v>
      </c>
      <c r="S106" s="100"/>
      <c r="T106" s="100" t="str">
        <f>O108</f>
        <v>Water Avaibility</v>
      </c>
      <c r="U106" s="100"/>
      <c r="V106" s="100" t="str">
        <f>O109</f>
        <v>Soil Type</v>
      </c>
      <c r="W106" s="100"/>
      <c r="X106" s="100" t="str">
        <f>O110</f>
        <v>pH level of soil</v>
      </c>
      <c r="Y106" s="100"/>
    </row>
    <row r="107" spans="2:25" ht="15.6" x14ac:dyDescent="0.3">
      <c r="B107" s="100" t="str">
        <f>B94</f>
        <v xml:space="preserve">Sunlight hours </v>
      </c>
      <c r="C107" s="100"/>
      <c r="D107" s="100"/>
      <c r="E107" s="41">
        <v>1</v>
      </c>
      <c r="F107" s="41"/>
      <c r="G107" s="41">
        <v>2</v>
      </c>
      <c r="H107" s="41"/>
      <c r="I107" s="41">
        <v>7</v>
      </c>
      <c r="J107" s="41"/>
      <c r="K107" s="41">
        <v>9</v>
      </c>
      <c r="L107" s="41"/>
      <c r="M107" s="20"/>
      <c r="N107" s="20"/>
      <c r="O107" s="100" t="str">
        <f>B107</f>
        <v xml:space="preserve">Sunlight hours </v>
      </c>
      <c r="P107" s="100"/>
      <c r="Q107" s="100"/>
      <c r="R107" s="114">
        <f>E107*$R$105</f>
        <v>0.52356294802894798</v>
      </c>
      <c r="S107" s="114"/>
      <c r="T107" s="114">
        <f>G107*$T$105</f>
        <v>0.67080605579837149</v>
      </c>
      <c r="U107" s="114"/>
      <c r="V107" s="114">
        <f>I107*$V$105</f>
        <v>0.68680378393165442</v>
      </c>
      <c r="W107" s="114"/>
      <c r="X107" s="114">
        <f>K107*$X$105</f>
        <v>0.38627278016324057</v>
      </c>
      <c r="Y107" s="114"/>
    </row>
    <row r="108" spans="2:25" ht="15.6" x14ac:dyDescent="0.3">
      <c r="B108" s="100" t="str">
        <f>B95</f>
        <v>Water Avaibility</v>
      </c>
      <c r="C108" s="100"/>
      <c r="D108" s="100"/>
      <c r="E108" s="101">
        <f>1/G107</f>
        <v>0.5</v>
      </c>
      <c r="F108" s="101"/>
      <c r="G108" s="41">
        <v>1</v>
      </c>
      <c r="H108" s="41"/>
      <c r="I108" s="41">
        <v>6</v>
      </c>
      <c r="J108" s="41"/>
      <c r="K108" s="41">
        <v>7</v>
      </c>
      <c r="L108" s="41"/>
      <c r="M108" s="20"/>
      <c r="N108" s="20"/>
      <c r="O108" s="100" t="str">
        <f t="shared" ref="O108:O110" si="14">B108</f>
        <v>Water Avaibility</v>
      </c>
      <c r="P108" s="100"/>
      <c r="Q108" s="100"/>
      <c r="R108" s="114">
        <f t="shared" ref="R108:R110" si="15">E108*$R$105</f>
        <v>0.26178147401447399</v>
      </c>
      <c r="S108" s="114"/>
      <c r="T108" s="114">
        <f t="shared" ref="T108:T110" si="16">G108*$T$105</f>
        <v>0.33540302789918575</v>
      </c>
      <c r="U108" s="114"/>
      <c r="V108" s="114">
        <f t="shared" ref="V108:V110" si="17">I108*$V$105</f>
        <v>0.58868895765570373</v>
      </c>
      <c r="W108" s="114"/>
      <c r="X108" s="114">
        <f t="shared" ref="X108:X110" si="18">K108*$X$105</f>
        <v>0.30043438457140931</v>
      </c>
      <c r="Y108" s="114"/>
    </row>
    <row r="109" spans="2:25" ht="15.6" x14ac:dyDescent="0.3">
      <c r="B109" s="100" t="str">
        <f>B96</f>
        <v>Soil Type</v>
      </c>
      <c r="C109" s="100"/>
      <c r="D109" s="100"/>
      <c r="E109" s="102">
        <f>1/I107</f>
        <v>0.14285714285714285</v>
      </c>
      <c r="F109" s="103"/>
      <c r="G109" s="101">
        <f>1/I108</f>
        <v>0.16666666666666666</v>
      </c>
      <c r="H109" s="101"/>
      <c r="I109" s="41">
        <v>1</v>
      </c>
      <c r="J109" s="41"/>
      <c r="K109" s="101">
        <v>4</v>
      </c>
      <c r="L109" s="101"/>
      <c r="M109" s="20"/>
      <c r="N109" s="20"/>
      <c r="O109" s="100" t="str">
        <f t="shared" si="14"/>
        <v>Soil Type</v>
      </c>
      <c r="P109" s="100"/>
      <c r="Q109" s="100"/>
      <c r="R109" s="114">
        <f t="shared" si="15"/>
        <v>7.4794706861278273E-2</v>
      </c>
      <c r="S109" s="114"/>
      <c r="T109" s="114">
        <f t="shared" si="16"/>
        <v>5.5900504649864291E-2</v>
      </c>
      <c r="U109" s="114"/>
      <c r="V109" s="114">
        <f t="shared" si="17"/>
        <v>9.8114826275950626E-2</v>
      </c>
      <c r="W109" s="114"/>
      <c r="X109" s="114">
        <f t="shared" si="18"/>
        <v>0.17167679118366247</v>
      </c>
      <c r="Y109" s="114"/>
    </row>
    <row r="110" spans="2:25" ht="15.6" x14ac:dyDescent="0.3">
      <c r="B110" s="100" t="str">
        <f>B97</f>
        <v>pH level of soil</v>
      </c>
      <c r="C110" s="100"/>
      <c r="D110" s="100"/>
      <c r="E110" s="102">
        <f>1/K107</f>
        <v>0.1111111111111111</v>
      </c>
      <c r="F110" s="103"/>
      <c r="G110" s="101">
        <f>1/K108</f>
        <v>0.14285714285714285</v>
      </c>
      <c r="H110" s="101"/>
      <c r="I110" s="101">
        <f>1/K109</f>
        <v>0.25</v>
      </c>
      <c r="J110" s="41"/>
      <c r="K110" s="41">
        <v>1</v>
      </c>
      <c r="L110" s="41"/>
      <c r="M110" s="20"/>
      <c r="N110" s="20"/>
      <c r="O110" s="100" t="str">
        <f t="shared" si="14"/>
        <v>pH level of soil</v>
      </c>
      <c r="P110" s="100"/>
      <c r="Q110" s="100"/>
      <c r="R110" s="114">
        <f t="shared" si="15"/>
        <v>5.8173660892105329E-2</v>
      </c>
      <c r="S110" s="114"/>
      <c r="T110" s="114">
        <f t="shared" si="16"/>
        <v>4.7914718271312245E-2</v>
      </c>
      <c r="U110" s="114"/>
      <c r="V110" s="114">
        <f t="shared" si="17"/>
        <v>2.4528706568987656E-2</v>
      </c>
      <c r="W110" s="114"/>
      <c r="X110" s="114">
        <f t="shared" si="18"/>
        <v>4.2919197795915617E-2</v>
      </c>
      <c r="Y110" s="114"/>
    </row>
    <row r="111" spans="2:25" ht="15.6" x14ac:dyDescent="0.3"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spans="2:25" ht="15.6" x14ac:dyDescent="0.3"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spans="2:27" ht="15.6" x14ac:dyDescent="0.3"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111" t="s">
        <v>54</v>
      </c>
      <c r="P113" s="111"/>
      <c r="Q113" s="111"/>
      <c r="R113" s="111"/>
      <c r="S113" s="111"/>
      <c r="T113" s="20"/>
      <c r="U113" s="20"/>
      <c r="V113" s="20"/>
      <c r="W113" s="20"/>
      <c r="X113" s="20"/>
      <c r="Y113" s="20"/>
    </row>
    <row r="114" spans="2:27" ht="15.6" x14ac:dyDescent="0.3"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spans="2:27" ht="15.6" x14ac:dyDescent="0.3"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19"/>
      <c r="P115" s="19"/>
      <c r="Q115" s="19"/>
      <c r="R115" s="100" t="str">
        <f>O116</f>
        <v xml:space="preserve">Sunlight hours </v>
      </c>
      <c r="S115" s="100"/>
      <c r="T115" s="100" t="str">
        <f>O117</f>
        <v>Water Avaibility</v>
      </c>
      <c r="U115" s="100"/>
      <c r="V115" s="100" t="str">
        <f>O118</f>
        <v>Soil Type</v>
      </c>
      <c r="W115" s="100"/>
      <c r="X115" s="100" t="str">
        <f>O119</f>
        <v>pH level of soil</v>
      </c>
      <c r="Y115" s="100"/>
      <c r="Z115" s="123" t="s">
        <v>53</v>
      </c>
      <c r="AA115" s="123"/>
    </row>
    <row r="116" spans="2:27" ht="15.6" x14ac:dyDescent="0.3"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100" t="str">
        <f>O107</f>
        <v xml:space="preserve">Sunlight hours </v>
      </c>
      <c r="P116" s="100"/>
      <c r="Q116" s="100"/>
      <c r="R116" s="114">
        <f>R107</f>
        <v>0.52356294802894798</v>
      </c>
      <c r="S116" s="114"/>
      <c r="T116" s="114">
        <f>T107</f>
        <v>0.67080605579837149</v>
      </c>
      <c r="U116" s="114"/>
      <c r="V116" s="114">
        <f>V107</f>
        <v>0.68680378393165442</v>
      </c>
      <c r="W116" s="114"/>
      <c r="X116" s="114">
        <f>X107</f>
        <v>0.38627278016324057</v>
      </c>
      <c r="Y116" s="114"/>
      <c r="Z116" s="124">
        <f>SUM(R116:Y116)</f>
        <v>2.2674455679222145</v>
      </c>
      <c r="AA116" s="123"/>
    </row>
    <row r="117" spans="2:27" ht="15.6" x14ac:dyDescent="0.3"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100" t="str">
        <f t="shared" ref="O117:O119" si="19">O108</f>
        <v>Water Avaibility</v>
      </c>
      <c r="P117" s="100"/>
      <c r="Q117" s="100"/>
      <c r="R117" s="114">
        <f t="shared" ref="R117:R119" si="20">R108</f>
        <v>0.26178147401447399</v>
      </c>
      <c r="S117" s="114"/>
      <c r="T117" s="114">
        <f t="shared" ref="T117:T119" si="21">T108</f>
        <v>0.33540302789918575</v>
      </c>
      <c r="U117" s="114"/>
      <c r="V117" s="114">
        <f t="shared" ref="V117:V119" si="22">V108</f>
        <v>0.58868895765570373</v>
      </c>
      <c r="W117" s="114"/>
      <c r="X117" s="114">
        <f t="shared" ref="X117:X119" si="23">X108</f>
        <v>0.30043438457140931</v>
      </c>
      <c r="Y117" s="114"/>
      <c r="Z117" s="124">
        <f t="shared" ref="Z117:Z119" si="24">SUM(R117:Y117)</f>
        <v>1.4863078441407727</v>
      </c>
      <c r="AA117" s="123"/>
    </row>
    <row r="118" spans="2:27" ht="15.6" x14ac:dyDescent="0.3"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100" t="str">
        <f t="shared" si="19"/>
        <v>Soil Type</v>
      </c>
      <c r="P118" s="100"/>
      <c r="Q118" s="100"/>
      <c r="R118" s="114">
        <f t="shared" si="20"/>
        <v>7.4794706861278273E-2</v>
      </c>
      <c r="S118" s="114"/>
      <c r="T118" s="114">
        <f t="shared" si="21"/>
        <v>5.5900504649864291E-2</v>
      </c>
      <c r="U118" s="114"/>
      <c r="V118" s="114">
        <f t="shared" si="22"/>
        <v>9.8114826275950626E-2</v>
      </c>
      <c r="W118" s="114"/>
      <c r="X118" s="114">
        <f t="shared" si="23"/>
        <v>0.17167679118366247</v>
      </c>
      <c r="Y118" s="114"/>
      <c r="Z118" s="124">
        <f t="shared" si="24"/>
        <v>0.40048682897075566</v>
      </c>
      <c r="AA118" s="123"/>
    </row>
    <row r="119" spans="2:27" ht="15.6" x14ac:dyDescent="0.3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100" t="str">
        <f t="shared" si="19"/>
        <v>pH level of soil</v>
      </c>
      <c r="P119" s="100"/>
      <c r="Q119" s="100"/>
      <c r="R119" s="114">
        <f t="shared" si="20"/>
        <v>5.8173660892105329E-2</v>
      </c>
      <c r="S119" s="114"/>
      <c r="T119" s="114">
        <f t="shared" si="21"/>
        <v>4.7914718271312245E-2</v>
      </c>
      <c r="U119" s="114"/>
      <c r="V119" s="114">
        <f t="shared" si="22"/>
        <v>2.4528706568987656E-2</v>
      </c>
      <c r="W119" s="114"/>
      <c r="X119" s="114">
        <f t="shared" si="23"/>
        <v>4.2919197795915617E-2</v>
      </c>
      <c r="Y119" s="114"/>
      <c r="Z119" s="124">
        <f t="shared" si="24"/>
        <v>0.17353628352832084</v>
      </c>
      <c r="AA119" s="123"/>
    </row>
    <row r="120" spans="2:27" ht="15.6" x14ac:dyDescent="0.3"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pans="2:27" ht="15.6" x14ac:dyDescent="0.3"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spans="2:27" ht="15.6" x14ac:dyDescent="0.3"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spans="2:27" ht="18" x14ac:dyDescent="0.35"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122" t="s">
        <v>55</v>
      </c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</row>
    <row r="125" spans="2:27" ht="21" x14ac:dyDescent="0.4">
      <c r="O125" s="121" t="str">
        <f>O116</f>
        <v xml:space="preserve">Sunlight hours </v>
      </c>
      <c r="P125" s="121"/>
      <c r="Q125" s="6">
        <f>Z116/M94</f>
        <v>4.3307983814714994</v>
      </c>
    </row>
    <row r="126" spans="2:27" ht="21" x14ac:dyDescent="0.4">
      <c r="O126" s="121" t="str">
        <f t="shared" ref="O126:O128" si="25">O117</f>
        <v>Water Avaibility</v>
      </c>
      <c r="P126" s="121"/>
      <c r="Q126" s="6">
        <f>Z117/M95</f>
        <v>4.4314085458629844</v>
      </c>
    </row>
    <row r="127" spans="2:27" ht="21" x14ac:dyDescent="0.4">
      <c r="O127" s="121" t="str">
        <f t="shared" si="25"/>
        <v>Soil Type</v>
      </c>
      <c r="P127" s="121"/>
      <c r="Q127" s="6">
        <f>Z118/M96</f>
        <v>4.0818176433842481</v>
      </c>
    </row>
    <row r="128" spans="2:27" ht="21" x14ac:dyDescent="0.4">
      <c r="O128" s="121" t="str">
        <f t="shared" si="25"/>
        <v>pH level of soil</v>
      </c>
      <c r="P128" s="121"/>
      <c r="Q128" s="6">
        <f>Z119/M97</f>
        <v>4.0433254217262036</v>
      </c>
    </row>
    <row r="131" spans="15:26" ht="18" x14ac:dyDescent="0.35">
      <c r="O131" s="122" t="s">
        <v>56</v>
      </c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</row>
    <row r="133" spans="15:26" ht="24.6" x14ac:dyDescent="0.55000000000000004">
      <c r="Q133" s="8" t="s">
        <v>61</v>
      </c>
      <c r="R133" s="7">
        <f>AVERAGE(Q125:Q128)</f>
        <v>4.2218374981112339</v>
      </c>
    </row>
    <row r="135" spans="15:26" ht="18" x14ac:dyDescent="0.35">
      <c r="O135" s="122" t="s">
        <v>57</v>
      </c>
      <c r="P135" s="122"/>
      <c r="Q135" s="122"/>
      <c r="R135" s="122"/>
      <c r="S135" s="122"/>
      <c r="T135" s="122"/>
      <c r="U135" s="122"/>
      <c r="V135" s="122"/>
      <c r="W135" s="122"/>
    </row>
    <row r="137" spans="15:26" x14ac:dyDescent="0.3">
      <c r="Q137" s="3" t="s">
        <v>58</v>
      </c>
      <c r="R137" s="3">
        <v>4</v>
      </c>
    </row>
    <row r="138" spans="15:26" x14ac:dyDescent="0.3">
      <c r="Q138" s="3" t="s">
        <v>59</v>
      </c>
      <c r="R138" s="3">
        <v>3</v>
      </c>
    </row>
    <row r="140" spans="15:26" ht="21" x14ac:dyDescent="0.4">
      <c r="Q140" s="12" t="s">
        <v>60</v>
      </c>
      <c r="R140" s="12">
        <f>(R133-R137)/R138</f>
        <v>7.3945832703744621E-2</v>
      </c>
    </row>
    <row r="143" spans="15:26" ht="18" x14ac:dyDescent="0.35">
      <c r="O143" s="122" t="s">
        <v>78</v>
      </c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</row>
    <row r="145" spans="3:20" ht="15" thickBot="1" x14ac:dyDescent="0.35">
      <c r="Q145" s="135" t="s">
        <v>67</v>
      </c>
      <c r="R145" s="135"/>
      <c r="S145" s="133" t="s">
        <v>65</v>
      </c>
      <c r="T145" s="133"/>
    </row>
    <row r="146" spans="3:20" x14ac:dyDescent="0.3">
      <c r="Q146" s="135"/>
      <c r="R146" s="135"/>
      <c r="S146" s="134" t="s">
        <v>66</v>
      </c>
      <c r="T146" s="134"/>
    </row>
    <row r="147" spans="3:20" x14ac:dyDescent="0.3">
      <c r="R147" t="s">
        <v>58</v>
      </c>
      <c r="S147">
        <v>4</v>
      </c>
    </row>
    <row r="148" spans="3:20" x14ac:dyDescent="0.3">
      <c r="R148" t="s">
        <v>63</v>
      </c>
      <c r="S148">
        <v>0.9</v>
      </c>
    </row>
    <row r="150" spans="3:20" ht="21" x14ac:dyDescent="0.4">
      <c r="Q150" s="13" t="s">
        <v>64</v>
      </c>
      <c r="R150" s="13">
        <f>R140/S148</f>
        <v>8.2162036337494027E-2</v>
      </c>
    </row>
    <row r="152" spans="3:20" ht="15.6" x14ac:dyDescent="0.3">
      <c r="P152" s="2"/>
      <c r="Q152" s="15" t="s">
        <v>62</v>
      </c>
      <c r="R152" s="126" t="s">
        <v>68</v>
      </c>
      <c r="S152" s="126"/>
    </row>
    <row r="153" spans="3:20" ht="15.6" x14ac:dyDescent="0.3">
      <c r="Q153" s="14"/>
      <c r="R153" s="126" t="s">
        <v>69</v>
      </c>
      <c r="S153" s="126"/>
    </row>
    <row r="154" spans="3:20" ht="15.6" x14ac:dyDescent="0.3">
      <c r="Q154" s="14"/>
      <c r="R154" s="126" t="s">
        <v>70</v>
      </c>
      <c r="S154" s="126"/>
    </row>
    <row r="158" spans="3:20" ht="15" thickBot="1" x14ac:dyDescent="0.35"/>
    <row r="159" spans="3:20" x14ac:dyDescent="0.3">
      <c r="C159" s="127" t="s">
        <v>71</v>
      </c>
      <c r="D159" s="128"/>
      <c r="E159" s="128"/>
      <c r="F159" s="128"/>
      <c r="G159" s="128"/>
      <c r="H159" s="128"/>
      <c r="I159" s="128"/>
      <c r="J159" s="128"/>
      <c r="K159" s="129"/>
    </row>
    <row r="160" spans="3:20" ht="15" thickBot="1" x14ac:dyDescent="0.35">
      <c r="C160" s="130"/>
      <c r="D160" s="131"/>
      <c r="E160" s="131"/>
      <c r="F160" s="131"/>
      <c r="G160" s="131"/>
      <c r="H160" s="131"/>
      <c r="I160" s="131"/>
      <c r="J160" s="131"/>
      <c r="K160" s="132"/>
    </row>
    <row r="163" spans="3:23" ht="18" x14ac:dyDescent="0.35">
      <c r="K163" s="125" t="str">
        <f>O125</f>
        <v xml:space="preserve">Sunlight hours </v>
      </c>
      <c r="L163" s="125"/>
    </row>
    <row r="164" spans="3:23" ht="15.6" x14ac:dyDescent="0.3">
      <c r="C164" s="19"/>
      <c r="D164" s="19"/>
      <c r="E164" s="138" t="s">
        <v>4</v>
      </c>
      <c r="F164" s="138"/>
      <c r="G164" s="138" t="s">
        <v>5</v>
      </c>
      <c r="H164" s="138"/>
      <c r="I164" s="138" t="s">
        <v>6</v>
      </c>
      <c r="J164" s="138"/>
      <c r="K164" s="20"/>
      <c r="L164" s="20"/>
      <c r="M164" s="20"/>
      <c r="N164" s="19"/>
      <c r="O164" s="19"/>
      <c r="P164" s="100" t="s">
        <v>4</v>
      </c>
      <c r="Q164" s="100"/>
      <c r="R164" s="100" t="s">
        <v>5</v>
      </c>
      <c r="S164" s="100"/>
      <c r="T164" s="100" t="s">
        <v>6</v>
      </c>
      <c r="U164" s="100"/>
      <c r="V164" s="140" t="s">
        <v>52</v>
      </c>
      <c r="W164" s="140"/>
    </row>
    <row r="165" spans="3:23" ht="15.6" x14ac:dyDescent="0.3">
      <c r="C165" s="100" t="s">
        <v>4</v>
      </c>
      <c r="D165" s="100"/>
      <c r="E165" s="101">
        <v>1</v>
      </c>
      <c r="F165" s="101"/>
      <c r="G165" s="101">
        <f>1/E166</f>
        <v>0.16666666666666666</v>
      </c>
      <c r="H165" s="101"/>
      <c r="I165" s="101">
        <f>1/E167</f>
        <v>0.33333333333333331</v>
      </c>
      <c r="J165" s="101"/>
      <c r="K165" s="20"/>
      <c r="L165" s="20"/>
      <c r="M165" s="20"/>
      <c r="N165" s="100" t="s">
        <v>4</v>
      </c>
      <c r="O165" s="100"/>
      <c r="P165" s="137">
        <f>E165/$E$168</f>
        <v>0.1</v>
      </c>
      <c r="Q165" s="137"/>
      <c r="R165" s="141">
        <f>G165/$G$168</f>
        <v>3.9999999999999994E-2</v>
      </c>
      <c r="S165" s="141"/>
      <c r="T165" s="141">
        <f>I165/$I$168</f>
        <v>0.2</v>
      </c>
      <c r="U165" s="141"/>
      <c r="V165" s="142">
        <f>AVERAGE(P165:U165)</f>
        <v>0.11333333333333334</v>
      </c>
      <c r="W165" s="142"/>
    </row>
    <row r="166" spans="3:23" ht="15.6" x14ac:dyDescent="0.3">
      <c r="C166" s="100" t="s">
        <v>5</v>
      </c>
      <c r="D166" s="100"/>
      <c r="E166" s="101">
        <v>6</v>
      </c>
      <c r="F166" s="101"/>
      <c r="G166" s="101">
        <v>1</v>
      </c>
      <c r="H166" s="101"/>
      <c r="I166" s="101">
        <f>1/G167</f>
        <v>0.33333333333333331</v>
      </c>
      <c r="J166" s="101"/>
      <c r="K166" s="20"/>
      <c r="L166" s="20"/>
      <c r="M166" s="20"/>
      <c r="N166" s="100" t="s">
        <v>5</v>
      </c>
      <c r="O166" s="100"/>
      <c r="P166" s="137">
        <f t="shared" ref="P166:P167" si="26">E166/$E$168</f>
        <v>0.6</v>
      </c>
      <c r="Q166" s="137"/>
      <c r="R166" s="141">
        <f t="shared" ref="R166:R167" si="27">G166/$G$168</f>
        <v>0.24</v>
      </c>
      <c r="S166" s="141"/>
      <c r="T166" s="141">
        <f t="shared" ref="T166:T167" si="28">I166/$I$168</f>
        <v>0.2</v>
      </c>
      <c r="U166" s="141"/>
      <c r="V166" s="142">
        <f t="shared" ref="V166:V167" si="29">AVERAGE(P166:U166)</f>
        <v>0.34666666666666668</v>
      </c>
      <c r="W166" s="142"/>
    </row>
    <row r="167" spans="3:23" ht="15.6" x14ac:dyDescent="0.3">
      <c r="C167" s="100" t="s">
        <v>6</v>
      </c>
      <c r="D167" s="100"/>
      <c r="E167" s="101">
        <v>3</v>
      </c>
      <c r="F167" s="101"/>
      <c r="G167" s="101">
        <v>3</v>
      </c>
      <c r="H167" s="101"/>
      <c r="I167" s="101">
        <v>1</v>
      </c>
      <c r="J167" s="101"/>
      <c r="K167" s="20"/>
      <c r="L167" s="20"/>
      <c r="M167" s="20"/>
      <c r="N167" s="100" t="s">
        <v>6</v>
      </c>
      <c r="O167" s="100"/>
      <c r="P167" s="137">
        <f t="shared" si="26"/>
        <v>0.3</v>
      </c>
      <c r="Q167" s="137"/>
      <c r="R167" s="141">
        <f t="shared" si="27"/>
        <v>0.72</v>
      </c>
      <c r="S167" s="141"/>
      <c r="T167" s="141">
        <f t="shared" si="28"/>
        <v>0.60000000000000009</v>
      </c>
      <c r="U167" s="141"/>
      <c r="V167" s="142">
        <f t="shared" si="29"/>
        <v>0.54</v>
      </c>
      <c r="W167" s="142"/>
    </row>
    <row r="168" spans="3:23" ht="15.6" x14ac:dyDescent="0.3">
      <c r="C168" s="140" t="s">
        <v>72</v>
      </c>
      <c r="D168" s="140"/>
      <c r="E168" s="136">
        <f>SUM(E165:F167)</f>
        <v>10</v>
      </c>
      <c r="F168" s="136"/>
      <c r="G168" s="136">
        <f t="shared" ref="G168" si="30">SUM(G165:H167)</f>
        <v>4.166666666666667</v>
      </c>
      <c r="H168" s="136"/>
      <c r="I168" s="136">
        <f t="shared" ref="I168" si="31">SUM(I165:J167)</f>
        <v>1.6666666666666665</v>
      </c>
      <c r="J168" s="136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6">
        <f>SUM(V165:W167)</f>
        <v>1</v>
      </c>
      <c r="W168" s="20"/>
    </row>
    <row r="169" spans="3:23" ht="15.6" x14ac:dyDescent="0.3">
      <c r="C169" s="27"/>
      <c r="D169" s="27"/>
      <c r="E169" s="28"/>
      <c r="F169" s="28"/>
      <c r="G169" s="28"/>
      <c r="H169" s="28"/>
      <c r="I169" s="28"/>
      <c r="J169" s="28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</row>
    <row r="170" spans="3:23" x14ac:dyDescent="0.3">
      <c r="C170" s="9"/>
      <c r="D170" s="9"/>
      <c r="E170" s="10"/>
      <c r="F170" s="10"/>
      <c r="G170" s="10"/>
      <c r="H170" s="10"/>
      <c r="I170" s="10"/>
      <c r="J170" s="10"/>
    </row>
    <row r="171" spans="3:23" ht="18" x14ac:dyDescent="0.35">
      <c r="K171" s="139" t="s">
        <v>8</v>
      </c>
      <c r="L171" s="139"/>
    </row>
    <row r="173" spans="3:23" ht="15.6" x14ac:dyDescent="0.3">
      <c r="C173" s="19"/>
      <c r="D173" s="19"/>
      <c r="E173" s="100" t="s">
        <v>4</v>
      </c>
      <c r="F173" s="100"/>
      <c r="G173" s="100" t="s">
        <v>5</v>
      </c>
      <c r="H173" s="100"/>
      <c r="I173" s="100" t="s">
        <v>6</v>
      </c>
      <c r="J173" s="100"/>
      <c r="K173" s="20"/>
      <c r="L173" s="20"/>
      <c r="M173" s="20"/>
      <c r="N173" s="19"/>
      <c r="O173" s="19"/>
      <c r="P173" s="100" t="s">
        <v>4</v>
      </c>
      <c r="Q173" s="100"/>
      <c r="R173" s="100" t="s">
        <v>5</v>
      </c>
      <c r="S173" s="100"/>
      <c r="T173" s="100" t="s">
        <v>6</v>
      </c>
      <c r="U173" s="100"/>
      <c r="V173" s="140" t="s">
        <v>52</v>
      </c>
      <c r="W173" s="140"/>
    </row>
    <row r="174" spans="3:23" ht="15.6" x14ac:dyDescent="0.3">
      <c r="C174" s="100" t="s">
        <v>4</v>
      </c>
      <c r="D174" s="100"/>
      <c r="E174" s="101">
        <v>1</v>
      </c>
      <c r="F174" s="41"/>
      <c r="G174" s="101">
        <f>1/E175</f>
        <v>0.2</v>
      </c>
      <c r="H174" s="101"/>
      <c r="I174" s="101">
        <f>1/E176</f>
        <v>0.5</v>
      </c>
      <c r="J174" s="101"/>
      <c r="K174" s="20"/>
      <c r="L174" s="20"/>
      <c r="M174" s="20"/>
      <c r="N174" s="100" t="s">
        <v>4</v>
      </c>
      <c r="O174" s="100"/>
      <c r="P174" s="137">
        <f>E174/$E$177</f>
        <v>0.125</v>
      </c>
      <c r="Q174" s="137"/>
      <c r="R174" s="141">
        <f>G174/$G$177</f>
        <v>3.2258064516129031E-2</v>
      </c>
      <c r="S174" s="141"/>
      <c r="T174" s="141">
        <f>I174/$I$177</f>
        <v>0.29411764705882354</v>
      </c>
      <c r="U174" s="141"/>
      <c r="V174" s="136">
        <f>AVERAGE(P174:U174)</f>
        <v>0.15045857052498421</v>
      </c>
      <c r="W174" s="140"/>
    </row>
    <row r="175" spans="3:23" ht="15.6" x14ac:dyDescent="0.3">
      <c r="C175" s="100" t="s">
        <v>5</v>
      </c>
      <c r="D175" s="100"/>
      <c r="E175" s="41">
        <v>5</v>
      </c>
      <c r="F175" s="41"/>
      <c r="G175" s="41">
        <v>1</v>
      </c>
      <c r="H175" s="41"/>
      <c r="I175" s="101">
        <f>1/G176</f>
        <v>0.2</v>
      </c>
      <c r="J175" s="101"/>
      <c r="K175" s="20"/>
      <c r="L175" s="20"/>
      <c r="M175" s="20"/>
      <c r="N175" s="100" t="s">
        <v>5</v>
      </c>
      <c r="O175" s="100"/>
      <c r="P175" s="137">
        <f t="shared" ref="P175:P176" si="32">E175/$E$177</f>
        <v>0.625</v>
      </c>
      <c r="Q175" s="137"/>
      <c r="R175" s="141">
        <f t="shared" ref="R175:R176" si="33">G175/$G$177</f>
        <v>0.16129032258064516</v>
      </c>
      <c r="S175" s="141"/>
      <c r="T175" s="141">
        <f t="shared" ref="T175:T176" si="34">I175/$I$177</f>
        <v>0.11764705882352942</v>
      </c>
      <c r="U175" s="141"/>
      <c r="V175" s="136">
        <f t="shared" ref="V175:V176" si="35">AVERAGE(P175:U175)</f>
        <v>0.30131246046805821</v>
      </c>
      <c r="W175" s="140"/>
    </row>
    <row r="176" spans="3:23" ht="15.6" x14ac:dyDescent="0.3">
      <c r="C176" s="100" t="s">
        <v>6</v>
      </c>
      <c r="D176" s="100"/>
      <c r="E176" s="41">
        <v>2</v>
      </c>
      <c r="F176" s="41"/>
      <c r="G176" s="41">
        <v>5</v>
      </c>
      <c r="H176" s="41"/>
      <c r="I176" s="41">
        <v>1</v>
      </c>
      <c r="J176" s="41"/>
      <c r="K176" s="20"/>
      <c r="L176" s="20"/>
      <c r="M176" s="20"/>
      <c r="N176" s="100" t="s">
        <v>6</v>
      </c>
      <c r="O176" s="100"/>
      <c r="P176" s="137">
        <f t="shared" si="32"/>
        <v>0.25</v>
      </c>
      <c r="Q176" s="137"/>
      <c r="R176" s="141">
        <f t="shared" si="33"/>
        <v>0.80645161290322576</v>
      </c>
      <c r="S176" s="141"/>
      <c r="T176" s="141">
        <f t="shared" si="34"/>
        <v>0.58823529411764708</v>
      </c>
      <c r="U176" s="141"/>
      <c r="V176" s="136">
        <f t="shared" si="35"/>
        <v>0.54822896900695761</v>
      </c>
      <c r="W176" s="140"/>
    </row>
    <row r="177" spans="3:23" ht="15.6" x14ac:dyDescent="0.3">
      <c r="C177" s="140" t="s">
        <v>72</v>
      </c>
      <c r="D177" s="140"/>
      <c r="E177" s="136">
        <f>SUM(E174:F176)</f>
        <v>8</v>
      </c>
      <c r="F177" s="136"/>
      <c r="G177" s="136">
        <f t="shared" ref="G177" si="36">SUM(G174:H176)</f>
        <v>6.2</v>
      </c>
      <c r="H177" s="136"/>
      <c r="I177" s="136">
        <f t="shared" ref="I177" si="37">SUM(I174:J176)</f>
        <v>1.7</v>
      </c>
      <c r="J177" s="136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9">
        <f>SUM(V174:W176)</f>
        <v>1</v>
      </c>
      <c r="W177" s="20"/>
    </row>
    <row r="180" spans="3:23" ht="21" x14ac:dyDescent="0.4">
      <c r="K180" s="143" t="s">
        <v>9</v>
      </c>
      <c r="L180" s="143"/>
    </row>
    <row r="182" spans="3:23" ht="15.6" x14ac:dyDescent="0.3">
      <c r="C182" s="19"/>
      <c r="D182" s="19"/>
      <c r="E182" s="100" t="s">
        <v>4</v>
      </c>
      <c r="F182" s="100"/>
      <c r="G182" s="100" t="s">
        <v>5</v>
      </c>
      <c r="H182" s="100"/>
      <c r="I182" s="100" t="s">
        <v>6</v>
      </c>
      <c r="J182" s="100"/>
      <c r="K182" s="20"/>
      <c r="L182" s="20"/>
      <c r="M182" s="20"/>
      <c r="N182" s="19"/>
      <c r="O182" s="19"/>
      <c r="P182" s="100" t="s">
        <v>4</v>
      </c>
      <c r="Q182" s="100"/>
      <c r="R182" s="100" t="s">
        <v>5</v>
      </c>
      <c r="S182" s="100"/>
      <c r="T182" s="100" t="s">
        <v>6</v>
      </c>
      <c r="U182" s="100"/>
      <c r="V182" s="140" t="s">
        <v>52</v>
      </c>
      <c r="W182" s="140"/>
    </row>
    <row r="183" spans="3:23" ht="15.6" x14ac:dyDescent="0.3">
      <c r="C183" s="100" t="s">
        <v>4</v>
      </c>
      <c r="D183" s="100"/>
      <c r="E183" s="101">
        <v>1</v>
      </c>
      <c r="F183" s="41"/>
      <c r="G183" s="101">
        <f>1/E184</f>
        <v>0.16666666666666666</v>
      </c>
      <c r="H183" s="101"/>
      <c r="I183" s="101">
        <f>1/E185</f>
        <v>0.1111111111111111</v>
      </c>
      <c r="J183" s="101"/>
      <c r="K183" s="20"/>
      <c r="L183" s="20"/>
      <c r="M183" s="20"/>
      <c r="N183" s="100" t="s">
        <v>4</v>
      </c>
      <c r="O183" s="100"/>
      <c r="P183" s="137">
        <f>E183/$E$186</f>
        <v>6.25E-2</v>
      </c>
      <c r="Q183" s="137"/>
      <c r="R183" s="141">
        <f>G183/$G$186</f>
        <v>2.7027027027027025E-2</v>
      </c>
      <c r="S183" s="141"/>
      <c r="T183" s="141">
        <f>I183/$I$186</f>
        <v>8.4745762711864403E-2</v>
      </c>
      <c r="U183" s="141"/>
      <c r="V183" s="136">
        <f>AVERAGE(P183:U183)</f>
        <v>5.8090929912963808E-2</v>
      </c>
      <c r="W183" s="140"/>
    </row>
    <row r="184" spans="3:23" ht="15.6" x14ac:dyDescent="0.3">
      <c r="C184" s="100" t="s">
        <v>5</v>
      </c>
      <c r="D184" s="100"/>
      <c r="E184" s="41">
        <v>6</v>
      </c>
      <c r="F184" s="41"/>
      <c r="G184" s="41">
        <v>1</v>
      </c>
      <c r="H184" s="41"/>
      <c r="I184" s="101">
        <f>1/G185</f>
        <v>0.2</v>
      </c>
      <c r="J184" s="101"/>
      <c r="K184" s="20"/>
      <c r="L184" s="20"/>
      <c r="M184" s="20"/>
      <c r="N184" s="100" t="s">
        <v>5</v>
      </c>
      <c r="O184" s="100"/>
      <c r="P184" s="137">
        <f t="shared" ref="P184:P185" si="38">E184/$E$186</f>
        <v>0.375</v>
      </c>
      <c r="Q184" s="137"/>
      <c r="R184" s="141">
        <f t="shared" ref="R184:R185" si="39">G184/$G$186</f>
        <v>0.16216216216216214</v>
      </c>
      <c r="S184" s="141"/>
      <c r="T184" s="141">
        <f t="shared" ref="T184:T185" si="40">I184/$I$186</f>
        <v>0.15254237288135594</v>
      </c>
      <c r="U184" s="141"/>
      <c r="V184" s="136">
        <f t="shared" ref="V184:V185" si="41">AVERAGE(P184:U184)</f>
        <v>0.2299015116811727</v>
      </c>
      <c r="W184" s="140"/>
    </row>
    <row r="185" spans="3:23" ht="15.6" x14ac:dyDescent="0.3">
      <c r="C185" s="100" t="s">
        <v>6</v>
      </c>
      <c r="D185" s="100"/>
      <c r="E185" s="41">
        <v>9</v>
      </c>
      <c r="F185" s="41"/>
      <c r="G185" s="41">
        <v>5</v>
      </c>
      <c r="H185" s="41"/>
      <c r="I185" s="41">
        <v>1</v>
      </c>
      <c r="J185" s="41"/>
      <c r="K185" s="20"/>
      <c r="L185" s="20"/>
      <c r="M185" s="20"/>
      <c r="N185" s="100" t="s">
        <v>6</v>
      </c>
      <c r="O185" s="100"/>
      <c r="P185" s="137">
        <f t="shared" si="38"/>
        <v>0.5625</v>
      </c>
      <c r="Q185" s="137"/>
      <c r="R185" s="141">
        <f t="shared" si="39"/>
        <v>0.81081081081081074</v>
      </c>
      <c r="S185" s="141"/>
      <c r="T185" s="141">
        <f t="shared" si="40"/>
        <v>0.76271186440677963</v>
      </c>
      <c r="U185" s="141"/>
      <c r="V185" s="136">
        <f t="shared" si="41"/>
        <v>0.71200755840586349</v>
      </c>
      <c r="W185" s="140"/>
    </row>
    <row r="186" spans="3:23" ht="15.6" x14ac:dyDescent="0.3">
      <c r="C186" s="100" t="s">
        <v>72</v>
      </c>
      <c r="D186" s="100"/>
      <c r="E186" s="144">
        <f>SUM(E183:F185)</f>
        <v>16</v>
      </c>
      <c r="F186" s="144"/>
      <c r="G186" s="144">
        <f t="shared" ref="G186" si="42">SUM(G183:H185)</f>
        <v>6.166666666666667</v>
      </c>
      <c r="H186" s="144"/>
      <c r="I186" s="144">
        <f t="shared" ref="I186" si="43">SUM(I183:J185)</f>
        <v>1.3111111111111111</v>
      </c>
      <c r="J186" s="144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9">
        <f>SUM(V183:W185)</f>
        <v>1</v>
      </c>
      <c r="W186" s="20"/>
    </row>
    <row r="187" spans="3:23" x14ac:dyDescent="0.3">
      <c r="C187" s="9"/>
      <c r="D187" s="9"/>
      <c r="E187" s="10"/>
      <c r="F187" s="10"/>
      <c r="G187" s="10"/>
      <c r="H187" s="10"/>
      <c r="I187" s="10"/>
      <c r="J187" s="10"/>
      <c r="V187" s="4"/>
    </row>
    <row r="188" spans="3:23" x14ac:dyDescent="0.3">
      <c r="C188" s="9"/>
      <c r="D188" s="9"/>
      <c r="E188" s="10"/>
      <c r="F188" s="10"/>
      <c r="G188" s="10"/>
      <c r="H188" s="10"/>
      <c r="I188" s="10"/>
      <c r="J188" s="10"/>
      <c r="V188" s="4"/>
    </row>
    <row r="189" spans="3:23" ht="21" x14ac:dyDescent="0.4">
      <c r="K189" s="145" t="s">
        <v>73</v>
      </c>
      <c r="L189" s="145"/>
    </row>
    <row r="191" spans="3:23" ht="15.6" x14ac:dyDescent="0.3">
      <c r="C191" s="21"/>
      <c r="D191" s="21"/>
      <c r="E191" s="100" t="s">
        <v>4</v>
      </c>
      <c r="F191" s="100"/>
      <c r="G191" s="100" t="s">
        <v>5</v>
      </c>
      <c r="H191" s="100"/>
      <c r="I191" s="100" t="s">
        <v>6</v>
      </c>
      <c r="J191" s="100"/>
      <c r="K191" s="20"/>
      <c r="L191" s="20"/>
      <c r="M191" s="20"/>
      <c r="N191" s="19"/>
      <c r="O191" s="19"/>
      <c r="P191" s="100" t="s">
        <v>4</v>
      </c>
      <c r="Q191" s="100"/>
      <c r="R191" s="100" t="s">
        <v>5</v>
      </c>
      <c r="S191" s="100"/>
      <c r="T191" s="100" t="s">
        <v>6</v>
      </c>
      <c r="U191" s="100"/>
      <c r="V191" s="140" t="s">
        <v>52</v>
      </c>
      <c r="W191" s="140"/>
    </row>
    <row r="192" spans="3:23" ht="15.6" x14ac:dyDescent="0.3">
      <c r="C192" s="100" t="s">
        <v>4</v>
      </c>
      <c r="D192" s="100"/>
      <c r="E192" s="101">
        <v>1</v>
      </c>
      <c r="F192" s="41"/>
      <c r="G192" s="101">
        <v>9</v>
      </c>
      <c r="H192" s="101"/>
      <c r="I192" s="101">
        <v>4</v>
      </c>
      <c r="J192" s="101"/>
      <c r="K192" s="20"/>
      <c r="L192" s="20"/>
      <c r="M192" s="20"/>
      <c r="N192" s="100" t="s">
        <v>4</v>
      </c>
      <c r="O192" s="100"/>
      <c r="P192" s="137">
        <f>E192/$E$195</f>
        <v>0.73469387755102034</v>
      </c>
      <c r="Q192" s="137"/>
      <c r="R192" s="141">
        <f>G192/$G$195</f>
        <v>0.88235294117647067</v>
      </c>
      <c r="S192" s="141"/>
      <c r="T192" s="141">
        <f>I192/$I$195</f>
        <v>0.4</v>
      </c>
      <c r="U192" s="141"/>
      <c r="V192" s="136">
        <f>AVERAGE(P192:U192)</f>
        <v>0.67234893957583031</v>
      </c>
      <c r="W192" s="140"/>
    </row>
    <row r="193" spans="3:23" ht="15.6" x14ac:dyDescent="0.3">
      <c r="C193" s="100" t="s">
        <v>5</v>
      </c>
      <c r="D193" s="100"/>
      <c r="E193" s="101">
        <f>1/G192</f>
        <v>0.1111111111111111</v>
      </c>
      <c r="F193" s="41"/>
      <c r="G193" s="41">
        <v>1</v>
      </c>
      <c r="H193" s="41"/>
      <c r="I193" s="101">
        <v>5</v>
      </c>
      <c r="J193" s="101"/>
      <c r="K193" s="20"/>
      <c r="L193" s="20"/>
      <c r="M193" s="20"/>
      <c r="N193" s="100" t="s">
        <v>5</v>
      </c>
      <c r="O193" s="100"/>
      <c r="P193" s="137">
        <f t="shared" ref="P193:P194" si="44">E193/$E$195</f>
        <v>8.1632653061224483E-2</v>
      </c>
      <c r="Q193" s="137"/>
      <c r="R193" s="141">
        <f t="shared" ref="R193:R194" si="45">G193/$G$195</f>
        <v>9.8039215686274522E-2</v>
      </c>
      <c r="S193" s="141"/>
      <c r="T193" s="141">
        <f t="shared" ref="T193:T194" si="46">I193/$I$195</f>
        <v>0.5</v>
      </c>
      <c r="U193" s="141"/>
      <c r="V193" s="136">
        <f t="shared" ref="V193:V194" si="47">AVERAGE(P193:U193)</f>
        <v>0.22655728958249965</v>
      </c>
      <c r="W193" s="140"/>
    </row>
    <row r="194" spans="3:23" ht="15.6" x14ac:dyDescent="0.3">
      <c r="C194" s="100" t="s">
        <v>6</v>
      </c>
      <c r="D194" s="100"/>
      <c r="E194" s="101">
        <f>1/I192</f>
        <v>0.25</v>
      </c>
      <c r="F194" s="41"/>
      <c r="G194" s="101">
        <f>1/I193</f>
        <v>0.2</v>
      </c>
      <c r="H194" s="41"/>
      <c r="I194" s="41">
        <v>1</v>
      </c>
      <c r="J194" s="41"/>
      <c r="K194" s="20"/>
      <c r="L194" s="20"/>
      <c r="M194" s="20"/>
      <c r="N194" s="100" t="s">
        <v>6</v>
      </c>
      <c r="O194" s="100"/>
      <c r="P194" s="137">
        <f t="shared" si="44"/>
        <v>0.18367346938775508</v>
      </c>
      <c r="Q194" s="137"/>
      <c r="R194" s="141">
        <f t="shared" si="45"/>
        <v>1.9607843137254905E-2</v>
      </c>
      <c r="S194" s="141"/>
      <c r="T194" s="141">
        <f t="shared" si="46"/>
        <v>0.1</v>
      </c>
      <c r="U194" s="141"/>
      <c r="V194" s="136">
        <f t="shared" si="47"/>
        <v>0.10109377084167</v>
      </c>
      <c r="W194" s="140"/>
    </row>
    <row r="195" spans="3:23" ht="15.6" x14ac:dyDescent="0.3">
      <c r="C195" s="140" t="s">
        <v>72</v>
      </c>
      <c r="D195" s="140"/>
      <c r="E195" s="136">
        <f>SUM(E192:F194)</f>
        <v>1.3611111111111112</v>
      </c>
      <c r="F195" s="136"/>
      <c r="G195" s="136">
        <f t="shared" ref="G195" si="48">SUM(G192:H194)</f>
        <v>10.199999999999999</v>
      </c>
      <c r="H195" s="136"/>
      <c r="I195" s="136">
        <f t="shared" ref="I195" si="49">SUM(I192:J194)</f>
        <v>10</v>
      </c>
      <c r="J195" s="136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9">
        <f>SUM(V192:W194)</f>
        <v>1</v>
      </c>
      <c r="W195" s="20"/>
    </row>
    <row r="198" spans="3:23" x14ac:dyDescent="0.3">
      <c r="H198" s="169" t="s">
        <v>74</v>
      </c>
      <c r="I198" s="169"/>
      <c r="J198" s="169"/>
      <c r="K198" s="169"/>
      <c r="L198" s="169"/>
      <c r="M198" s="169"/>
      <c r="N198" s="169"/>
      <c r="O198" s="169"/>
    </row>
    <row r="199" spans="3:23" x14ac:dyDescent="0.3">
      <c r="H199" s="169"/>
      <c r="I199" s="169"/>
      <c r="J199" s="169"/>
      <c r="K199" s="169"/>
      <c r="L199" s="169"/>
      <c r="M199" s="169"/>
      <c r="N199" s="169"/>
      <c r="O199" s="169"/>
    </row>
    <row r="200" spans="3:23" x14ac:dyDescent="0.3">
      <c r="H200" s="169"/>
      <c r="I200" s="169"/>
      <c r="J200" s="169"/>
      <c r="K200" s="169"/>
      <c r="L200" s="169"/>
      <c r="M200" s="169"/>
      <c r="N200" s="169"/>
      <c r="O200" s="169"/>
    </row>
    <row r="202" spans="3:23" ht="15" thickBot="1" x14ac:dyDescent="0.35"/>
    <row r="203" spans="3:23" ht="18.600000000000001" thickBot="1" x14ac:dyDescent="0.4">
      <c r="G203" s="30"/>
      <c r="H203" s="31"/>
      <c r="I203" s="146" t="str">
        <f>K163</f>
        <v xml:space="preserve">Sunlight hours </v>
      </c>
      <c r="J203" s="146"/>
      <c r="K203" s="32"/>
      <c r="L203" s="146" t="str">
        <f>K171</f>
        <v>Water Avaibility</v>
      </c>
      <c r="M203" s="146"/>
      <c r="N203" s="32"/>
      <c r="O203" s="146" t="str">
        <f>K180</f>
        <v>Soil Type</v>
      </c>
      <c r="P203" s="146"/>
      <c r="Q203" s="32"/>
      <c r="R203" s="146" t="str">
        <f>K189</f>
        <v>pH level of Soil</v>
      </c>
      <c r="S203" s="147"/>
    </row>
    <row r="204" spans="3:23" ht="18" x14ac:dyDescent="0.35">
      <c r="G204" s="160" t="str">
        <f>C192</f>
        <v>Highways</v>
      </c>
      <c r="H204" s="161"/>
      <c r="I204" s="166">
        <f>V165</f>
        <v>0.11333333333333334</v>
      </c>
      <c r="J204" s="157"/>
      <c r="K204" s="33"/>
      <c r="L204" s="151">
        <f>V174</f>
        <v>0.15045857052498421</v>
      </c>
      <c r="M204" s="157"/>
      <c r="N204" s="33"/>
      <c r="O204" s="151">
        <f>V183</f>
        <v>5.8090929912963808E-2</v>
      </c>
      <c r="P204" s="157"/>
      <c r="Q204" s="33"/>
      <c r="R204" s="151">
        <f>V192</f>
        <v>0.67234893957583031</v>
      </c>
      <c r="S204" s="152"/>
    </row>
    <row r="205" spans="3:23" ht="18" x14ac:dyDescent="0.35">
      <c r="G205" s="162"/>
      <c r="H205" s="163"/>
      <c r="I205" s="34"/>
      <c r="J205" s="35"/>
      <c r="K205" s="35"/>
      <c r="L205" s="35"/>
      <c r="M205" s="35"/>
      <c r="N205" s="35"/>
      <c r="O205" s="35"/>
      <c r="P205" s="35"/>
      <c r="Q205" s="35"/>
      <c r="R205" s="35"/>
      <c r="S205" s="36"/>
    </row>
    <row r="206" spans="3:23" ht="18" x14ac:dyDescent="0.35">
      <c r="G206" s="160" t="s">
        <v>5</v>
      </c>
      <c r="H206" s="161"/>
      <c r="I206" s="167">
        <f>V166</f>
        <v>0.34666666666666668</v>
      </c>
      <c r="J206" s="158"/>
      <c r="K206" s="35"/>
      <c r="L206" s="153">
        <f>V175</f>
        <v>0.30131246046805821</v>
      </c>
      <c r="M206" s="158"/>
      <c r="N206" s="35"/>
      <c r="O206" s="153">
        <f>V184</f>
        <v>0.2299015116811727</v>
      </c>
      <c r="P206" s="158"/>
      <c r="Q206" s="35"/>
      <c r="R206" s="153">
        <f>V193</f>
        <v>0.22655728958249965</v>
      </c>
      <c r="S206" s="154"/>
    </row>
    <row r="207" spans="3:23" ht="18" x14ac:dyDescent="0.35">
      <c r="G207" s="37"/>
      <c r="H207" s="38"/>
      <c r="I207" s="34"/>
      <c r="J207" s="35"/>
      <c r="K207" s="35"/>
      <c r="L207" s="35"/>
      <c r="M207" s="35"/>
      <c r="N207" s="35"/>
      <c r="O207" s="35"/>
      <c r="P207" s="35"/>
      <c r="Q207" s="35"/>
      <c r="R207" s="35"/>
      <c r="S207" s="36"/>
    </row>
    <row r="208" spans="3:23" ht="18.600000000000001" thickBot="1" x14ac:dyDescent="0.4">
      <c r="G208" s="164" t="s">
        <v>6</v>
      </c>
      <c r="H208" s="165"/>
      <c r="I208" s="168">
        <f>V167</f>
        <v>0.54</v>
      </c>
      <c r="J208" s="159"/>
      <c r="K208" s="39"/>
      <c r="L208" s="155">
        <f>V176</f>
        <v>0.54822896900695761</v>
      </c>
      <c r="M208" s="159"/>
      <c r="N208" s="39"/>
      <c r="O208" s="155">
        <f>V185</f>
        <v>0.71200755840586349</v>
      </c>
      <c r="P208" s="159"/>
      <c r="Q208" s="39"/>
      <c r="R208" s="155">
        <f>V194</f>
        <v>0.10109377084167</v>
      </c>
      <c r="S208" s="156"/>
    </row>
    <row r="211" spans="7:15" ht="18" x14ac:dyDescent="0.35">
      <c r="L211" s="17" t="s">
        <v>49</v>
      </c>
      <c r="M211" s="17" t="s">
        <v>81</v>
      </c>
    </row>
    <row r="212" spans="7:15" ht="18" x14ac:dyDescent="0.35">
      <c r="G212" s="149" t="s">
        <v>75</v>
      </c>
      <c r="H212" s="149"/>
      <c r="I212" s="149"/>
      <c r="J212" s="149"/>
      <c r="L212" s="16">
        <f>I204*($M$94)+L204*(M95)+O204*($M$96)+R204*($M$97)</f>
        <v>0.14435765285955837</v>
      </c>
      <c r="M212" s="18">
        <f>RANK(L212,$L$212:$L$214,0)</f>
        <v>3</v>
      </c>
    </row>
    <row r="213" spans="7:15" ht="18" x14ac:dyDescent="0.35">
      <c r="G213" s="149" t="s">
        <v>77</v>
      </c>
      <c r="H213" s="149"/>
      <c r="I213" s="149"/>
      <c r="J213" s="149"/>
      <c r="L213" s="16">
        <f>I206*(M94)+L206*(M95)+O206*(M96)+R206*(M97)</f>
        <v>0.31484333757098359</v>
      </c>
      <c r="M213" s="18">
        <f t="shared" ref="M213" si="50">RANK(L213,$L$212:$L$214,0)</f>
        <v>2</v>
      </c>
      <c r="O213" s="11"/>
    </row>
    <row r="214" spans="7:15" ht="21" x14ac:dyDescent="0.4">
      <c r="G214" s="150" t="s">
        <v>76</v>
      </c>
      <c r="H214" s="150"/>
      <c r="I214" s="150"/>
      <c r="J214" s="150"/>
      <c r="L214" s="16">
        <f>I208*(M94)+L208*(M95)+O208*(M96)+R208*(M97)</f>
        <v>0.54079900956945792</v>
      </c>
      <c r="M214" s="18">
        <f>RANK(L214,$L$212:$L$214,0)</f>
        <v>1</v>
      </c>
    </row>
    <row r="217" spans="7:15" ht="14.4" customHeight="1" x14ac:dyDescent="0.3">
      <c r="I217" s="42" t="s">
        <v>82</v>
      </c>
      <c r="J217" s="42"/>
      <c r="K217" s="42"/>
      <c r="L217" s="42"/>
      <c r="M217" s="42"/>
      <c r="N217" s="42"/>
      <c r="O217" s="42"/>
    </row>
    <row r="218" spans="7:15" x14ac:dyDescent="0.3">
      <c r="I218" s="42"/>
      <c r="J218" s="42"/>
      <c r="K218" s="42"/>
      <c r="L218" s="42"/>
      <c r="M218" s="42"/>
      <c r="N218" s="42"/>
      <c r="O218" s="42"/>
    </row>
    <row r="219" spans="7:15" x14ac:dyDescent="0.3">
      <c r="I219" s="42"/>
      <c r="J219" s="42"/>
      <c r="K219" s="42"/>
      <c r="L219" s="42"/>
      <c r="M219" s="42"/>
      <c r="N219" s="42"/>
      <c r="O219" s="42"/>
    </row>
    <row r="220" spans="7:15" x14ac:dyDescent="0.3">
      <c r="I220" s="42"/>
      <c r="J220" s="42"/>
      <c r="K220" s="42"/>
      <c r="L220" s="42"/>
      <c r="M220" s="42"/>
      <c r="N220" s="42"/>
      <c r="O220" s="42"/>
    </row>
  </sheetData>
  <mergeCells count="499">
    <mergeCell ref="F1:T3"/>
    <mergeCell ref="F4:T10"/>
    <mergeCell ref="A6:D8"/>
    <mergeCell ref="G213:J213"/>
    <mergeCell ref="G214:J214"/>
    <mergeCell ref="R204:S204"/>
    <mergeCell ref="R206:S206"/>
    <mergeCell ref="R208:S208"/>
    <mergeCell ref="G212:J212"/>
    <mergeCell ref="L204:M204"/>
    <mergeCell ref="L206:M206"/>
    <mergeCell ref="L208:M208"/>
    <mergeCell ref="O204:P204"/>
    <mergeCell ref="O206:P206"/>
    <mergeCell ref="O208:P208"/>
    <mergeCell ref="G204:H204"/>
    <mergeCell ref="G205:H205"/>
    <mergeCell ref="G206:H206"/>
    <mergeCell ref="G208:H208"/>
    <mergeCell ref="I204:J204"/>
    <mergeCell ref="I206:J206"/>
    <mergeCell ref="I208:J208"/>
    <mergeCell ref="H198:O200"/>
    <mergeCell ref="I203:J203"/>
    <mergeCell ref="L203:M203"/>
    <mergeCell ref="O203:P203"/>
    <mergeCell ref="R203:S203"/>
    <mergeCell ref="N194:O194"/>
    <mergeCell ref="P194:Q194"/>
    <mergeCell ref="R194:S194"/>
    <mergeCell ref="T194:U194"/>
    <mergeCell ref="V194:W194"/>
    <mergeCell ref="N193:O193"/>
    <mergeCell ref="P193:Q193"/>
    <mergeCell ref="R193:S193"/>
    <mergeCell ref="T193:U193"/>
    <mergeCell ref="V193:W193"/>
    <mergeCell ref="P191:Q191"/>
    <mergeCell ref="R191:S191"/>
    <mergeCell ref="T191:U191"/>
    <mergeCell ref="V191:W191"/>
    <mergeCell ref="N192:O192"/>
    <mergeCell ref="P192:Q192"/>
    <mergeCell ref="R192:S192"/>
    <mergeCell ref="T192:U192"/>
    <mergeCell ref="V192:W192"/>
    <mergeCell ref="C195:D195"/>
    <mergeCell ref="E195:F195"/>
    <mergeCell ref="G195:H195"/>
    <mergeCell ref="I195:J195"/>
    <mergeCell ref="K189:L189"/>
    <mergeCell ref="C193:D193"/>
    <mergeCell ref="E193:F193"/>
    <mergeCell ref="G193:H193"/>
    <mergeCell ref="I193:J193"/>
    <mergeCell ref="C194:D194"/>
    <mergeCell ref="E194:F194"/>
    <mergeCell ref="G194:H194"/>
    <mergeCell ref="I194:J194"/>
    <mergeCell ref="E191:F191"/>
    <mergeCell ref="G191:H191"/>
    <mergeCell ref="I191:J191"/>
    <mergeCell ref="C192:D192"/>
    <mergeCell ref="E192:F192"/>
    <mergeCell ref="G192:H192"/>
    <mergeCell ref="I192:J192"/>
    <mergeCell ref="N185:O185"/>
    <mergeCell ref="P185:Q185"/>
    <mergeCell ref="R185:S185"/>
    <mergeCell ref="T185:U185"/>
    <mergeCell ref="V185:W185"/>
    <mergeCell ref="N184:O184"/>
    <mergeCell ref="P184:Q184"/>
    <mergeCell ref="R184:S184"/>
    <mergeCell ref="T184:U184"/>
    <mergeCell ref="V184:W184"/>
    <mergeCell ref="P182:Q182"/>
    <mergeCell ref="R182:S182"/>
    <mergeCell ref="T182:U182"/>
    <mergeCell ref="V182:W182"/>
    <mergeCell ref="N183:O183"/>
    <mergeCell ref="P183:Q183"/>
    <mergeCell ref="R183:S183"/>
    <mergeCell ref="T183:U183"/>
    <mergeCell ref="V183:W183"/>
    <mergeCell ref="C185:D185"/>
    <mergeCell ref="E185:F185"/>
    <mergeCell ref="G185:H185"/>
    <mergeCell ref="I185:J185"/>
    <mergeCell ref="C186:D186"/>
    <mergeCell ref="E186:F186"/>
    <mergeCell ref="G186:H186"/>
    <mergeCell ref="I186:J186"/>
    <mergeCell ref="C183:D183"/>
    <mergeCell ref="E183:F183"/>
    <mergeCell ref="G183:H183"/>
    <mergeCell ref="I183:J183"/>
    <mergeCell ref="C184:D184"/>
    <mergeCell ref="E184:F184"/>
    <mergeCell ref="G184:H184"/>
    <mergeCell ref="I184:J184"/>
    <mergeCell ref="C177:D177"/>
    <mergeCell ref="E177:F177"/>
    <mergeCell ref="G177:H177"/>
    <mergeCell ref="I177:J177"/>
    <mergeCell ref="E182:F182"/>
    <mergeCell ref="G182:H182"/>
    <mergeCell ref="I182:J182"/>
    <mergeCell ref="K180:L180"/>
    <mergeCell ref="N176:O176"/>
    <mergeCell ref="P176:Q176"/>
    <mergeCell ref="R176:S176"/>
    <mergeCell ref="T176:U176"/>
    <mergeCell ref="V176:W176"/>
    <mergeCell ref="N175:O175"/>
    <mergeCell ref="P175:Q175"/>
    <mergeCell ref="R175:S175"/>
    <mergeCell ref="T175:U175"/>
    <mergeCell ref="V175:W175"/>
    <mergeCell ref="N174:O174"/>
    <mergeCell ref="P174:Q174"/>
    <mergeCell ref="R174:S174"/>
    <mergeCell ref="T174:U174"/>
    <mergeCell ref="V174:W174"/>
    <mergeCell ref="V164:W164"/>
    <mergeCell ref="V165:W165"/>
    <mergeCell ref="V166:W166"/>
    <mergeCell ref="V167:W167"/>
    <mergeCell ref="P173:Q173"/>
    <mergeCell ref="R173:S173"/>
    <mergeCell ref="T173:U173"/>
    <mergeCell ref="V173:W173"/>
    <mergeCell ref="R164:S164"/>
    <mergeCell ref="T164:U164"/>
    <mergeCell ref="R165:S165"/>
    <mergeCell ref="T165:U165"/>
    <mergeCell ref="R166:S166"/>
    <mergeCell ref="T166:U166"/>
    <mergeCell ref="R167:S167"/>
    <mergeCell ref="T167:U167"/>
    <mergeCell ref="K171:L171"/>
    <mergeCell ref="E173:F173"/>
    <mergeCell ref="C174:D174"/>
    <mergeCell ref="G173:H173"/>
    <mergeCell ref="I173:J173"/>
    <mergeCell ref="E174:F174"/>
    <mergeCell ref="G174:H174"/>
    <mergeCell ref="I174:J174"/>
    <mergeCell ref="C168:D168"/>
    <mergeCell ref="E175:F175"/>
    <mergeCell ref="G175:H175"/>
    <mergeCell ref="I175:J175"/>
    <mergeCell ref="C176:D176"/>
    <mergeCell ref="E176:F176"/>
    <mergeCell ref="G176:H176"/>
    <mergeCell ref="I176:J176"/>
    <mergeCell ref="C175:D175"/>
    <mergeCell ref="P164:Q164"/>
    <mergeCell ref="N165:O165"/>
    <mergeCell ref="P165:Q165"/>
    <mergeCell ref="C166:D166"/>
    <mergeCell ref="C167:D167"/>
    <mergeCell ref="E164:F164"/>
    <mergeCell ref="G164:H164"/>
    <mergeCell ref="I164:J164"/>
    <mergeCell ref="E166:F166"/>
    <mergeCell ref="G165:H165"/>
    <mergeCell ref="I165:J165"/>
    <mergeCell ref="N167:O167"/>
    <mergeCell ref="P167:Q167"/>
    <mergeCell ref="N166:O166"/>
    <mergeCell ref="P166:Q166"/>
    <mergeCell ref="C165:D165"/>
    <mergeCell ref="E165:F165"/>
    <mergeCell ref="G166:H166"/>
    <mergeCell ref="I166:J166"/>
    <mergeCell ref="E167:F167"/>
    <mergeCell ref="E168:F168"/>
    <mergeCell ref="G167:H167"/>
    <mergeCell ref="G168:H168"/>
    <mergeCell ref="I167:J167"/>
    <mergeCell ref="I168:J168"/>
    <mergeCell ref="K163:L163"/>
    <mergeCell ref="R152:S152"/>
    <mergeCell ref="R153:S153"/>
    <mergeCell ref="R154:S154"/>
    <mergeCell ref="C159:K160"/>
    <mergeCell ref="O131:Y131"/>
    <mergeCell ref="O135:W135"/>
    <mergeCell ref="O143:Z143"/>
    <mergeCell ref="S145:T145"/>
    <mergeCell ref="S146:T146"/>
    <mergeCell ref="Q145:R146"/>
    <mergeCell ref="O125:P125"/>
    <mergeCell ref="O126:P126"/>
    <mergeCell ref="O127:P127"/>
    <mergeCell ref="O128:P128"/>
    <mergeCell ref="O123:Y123"/>
    <mergeCell ref="Z115:AA115"/>
    <mergeCell ref="Z116:AA116"/>
    <mergeCell ref="Z118:AA118"/>
    <mergeCell ref="Z117:AA117"/>
    <mergeCell ref="Z119:AA119"/>
    <mergeCell ref="O119:Q119"/>
    <mergeCell ref="R119:S119"/>
    <mergeCell ref="T119:U119"/>
    <mergeCell ref="V119:W119"/>
    <mergeCell ref="X119:Y119"/>
    <mergeCell ref="O118:Q118"/>
    <mergeCell ref="R118:S118"/>
    <mergeCell ref="T118:U118"/>
    <mergeCell ref="V118:W118"/>
    <mergeCell ref="X118:Y118"/>
    <mergeCell ref="O117:Q117"/>
    <mergeCell ref="R117:S117"/>
    <mergeCell ref="T117:U117"/>
    <mergeCell ref="V117:W117"/>
    <mergeCell ref="X117:Y117"/>
    <mergeCell ref="O116:Q116"/>
    <mergeCell ref="R116:S116"/>
    <mergeCell ref="T116:U116"/>
    <mergeCell ref="V116:W116"/>
    <mergeCell ref="X116:Y116"/>
    <mergeCell ref="T105:U105"/>
    <mergeCell ref="V105:W105"/>
    <mergeCell ref="X105:Y105"/>
    <mergeCell ref="R115:S115"/>
    <mergeCell ref="T115:U115"/>
    <mergeCell ref="V115:W115"/>
    <mergeCell ref="X115:Y115"/>
    <mergeCell ref="O113:S113"/>
    <mergeCell ref="O110:Q110"/>
    <mergeCell ref="R110:S110"/>
    <mergeCell ref="T110:U110"/>
    <mergeCell ref="V110:W110"/>
    <mergeCell ref="X110:Y110"/>
    <mergeCell ref="O109:Q109"/>
    <mergeCell ref="R109:S109"/>
    <mergeCell ref="T109:U109"/>
    <mergeCell ref="V109:W109"/>
    <mergeCell ref="X109:Y109"/>
    <mergeCell ref="O108:Q108"/>
    <mergeCell ref="R108:S108"/>
    <mergeCell ref="T108:U108"/>
    <mergeCell ref="V108:W108"/>
    <mergeCell ref="X108:Y108"/>
    <mergeCell ref="T106:U106"/>
    <mergeCell ref="V106:W106"/>
    <mergeCell ref="X106:Y106"/>
    <mergeCell ref="O107:Q107"/>
    <mergeCell ref="R107:S107"/>
    <mergeCell ref="T107:U107"/>
    <mergeCell ref="V107:W107"/>
    <mergeCell ref="X107:Y107"/>
    <mergeCell ref="B110:D110"/>
    <mergeCell ref="E110:F110"/>
    <mergeCell ref="G110:H110"/>
    <mergeCell ref="I110:J110"/>
    <mergeCell ref="K110:L110"/>
    <mergeCell ref="B109:D109"/>
    <mergeCell ref="E109:F109"/>
    <mergeCell ref="G109:H109"/>
    <mergeCell ref="I109:J109"/>
    <mergeCell ref="K109:L109"/>
    <mergeCell ref="B108:D108"/>
    <mergeCell ref="E108:F108"/>
    <mergeCell ref="G108:H108"/>
    <mergeCell ref="I108:J108"/>
    <mergeCell ref="K108:L108"/>
    <mergeCell ref="B107:D107"/>
    <mergeCell ref="E107:F107"/>
    <mergeCell ref="G107:H107"/>
    <mergeCell ref="I107:J107"/>
    <mergeCell ref="K107:L107"/>
    <mergeCell ref="M98:N98"/>
    <mergeCell ref="N101:R102"/>
    <mergeCell ref="E106:F106"/>
    <mergeCell ref="G106:H106"/>
    <mergeCell ref="I106:J106"/>
    <mergeCell ref="K106:L106"/>
    <mergeCell ref="O104:W104"/>
    <mergeCell ref="R106:S106"/>
    <mergeCell ref="O105:Q105"/>
    <mergeCell ref="R105:S105"/>
    <mergeCell ref="B98:D98"/>
    <mergeCell ref="E98:F98"/>
    <mergeCell ref="G98:H98"/>
    <mergeCell ref="I98:J98"/>
    <mergeCell ref="K98:L98"/>
    <mergeCell ref="M93:N93"/>
    <mergeCell ref="M94:N94"/>
    <mergeCell ref="M95:N95"/>
    <mergeCell ref="M96:N96"/>
    <mergeCell ref="M97:N97"/>
    <mergeCell ref="B97:D97"/>
    <mergeCell ref="E97:F97"/>
    <mergeCell ref="G97:H97"/>
    <mergeCell ref="I97:J97"/>
    <mergeCell ref="K97:L97"/>
    <mergeCell ref="B96:D96"/>
    <mergeCell ref="E96:F96"/>
    <mergeCell ref="G96:H96"/>
    <mergeCell ref="I96:J96"/>
    <mergeCell ref="K96:L96"/>
    <mergeCell ref="B95:D95"/>
    <mergeCell ref="E95:F95"/>
    <mergeCell ref="G95:H95"/>
    <mergeCell ref="I95:J95"/>
    <mergeCell ref="K95:L95"/>
    <mergeCell ref="B94:D94"/>
    <mergeCell ref="E94:F94"/>
    <mergeCell ref="G94:H94"/>
    <mergeCell ref="I94:J94"/>
    <mergeCell ref="K94:L94"/>
    <mergeCell ref="B91:I91"/>
    <mergeCell ref="E93:F93"/>
    <mergeCell ref="G93:H93"/>
    <mergeCell ref="I93:J93"/>
    <mergeCell ref="K93:L93"/>
    <mergeCell ref="O87:Q87"/>
    <mergeCell ref="R87:S87"/>
    <mergeCell ref="T87:U87"/>
    <mergeCell ref="V87:W87"/>
    <mergeCell ref="X87:Y87"/>
    <mergeCell ref="O86:Q86"/>
    <mergeCell ref="R86:S86"/>
    <mergeCell ref="T86:U86"/>
    <mergeCell ref="V86:W86"/>
    <mergeCell ref="X86:Y86"/>
    <mergeCell ref="O85:Q85"/>
    <mergeCell ref="R85:S85"/>
    <mergeCell ref="T85:U85"/>
    <mergeCell ref="V85:W85"/>
    <mergeCell ref="X85:Y85"/>
    <mergeCell ref="T83:U83"/>
    <mergeCell ref="V83:W83"/>
    <mergeCell ref="X83:Y83"/>
    <mergeCell ref="O84:Q84"/>
    <mergeCell ref="R84:S84"/>
    <mergeCell ref="T84:U84"/>
    <mergeCell ref="V84:W84"/>
    <mergeCell ref="X84:Y84"/>
    <mergeCell ref="B88:D88"/>
    <mergeCell ref="E88:F88"/>
    <mergeCell ref="G88:H88"/>
    <mergeCell ref="I88:J88"/>
    <mergeCell ref="K88:L88"/>
    <mergeCell ref="B87:D87"/>
    <mergeCell ref="E87:F87"/>
    <mergeCell ref="G87:H87"/>
    <mergeCell ref="I87:J87"/>
    <mergeCell ref="K87:L87"/>
    <mergeCell ref="B86:D86"/>
    <mergeCell ref="E86:F86"/>
    <mergeCell ref="G86:H86"/>
    <mergeCell ref="I86:J86"/>
    <mergeCell ref="K86:L86"/>
    <mergeCell ref="B85:D85"/>
    <mergeCell ref="E85:F85"/>
    <mergeCell ref="G85:H85"/>
    <mergeCell ref="I85:J85"/>
    <mergeCell ref="K85:L85"/>
    <mergeCell ref="B84:D84"/>
    <mergeCell ref="E84:F84"/>
    <mergeCell ref="G84:H84"/>
    <mergeCell ref="I84:J84"/>
    <mergeCell ref="K84:L84"/>
    <mergeCell ref="N77:R78"/>
    <mergeCell ref="B81:H81"/>
    <mergeCell ref="E83:F83"/>
    <mergeCell ref="G83:H83"/>
    <mergeCell ref="I83:J83"/>
    <mergeCell ref="K83:L83"/>
    <mergeCell ref="R83:S83"/>
    <mergeCell ref="O81:X81"/>
    <mergeCell ref="B74:D74"/>
    <mergeCell ref="E74:F74"/>
    <mergeCell ref="G74:H74"/>
    <mergeCell ref="I74:J74"/>
    <mergeCell ref="K74:L74"/>
    <mergeCell ref="B73:D73"/>
    <mergeCell ref="E73:F73"/>
    <mergeCell ref="G73:H73"/>
    <mergeCell ref="I73:J73"/>
    <mergeCell ref="K73:L73"/>
    <mergeCell ref="B72:D72"/>
    <mergeCell ref="E72:F72"/>
    <mergeCell ref="G72:H72"/>
    <mergeCell ref="I72:J72"/>
    <mergeCell ref="K72:L72"/>
    <mergeCell ref="B71:D71"/>
    <mergeCell ref="E71:F71"/>
    <mergeCell ref="G71:H71"/>
    <mergeCell ref="I71:J71"/>
    <mergeCell ref="K71:L71"/>
    <mergeCell ref="E70:F70"/>
    <mergeCell ref="G70:H70"/>
    <mergeCell ref="I70:J70"/>
    <mergeCell ref="K70:L70"/>
    <mergeCell ref="T74:U74"/>
    <mergeCell ref="V71:W71"/>
    <mergeCell ref="V72:W72"/>
    <mergeCell ref="V73:W73"/>
    <mergeCell ref="V74:W74"/>
    <mergeCell ref="X70:Y70"/>
    <mergeCell ref="R71:S71"/>
    <mergeCell ref="R72:S72"/>
    <mergeCell ref="R73:S73"/>
    <mergeCell ref="R74:S74"/>
    <mergeCell ref="T71:U71"/>
    <mergeCell ref="T72:U72"/>
    <mergeCell ref="T73:U73"/>
    <mergeCell ref="X71:Y71"/>
    <mergeCell ref="X72:Y72"/>
    <mergeCell ref="X73:Y73"/>
    <mergeCell ref="X74:Y74"/>
    <mergeCell ref="O73:Q73"/>
    <mergeCell ref="O74:Q74"/>
    <mergeCell ref="R70:S70"/>
    <mergeCell ref="T70:U70"/>
    <mergeCell ref="V70:W70"/>
    <mergeCell ref="L60:O60"/>
    <mergeCell ref="L61:O61"/>
    <mergeCell ref="P57:S57"/>
    <mergeCell ref="P58:S58"/>
    <mergeCell ref="P59:S59"/>
    <mergeCell ref="P60:S60"/>
    <mergeCell ref="P61:S61"/>
    <mergeCell ref="A1:B2"/>
    <mergeCell ref="A16:L16"/>
    <mergeCell ref="D17:L17"/>
    <mergeCell ref="D18:F18"/>
    <mergeCell ref="J18:L18"/>
    <mergeCell ref="G21:I21"/>
    <mergeCell ref="G22:I22"/>
    <mergeCell ref="J19:L19"/>
    <mergeCell ref="J20:L20"/>
    <mergeCell ref="D21:F21"/>
    <mergeCell ref="J21:L21"/>
    <mergeCell ref="J22:L22"/>
    <mergeCell ref="A17:C17"/>
    <mergeCell ref="A18:C18"/>
    <mergeCell ref="A19:C19"/>
    <mergeCell ref="A20:C20"/>
    <mergeCell ref="A21:C21"/>
    <mergeCell ref="A22:C22"/>
    <mergeCell ref="D19:F19"/>
    <mergeCell ref="D20:F20"/>
    <mergeCell ref="D22:F22"/>
    <mergeCell ref="G18:I18"/>
    <mergeCell ref="G19:I19"/>
    <mergeCell ref="G20:I20"/>
    <mergeCell ref="O26:T26"/>
    <mergeCell ref="O27:T27"/>
    <mergeCell ref="O28:R28"/>
    <mergeCell ref="S28:T28"/>
    <mergeCell ref="A23:B23"/>
    <mergeCell ref="A26:L26"/>
    <mergeCell ref="A27:L54"/>
    <mergeCell ref="N49:P50"/>
    <mergeCell ref="O37:R37"/>
    <mergeCell ref="O32:R32"/>
    <mergeCell ref="O33:R33"/>
    <mergeCell ref="O34:R34"/>
    <mergeCell ref="O35:R35"/>
    <mergeCell ref="O36:R36"/>
    <mergeCell ref="O29:R29"/>
    <mergeCell ref="O30:R30"/>
    <mergeCell ref="O31:R31"/>
    <mergeCell ref="P43:T43"/>
    <mergeCell ref="P44:T44"/>
    <mergeCell ref="O40:T40"/>
    <mergeCell ref="P42:T42"/>
    <mergeCell ref="O41:T41"/>
    <mergeCell ref="P45:T45"/>
    <mergeCell ref="I217:O220"/>
    <mergeCell ref="W55:X55"/>
    <mergeCell ref="P56:S56"/>
    <mergeCell ref="T56:V56"/>
    <mergeCell ref="X56:X61"/>
    <mergeCell ref="P46:T46"/>
    <mergeCell ref="P47:T47"/>
    <mergeCell ref="O52:T52"/>
    <mergeCell ref="O53:T53"/>
    <mergeCell ref="P55:S55"/>
    <mergeCell ref="T55:V55"/>
    <mergeCell ref="L56:O56"/>
    <mergeCell ref="L55:O55"/>
    <mergeCell ref="L57:O57"/>
    <mergeCell ref="L58:O58"/>
    <mergeCell ref="L59:O59"/>
    <mergeCell ref="T57:V57"/>
    <mergeCell ref="T58:V58"/>
    <mergeCell ref="T59:V59"/>
    <mergeCell ref="T60:V60"/>
    <mergeCell ref="T61:V61"/>
    <mergeCell ref="N66:R67"/>
    <mergeCell ref="O71:Q71"/>
    <mergeCell ref="O72:Q72"/>
  </mergeCells>
  <pageMargins left="0.7" right="0.7" top="0.75" bottom="0.75" header="0.3" footer="0.3"/>
  <pageSetup orientation="portrait" r:id="rId1"/>
  <ignoredErrors>
    <ignoredError sqref="P60 B7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Anshna Purohit</dc:creator>
  <cp:lastModifiedBy>Anshna Purohit</cp:lastModifiedBy>
  <dcterms:created xsi:type="dcterms:W3CDTF">2015-06-05T18:17:20Z</dcterms:created>
  <dcterms:modified xsi:type="dcterms:W3CDTF">2021-06-20T16:05:50Z</dcterms:modified>
</cp:coreProperties>
</file>