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CS\6thSemester\RK\RKC-master\ETS\"/>
    </mc:Choice>
  </mc:AlternateContent>
  <xr:revisionPtr revIDLastSave="0" documentId="13_ncr:1_{9744350F-DCCB-4141-8625-B83101AD092B}" xr6:coauthVersionLast="31" xr6:coauthVersionMax="31" xr10:uidLastSave="{00000000-0000-0000-0000-000000000000}"/>
  <bookViews>
    <workbookView xWindow="0" yWindow="0" windowWidth="11205" windowHeight="7050" activeTab="4" xr2:uid="{B51DC692-3955-4995-ADE9-17F492C4F51A}"/>
  </bookViews>
  <sheets>
    <sheet name="Sheet1" sheetId="1" r:id="rId1"/>
    <sheet name="Sheet2" sheetId="5" r:id="rId2"/>
    <sheet name="WIEGER" sheetId="2" r:id="rId3"/>
    <sheet name="WIEGER FIX" sheetId="4" r:id="rId4"/>
    <sheet name="WIEGER (11)" sheetId="7" r:id="rId5"/>
    <sheet name="AHP" sheetId="3" r:id="rId6"/>
    <sheet name="AHP (2)" sheetId="6" r:id="rId7"/>
  </sheets>
  <definedNames>
    <definedName name="_xlnm._FilterDatabase" localSheetId="4" hidden="1">'WIEGER (11)'!$A$1:$L$14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7" l="1"/>
  <c r="I1" i="7"/>
  <c r="J6" i="7" s="1"/>
  <c r="G1" i="7"/>
  <c r="H6" i="7" s="1"/>
  <c r="E5" i="7"/>
  <c r="E6" i="7"/>
  <c r="E7" i="7"/>
  <c r="E8" i="7"/>
  <c r="E13" i="7"/>
  <c r="E14" i="7"/>
  <c r="E11" i="7"/>
  <c r="E10" i="7"/>
  <c r="E9" i="7"/>
  <c r="E12" i="7"/>
  <c r="E4" i="7"/>
  <c r="H7" i="7" l="1"/>
  <c r="E1" i="7"/>
  <c r="F11" i="7" s="1"/>
  <c r="H4" i="7"/>
  <c r="H11" i="7"/>
  <c r="H9" i="7"/>
  <c r="H13" i="7"/>
  <c r="H5" i="7"/>
  <c r="J4" i="7"/>
  <c r="J11" i="7"/>
  <c r="J7" i="7"/>
  <c r="J9" i="7"/>
  <c r="J13" i="7"/>
  <c r="J5" i="7"/>
  <c r="F9" i="7"/>
  <c r="H12" i="7"/>
  <c r="H10" i="7"/>
  <c r="H14" i="7"/>
  <c r="H8" i="7"/>
  <c r="J12" i="7"/>
  <c r="J10" i="7"/>
  <c r="J14" i="7"/>
  <c r="J8" i="7"/>
  <c r="K10" i="6"/>
  <c r="J10" i="6"/>
  <c r="E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O13" i="6"/>
  <c r="G5" i="6"/>
  <c r="H6" i="6"/>
  <c r="G6" i="6"/>
  <c r="I7" i="6"/>
  <c r="H7" i="6"/>
  <c r="G7" i="6"/>
  <c r="J8" i="6"/>
  <c r="I8" i="6"/>
  <c r="H8" i="6"/>
  <c r="G8" i="6"/>
  <c r="K9" i="6"/>
  <c r="J9" i="6"/>
  <c r="I9" i="6"/>
  <c r="H9" i="6"/>
  <c r="G9" i="6"/>
  <c r="L10" i="6"/>
  <c r="I10" i="6"/>
  <c r="H10" i="6"/>
  <c r="G10" i="6"/>
  <c r="M11" i="6"/>
  <c r="L11" i="6"/>
  <c r="K11" i="6"/>
  <c r="J11" i="6"/>
  <c r="I11" i="6"/>
  <c r="H11" i="6"/>
  <c r="G11" i="6"/>
  <c r="N12" i="6"/>
  <c r="N13" i="6" s="1"/>
  <c r="N22" i="6" s="1"/>
  <c r="M12" i="6"/>
  <c r="L12" i="6"/>
  <c r="K12" i="6"/>
  <c r="J12" i="6"/>
  <c r="I12" i="6"/>
  <c r="H12" i="6"/>
  <c r="G12" i="6"/>
  <c r="F8" i="7" l="1"/>
  <c r="K8" i="7" s="1"/>
  <c r="F5" i="7"/>
  <c r="K5" i="7" s="1"/>
  <c r="F4" i="7"/>
  <c r="F10" i="7"/>
  <c r="K10" i="7" s="1"/>
  <c r="F13" i="7"/>
  <c r="K13" i="7" s="1"/>
  <c r="K11" i="7"/>
  <c r="F6" i="7"/>
  <c r="K6" i="7" s="1"/>
  <c r="F14" i="7"/>
  <c r="K14" i="7" s="1"/>
  <c r="F12" i="7"/>
  <c r="K12" i="7" s="1"/>
  <c r="F7" i="7"/>
  <c r="K7" i="7" s="1"/>
  <c r="K9" i="7"/>
  <c r="E13" i="6"/>
  <c r="E17" i="6" s="1"/>
  <c r="M13" i="6"/>
  <c r="M26" i="6" s="1"/>
  <c r="L13" i="6"/>
  <c r="L19" i="6" s="1"/>
  <c r="J13" i="6"/>
  <c r="J25" i="6" s="1"/>
  <c r="I13" i="6"/>
  <c r="I23" i="6" s="1"/>
  <c r="G13" i="6"/>
  <c r="G27" i="6" s="1"/>
  <c r="K13" i="6"/>
  <c r="K23" i="6" s="1"/>
  <c r="H13" i="6"/>
  <c r="H27" i="6" s="1"/>
  <c r="F13" i="6"/>
  <c r="F27" i="6" s="1"/>
  <c r="N17" i="6"/>
  <c r="E19" i="6"/>
  <c r="N27" i="6"/>
  <c r="N19" i="6"/>
  <c r="M27" i="6"/>
  <c r="M22" i="6"/>
  <c r="O27" i="6"/>
  <c r="O23" i="6"/>
  <c r="O22" i="6"/>
  <c r="O21" i="6"/>
  <c r="O18" i="6"/>
  <c r="O20" i="6"/>
  <c r="O26" i="6"/>
  <c r="I26" i="6"/>
  <c r="J26" i="6"/>
  <c r="L27" i="6"/>
  <c r="N26" i="6"/>
  <c r="N25" i="6"/>
  <c r="N24" i="6"/>
  <c r="O17" i="6"/>
  <c r="I18" i="6"/>
  <c r="N18" i="6"/>
  <c r="F19" i="6"/>
  <c r="K19" i="6"/>
  <c r="O19" i="6"/>
  <c r="I20" i="6"/>
  <c r="N20" i="6"/>
  <c r="N21" i="6"/>
  <c r="I22" i="6"/>
  <c r="N23" i="6"/>
  <c r="O24" i="6"/>
  <c r="O25" i="6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K26" i="6" l="1"/>
  <c r="L26" i="6"/>
  <c r="L21" i="6"/>
  <c r="L17" i="6"/>
  <c r="L23" i="6"/>
  <c r="L22" i="6"/>
  <c r="L20" i="6"/>
  <c r="L18" i="6"/>
  <c r="L24" i="6"/>
  <c r="L25" i="6"/>
  <c r="G20" i="6"/>
  <c r="M24" i="6"/>
  <c r="M20" i="6"/>
  <c r="M18" i="6"/>
  <c r="M25" i="6"/>
  <c r="J20" i="6"/>
  <c r="E20" i="6"/>
  <c r="G23" i="6"/>
  <c r="J21" i="6"/>
  <c r="M19" i="6"/>
  <c r="H19" i="6"/>
  <c r="M17" i="6"/>
  <c r="J24" i="6"/>
  <c r="M21" i="6"/>
  <c r="M23" i="6"/>
  <c r="K17" i="6"/>
  <c r="K18" i="6"/>
  <c r="K22" i="6"/>
  <c r="K27" i="6"/>
  <c r="K24" i="6"/>
  <c r="K25" i="6"/>
  <c r="K20" i="6"/>
  <c r="K21" i="6"/>
  <c r="J19" i="6"/>
  <c r="J27" i="6"/>
  <c r="J23" i="6"/>
  <c r="G21" i="6"/>
  <c r="J18" i="6"/>
  <c r="G18" i="6"/>
  <c r="F17" i="6"/>
  <c r="F23" i="6"/>
  <c r="G17" i="6"/>
  <c r="G24" i="6"/>
  <c r="G26" i="6"/>
  <c r="I25" i="6"/>
  <c r="I27" i="6"/>
  <c r="J22" i="6"/>
  <c r="I17" i="6"/>
  <c r="H26" i="6"/>
  <c r="H21" i="6"/>
  <c r="I24" i="6"/>
  <c r="H23" i="6"/>
  <c r="J17" i="6"/>
  <c r="I21" i="6"/>
  <c r="G19" i="6"/>
  <c r="G25" i="6"/>
  <c r="G22" i="6"/>
  <c r="I19" i="6"/>
  <c r="H24" i="6"/>
  <c r="H17" i="6"/>
  <c r="H20" i="6"/>
  <c r="H18" i="6"/>
  <c r="H22" i="6"/>
  <c r="H25" i="6"/>
  <c r="F26" i="6"/>
  <c r="F20" i="6"/>
  <c r="F18" i="6"/>
  <c r="F21" i="6"/>
  <c r="F24" i="6"/>
  <c r="F22" i="6"/>
  <c r="F25" i="6"/>
  <c r="E24" i="6"/>
  <c r="E25" i="6"/>
  <c r="E22" i="6"/>
  <c r="E18" i="6"/>
  <c r="E27" i="6"/>
  <c r="E26" i="6"/>
  <c r="E21" i="6"/>
  <c r="E23" i="6"/>
  <c r="F23" i="3"/>
  <c r="F28" i="3" s="1"/>
  <c r="G23" i="3"/>
  <c r="G28" i="3" s="1"/>
  <c r="H23" i="3"/>
  <c r="H28" i="3" s="1"/>
  <c r="I23" i="3"/>
  <c r="I34" i="3" s="1"/>
  <c r="J23" i="3"/>
  <c r="J28" i="3" s="1"/>
  <c r="K23" i="3"/>
  <c r="K27" i="3" s="1"/>
  <c r="L23" i="3"/>
  <c r="L28" i="3" s="1"/>
  <c r="M23" i="3"/>
  <c r="N23" i="3"/>
  <c r="N28" i="3" s="1"/>
  <c r="O23" i="3"/>
  <c r="P23" i="3"/>
  <c r="P29" i="3" s="1"/>
  <c r="Q23" i="3"/>
  <c r="R23" i="3"/>
  <c r="R38" i="3" s="1"/>
  <c r="S23" i="3"/>
  <c r="T23" i="3"/>
  <c r="U23" i="3"/>
  <c r="V23" i="3"/>
  <c r="W23" i="3"/>
  <c r="X23" i="3"/>
  <c r="Y23" i="3"/>
  <c r="E23" i="3"/>
  <c r="E29" i="3" s="1"/>
  <c r="E46" i="3" l="1"/>
  <c r="E42" i="3"/>
  <c r="E38" i="3"/>
  <c r="E34" i="3"/>
  <c r="E30" i="3"/>
  <c r="F47" i="3"/>
  <c r="F43" i="3"/>
  <c r="F39" i="3"/>
  <c r="F35" i="3"/>
  <c r="F31" i="3"/>
  <c r="G27" i="3"/>
  <c r="G40" i="3"/>
  <c r="G32" i="3"/>
  <c r="H47" i="3"/>
  <c r="H43" i="3"/>
  <c r="H39" i="3"/>
  <c r="H35" i="3"/>
  <c r="H31" i="3"/>
  <c r="I46" i="3"/>
  <c r="I38" i="3"/>
  <c r="I30" i="3"/>
  <c r="J45" i="3"/>
  <c r="J41" i="3"/>
  <c r="J37" i="3"/>
  <c r="J33" i="3"/>
  <c r="J29" i="3"/>
  <c r="K44" i="3"/>
  <c r="L45" i="3"/>
  <c r="L41" i="3"/>
  <c r="L37" i="3"/>
  <c r="L33" i="3"/>
  <c r="L29" i="3"/>
  <c r="N45" i="3"/>
  <c r="N41" i="3"/>
  <c r="N37" i="3"/>
  <c r="N33" i="3"/>
  <c r="N29" i="3"/>
  <c r="P45" i="3"/>
  <c r="P41" i="3"/>
  <c r="P37" i="3"/>
  <c r="P33" i="3"/>
  <c r="P28" i="3"/>
  <c r="R42" i="3"/>
  <c r="R34" i="3"/>
  <c r="E27" i="3"/>
  <c r="E44" i="3"/>
  <c r="E40" i="3"/>
  <c r="E36" i="3"/>
  <c r="E32" i="3"/>
  <c r="E28" i="3"/>
  <c r="F45" i="3"/>
  <c r="F41" i="3"/>
  <c r="F37" i="3"/>
  <c r="F33" i="3"/>
  <c r="F29" i="3"/>
  <c r="G44" i="3"/>
  <c r="G36" i="3"/>
  <c r="H45" i="3"/>
  <c r="H41" i="3"/>
  <c r="H37" i="3"/>
  <c r="H33" i="3"/>
  <c r="H29" i="3"/>
  <c r="I42" i="3"/>
  <c r="J47" i="3"/>
  <c r="J43" i="3"/>
  <c r="J39" i="3"/>
  <c r="J35" i="3"/>
  <c r="J31" i="3"/>
  <c r="L47" i="3"/>
  <c r="L43" i="3"/>
  <c r="L39" i="3"/>
  <c r="L35" i="3"/>
  <c r="L31" i="3"/>
  <c r="N47" i="3"/>
  <c r="N43" i="3"/>
  <c r="N39" i="3"/>
  <c r="N35" i="3"/>
  <c r="N31" i="3"/>
  <c r="P47" i="3"/>
  <c r="P43" i="3"/>
  <c r="P39" i="3"/>
  <c r="P35" i="3"/>
  <c r="P31" i="3"/>
  <c r="R46" i="3"/>
  <c r="Q24" i="6"/>
  <c r="R24" i="6" s="1"/>
  <c r="S24" i="6" s="1"/>
  <c r="U24" i="6" s="1"/>
  <c r="Q21" i="6"/>
  <c r="R21" i="6" s="1"/>
  <c r="S21" i="6" s="1"/>
  <c r="U21" i="6" s="1"/>
  <c r="Q27" i="6"/>
  <c r="R27" i="6" s="1"/>
  <c r="S27" i="6" s="1"/>
  <c r="U27" i="6" s="1"/>
  <c r="Q22" i="6"/>
  <c r="R22" i="6" s="1"/>
  <c r="S22" i="6" s="1"/>
  <c r="U22" i="6" s="1"/>
  <c r="Q26" i="6"/>
  <c r="R26" i="6" s="1"/>
  <c r="S26" i="6" s="1"/>
  <c r="U26" i="6" s="1"/>
  <c r="Q25" i="6"/>
  <c r="R25" i="6" s="1"/>
  <c r="S25" i="6" s="1"/>
  <c r="U25" i="6" s="1"/>
  <c r="Q23" i="6"/>
  <c r="R23" i="6" s="1"/>
  <c r="S23" i="6" s="1"/>
  <c r="U23" i="6" s="1"/>
  <c r="Q18" i="6"/>
  <c r="R18" i="6" s="1"/>
  <c r="S18" i="6" s="1"/>
  <c r="U18" i="6" s="1"/>
  <c r="Q17" i="6"/>
  <c r="R17" i="6" s="1"/>
  <c r="S17" i="6" s="1"/>
  <c r="U17" i="6" s="1"/>
  <c r="Q20" i="6"/>
  <c r="R20" i="6" s="1"/>
  <c r="S20" i="6" s="1"/>
  <c r="U20" i="6" s="1"/>
  <c r="Q19" i="6"/>
  <c r="R19" i="6" s="1"/>
  <c r="S19" i="6" s="1"/>
  <c r="U19" i="6" s="1"/>
  <c r="Y28" i="3"/>
  <c r="Y30" i="3"/>
  <c r="Y32" i="3"/>
  <c r="Y34" i="3"/>
  <c r="Y36" i="3"/>
  <c r="Y38" i="3"/>
  <c r="Y40" i="3"/>
  <c r="Y42" i="3"/>
  <c r="Y44" i="3"/>
  <c r="Y46" i="3"/>
  <c r="Y27" i="3"/>
  <c r="Y29" i="3"/>
  <c r="Y33" i="3"/>
  <c r="Y37" i="3"/>
  <c r="Y41" i="3"/>
  <c r="Y45" i="3"/>
  <c r="Y31" i="3"/>
  <c r="Y35" i="3"/>
  <c r="Y39" i="3"/>
  <c r="Y43" i="3"/>
  <c r="Y47" i="3"/>
  <c r="W28" i="3"/>
  <c r="W30" i="3"/>
  <c r="W32" i="3"/>
  <c r="W34" i="3"/>
  <c r="W36" i="3"/>
  <c r="W38" i="3"/>
  <c r="W40" i="3"/>
  <c r="W42" i="3"/>
  <c r="W44" i="3"/>
  <c r="W46" i="3"/>
  <c r="W27" i="3"/>
  <c r="W31" i="3"/>
  <c r="W35" i="3"/>
  <c r="W39" i="3"/>
  <c r="W43" i="3"/>
  <c r="W47" i="3"/>
  <c r="W29" i="3"/>
  <c r="W33" i="3"/>
  <c r="W37" i="3"/>
  <c r="W41" i="3"/>
  <c r="W45" i="3"/>
  <c r="U28" i="3"/>
  <c r="U30" i="3"/>
  <c r="U32" i="3"/>
  <c r="U34" i="3"/>
  <c r="U36" i="3"/>
  <c r="U38" i="3"/>
  <c r="U40" i="3"/>
  <c r="U42" i="3"/>
  <c r="U44" i="3"/>
  <c r="U46" i="3"/>
  <c r="U27" i="3"/>
  <c r="U29" i="3"/>
  <c r="U33" i="3"/>
  <c r="U37" i="3"/>
  <c r="U41" i="3"/>
  <c r="U45" i="3"/>
  <c r="U31" i="3"/>
  <c r="U35" i="3"/>
  <c r="U39" i="3"/>
  <c r="U43" i="3"/>
  <c r="U47" i="3"/>
  <c r="S28" i="3"/>
  <c r="S30" i="3"/>
  <c r="S32" i="3"/>
  <c r="S34" i="3"/>
  <c r="S36" i="3"/>
  <c r="S38" i="3"/>
  <c r="S40" i="3"/>
  <c r="S42" i="3"/>
  <c r="S44" i="3"/>
  <c r="S46" i="3"/>
  <c r="S27" i="3"/>
  <c r="S29" i="3"/>
  <c r="S31" i="3"/>
  <c r="S33" i="3"/>
  <c r="S35" i="3"/>
  <c r="S37" i="3"/>
  <c r="S39" i="3"/>
  <c r="S41" i="3"/>
  <c r="S43" i="3"/>
  <c r="S45" i="3"/>
  <c r="S47" i="3"/>
  <c r="Q28" i="3"/>
  <c r="Q30" i="3"/>
  <c r="Q32" i="3"/>
  <c r="Q34" i="3"/>
  <c r="Q36" i="3"/>
  <c r="Q38" i="3"/>
  <c r="Q40" i="3"/>
  <c r="Q42" i="3"/>
  <c r="Q44" i="3"/>
  <c r="Q46" i="3"/>
  <c r="Q27" i="3"/>
  <c r="Q31" i="3"/>
  <c r="Q35" i="3"/>
  <c r="Q39" i="3"/>
  <c r="Q43" i="3"/>
  <c r="Q47" i="3"/>
  <c r="Q29" i="3"/>
  <c r="Q33" i="3"/>
  <c r="Q37" i="3"/>
  <c r="Q41" i="3"/>
  <c r="Q45" i="3"/>
  <c r="O29" i="3"/>
  <c r="O31" i="3"/>
  <c r="O33" i="3"/>
  <c r="O35" i="3"/>
  <c r="O37" i="3"/>
  <c r="O39" i="3"/>
  <c r="O41" i="3"/>
  <c r="O43" i="3"/>
  <c r="O45" i="3"/>
  <c r="O47" i="3"/>
  <c r="O28" i="3"/>
  <c r="O30" i="3"/>
  <c r="O32" i="3"/>
  <c r="O34" i="3"/>
  <c r="O36" i="3"/>
  <c r="O38" i="3"/>
  <c r="O40" i="3"/>
  <c r="O42" i="3"/>
  <c r="O44" i="3"/>
  <c r="O46" i="3"/>
  <c r="O27" i="3"/>
  <c r="M29" i="3"/>
  <c r="M31" i="3"/>
  <c r="M33" i="3"/>
  <c r="M35" i="3"/>
  <c r="M37" i="3"/>
  <c r="M39" i="3"/>
  <c r="M41" i="3"/>
  <c r="M43" i="3"/>
  <c r="M45" i="3"/>
  <c r="M47" i="3"/>
  <c r="M28" i="3"/>
  <c r="M30" i="3"/>
  <c r="M32" i="3"/>
  <c r="M34" i="3"/>
  <c r="M36" i="3"/>
  <c r="M38" i="3"/>
  <c r="M40" i="3"/>
  <c r="M42" i="3"/>
  <c r="M44" i="3"/>
  <c r="M46" i="3"/>
  <c r="M27" i="3"/>
  <c r="K29" i="3"/>
  <c r="K31" i="3"/>
  <c r="K33" i="3"/>
  <c r="K35" i="3"/>
  <c r="K37" i="3"/>
  <c r="K39" i="3"/>
  <c r="K41" i="3"/>
  <c r="K43" i="3"/>
  <c r="K45" i="3"/>
  <c r="K47" i="3"/>
  <c r="K28" i="3"/>
  <c r="K30" i="3"/>
  <c r="K32" i="3"/>
  <c r="K34" i="3"/>
  <c r="K36" i="3"/>
  <c r="K38" i="3"/>
  <c r="K40" i="3"/>
  <c r="I29" i="3"/>
  <c r="I31" i="3"/>
  <c r="I33" i="3"/>
  <c r="I35" i="3"/>
  <c r="I37" i="3"/>
  <c r="I39" i="3"/>
  <c r="I41" i="3"/>
  <c r="I43" i="3"/>
  <c r="I45" i="3"/>
  <c r="I47" i="3"/>
  <c r="G29" i="3"/>
  <c r="G31" i="3"/>
  <c r="G33" i="3"/>
  <c r="G35" i="3"/>
  <c r="G37" i="3"/>
  <c r="G39" i="3"/>
  <c r="G41" i="3"/>
  <c r="G43" i="3"/>
  <c r="G45" i="3"/>
  <c r="G47" i="3"/>
  <c r="G46" i="3"/>
  <c r="G42" i="3"/>
  <c r="G38" i="3"/>
  <c r="G34" i="3"/>
  <c r="G30" i="3"/>
  <c r="I27" i="3"/>
  <c r="I44" i="3"/>
  <c r="I40" i="3"/>
  <c r="I36" i="3"/>
  <c r="I32" i="3"/>
  <c r="I28" i="3"/>
  <c r="K46" i="3"/>
  <c r="K42" i="3"/>
  <c r="X29" i="3"/>
  <c r="X31" i="3"/>
  <c r="X33" i="3"/>
  <c r="X35" i="3"/>
  <c r="X37" i="3"/>
  <c r="X39" i="3"/>
  <c r="X41" i="3"/>
  <c r="X43" i="3"/>
  <c r="X45" i="3"/>
  <c r="X47" i="3"/>
  <c r="X28" i="3"/>
  <c r="X32" i="3"/>
  <c r="X36" i="3"/>
  <c r="X40" i="3"/>
  <c r="X44" i="3"/>
  <c r="X27" i="3"/>
  <c r="X30" i="3"/>
  <c r="X34" i="3"/>
  <c r="X38" i="3"/>
  <c r="X42" i="3"/>
  <c r="X46" i="3"/>
  <c r="V29" i="3"/>
  <c r="V31" i="3"/>
  <c r="V33" i="3"/>
  <c r="V35" i="3"/>
  <c r="V37" i="3"/>
  <c r="V39" i="3"/>
  <c r="V41" i="3"/>
  <c r="V43" i="3"/>
  <c r="V45" i="3"/>
  <c r="V47" i="3"/>
  <c r="V30" i="3"/>
  <c r="V34" i="3"/>
  <c r="V38" i="3"/>
  <c r="V42" i="3"/>
  <c r="V46" i="3"/>
  <c r="V28" i="3"/>
  <c r="V32" i="3"/>
  <c r="V36" i="3"/>
  <c r="V40" i="3"/>
  <c r="V44" i="3"/>
  <c r="V27" i="3"/>
  <c r="T29" i="3"/>
  <c r="T28" i="3"/>
  <c r="T31" i="3"/>
  <c r="T33" i="3"/>
  <c r="T35" i="3"/>
  <c r="T37" i="3"/>
  <c r="T39" i="3"/>
  <c r="T41" i="3"/>
  <c r="T43" i="3"/>
  <c r="T45" i="3"/>
  <c r="T47" i="3"/>
  <c r="T30" i="3"/>
  <c r="T32" i="3"/>
  <c r="T34" i="3"/>
  <c r="T36" i="3"/>
  <c r="T38" i="3"/>
  <c r="T40" i="3"/>
  <c r="T42" i="3"/>
  <c r="T44" i="3"/>
  <c r="T46" i="3"/>
  <c r="T27" i="3"/>
  <c r="R29" i="3"/>
  <c r="R31" i="3"/>
  <c r="R33" i="3"/>
  <c r="R35" i="3"/>
  <c r="R37" i="3"/>
  <c r="R39" i="3"/>
  <c r="R41" i="3"/>
  <c r="R43" i="3"/>
  <c r="R45" i="3"/>
  <c r="R47" i="3"/>
  <c r="R28" i="3"/>
  <c r="R30" i="3"/>
  <c r="E47" i="3"/>
  <c r="E45" i="3"/>
  <c r="AA45" i="3" s="1"/>
  <c r="AB45" i="3" s="1"/>
  <c r="AC45" i="3" s="1"/>
  <c r="AE45" i="3" s="1"/>
  <c r="E43" i="3"/>
  <c r="E41" i="3"/>
  <c r="AA41" i="3" s="1"/>
  <c r="AB41" i="3" s="1"/>
  <c r="AC41" i="3" s="1"/>
  <c r="AE41" i="3" s="1"/>
  <c r="E39" i="3"/>
  <c r="E37" i="3"/>
  <c r="AA37" i="3" s="1"/>
  <c r="AB37" i="3" s="1"/>
  <c r="AC37" i="3" s="1"/>
  <c r="AE37" i="3" s="1"/>
  <c r="E35" i="3"/>
  <c r="E33" i="3"/>
  <c r="AA33" i="3" s="1"/>
  <c r="AB33" i="3" s="1"/>
  <c r="AC33" i="3" s="1"/>
  <c r="AE33" i="3" s="1"/>
  <c r="E31" i="3"/>
  <c r="F27" i="3"/>
  <c r="F46" i="3"/>
  <c r="F44" i="3"/>
  <c r="F42" i="3"/>
  <c r="F40" i="3"/>
  <c r="F38" i="3"/>
  <c r="F36" i="3"/>
  <c r="F34" i="3"/>
  <c r="F32" i="3"/>
  <c r="F30" i="3"/>
  <c r="H27" i="3"/>
  <c r="H46" i="3"/>
  <c r="H44" i="3"/>
  <c r="H42" i="3"/>
  <c r="H40" i="3"/>
  <c r="H38" i="3"/>
  <c r="H36" i="3"/>
  <c r="H34" i="3"/>
  <c r="H32" i="3"/>
  <c r="H30" i="3"/>
  <c r="J27" i="3"/>
  <c r="J46" i="3"/>
  <c r="J44" i="3"/>
  <c r="J42" i="3"/>
  <c r="J40" i="3"/>
  <c r="J38" i="3"/>
  <c r="J36" i="3"/>
  <c r="J34" i="3"/>
  <c r="J32" i="3"/>
  <c r="J30" i="3"/>
  <c r="L27" i="3"/>
  <c r="L46" i="3"/>
  <c r="L44" i="3"/>
  <c r="L42" i="3"/>
  <c r="L40" i="3"/>
  <c r="L38" i="3"/>
  <c r="L36" i="3"/>
  <c r="L34" i="3"/>
  <c r="L32" i="3"/>
  <c r="L30" i="3"/>
  <c r="N27" i="3"/>
  <c r="N46" i="3"/>
  <c r="N44" i="3"/>
  <c r="N42" i="3"/>
  <c r="N40" i="3"/>
  <c r="N38" i="3"/>
  <c r="N36" i="3"/>
  <c r="N34" i="3"/>
  <c r="N32" i="3"/>
  <c r="N30" i="3"/>
  <c r="P27" i="3"/>
  <c r="P46" i="3"/>
  <c r="P44" i="3"/>
  <c r="P42" i="3"/>
  <c r="P40" i="3"/>
  <c r="P38" i="3"/>
  <c r="P36" i="3"/>
  <c r="P34" i="3"/>
  <c r="P32" i="3"/>
  <c r="P30" i="3"/>
  <c r="R27" i="3"/>
  <c r="R44" i="3"/>
  <c r="R40" i="3"/>
  <c r="R36" i="3"/>
  <c r="R32" i="3"/>
  <c r="G1" i="2"/>
  <c r="H5" i="2" s="1"/>
  <c r="I1" i="2"/>
  <c r="J5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4" i="2"/>
  <c r="AA30" i="3" l="1"/>
  <c r="AB30" i="3" s="1"/>
  <c r="AC30" i="3" s="1"/>
  <c r="AE30" i="3" s="1"/>
  <c r="AA34" i="3"/>
  <c r="AB34" i="3" s="1"/>
  <c r="AC34" i="3" s="1"/>
  <c r="AE34" i="3" s="1"/>
  <c r="AA38" i="3"/>
  <c r="AB38" i="3" s="1"/>
  <c r="AC38" i="3" s="1"/>
  <c r="AE38" i="3" s="1"/>
  <c r="AA42" i="3"/>
  <c r="AB42" i="3" s="1"/>
  <c r="AC42" i="3" s="1"/>
  <c r="AE42" i="3" s="1"/>
  <c r="AA46" i="3"/>
  <c r="AB46" i="3" s="1"/>
  <c r="AC46" i="3" s="1"/>
  <c r="AE46" i="3" s="1"/>
  <c r="AA31" i="3"/>
  <c r="AB31" i="3" s="1"/>
  <c r="AC31" i="3" s="1"/>
  <c r="AE31" i="3" s="1"/>
  <c r="AA35" i="3"/>
  <c r="AB35" i="3" s="1"/>
  <c r="AC35" i="3" s="1"/>
  <c r="AE35" i="3" s="1"/>
  <c r="AA39" i="3"/>
  <c r="AB39" i="3" s="1"/>
  <c r="AC39" i="3" s="1"/>
  <c r="AE39" i="3" s="1"/>
  <c r="AA28" i="3"/>
  <c r="AB28" i="3" s="1"/>
  <c r="AC28" i="3" s="1"/>
  <c r="AE28" i="3" s="1"/>
  <c r="AA29" i="3"/>
  <c r="AB29" i="3" s="1"/>
  <c r="AC29" i="3" s="1"/>
  <c r="AE29" i="3" s="1"/>
  <c r="AA32" i="3"/>
  <c r="AB32" i="3" s="1"/>
  <c r="AC32" i="3" s="1"/>
  <c r="AE32" i="3" s="1"/>
  <c r="AA36" i="3"/>
  <c r="AB36" i="3" s="1"/>
  <c r="AC36" i="3" s="1"/>
  <c r="AE36" i="3" s="1"/>
  <c r="AA40" i="3"/>
  <c r="AB40" i="3" s="1"/>
  <c r="AC40" i="3" s="1"/>
  <c r="AE40" i="3" s="1"/>
  <c r="AA44" i="3"/>
  <c r="AB44" i="3" s="1"/>
  <c r="AC44" i="3" s="1"/>
  <c r="AE44" i="3" s="1"/>
  <c r="AA27" i="3"/>
  <c r="AB27" i="3" s="1"/>
  <c r="AC27" i="3" s="1"/>
  <c r="AE27" i="3" s="1"/>
  <c r="AA43" i="3"/>
  <c r="AB43" i="3" s="1"/>
  <c r="AC43" i="3" s="1"/>
  <c r="AE43" i="3" s="1"/>
  <c r="AA47" i="3"/>
  <c r="AB47" i="3" s="1"/>
  <c r="AC47" i="3" s="1"/>
  <c r="AE47" i="3" s="1"/>
  <c r="J24" i="2"/>
  <c r="J22" i="2"/>
  <c r="J20" i="2"/>
  <c r="J18" i="2"/>
  <c r="J16" i="2"/>
  <c r="J14" i="2"/>
  <c r="J12" i="2"/>
  <c r="J10" i="2"/>
  <c r="J8" i="2"/>
  <c r="J6" i="2"/>
  <c r="H24" i="2"/>
  <c r="H22" i="2"/>
  <c r="H20" i="2"/>
  <c r="H18" i="2"/>
  <c r="H16" i="2"/>
  <c r="H14" i="2"/>
  <c r="H12" i="2"/>
  <c r="H10" i="2"/>
  <c r="H8" i="2"/>
  <c r="H6" i="2"/>
  <c r="J4" i="2"/>
  <c r="J23" i="2"/>
  <c r="J21" i="2"/>
  <c r="J19" i="2"/>
  <c r="J17" i="2"/>
  <c r="J15" i="2"/>
  <c r="J13" i="2"/>
  <c r="J11" i="2"/>
  <c r="J9" i="2"/>
  <c r="J7" i="2"/>
  <c r="H4" i="2"/>
  <c r="H23" i="2"/>
  <c r="H21" i="2"/>
  <c r="H19" i="2"/>
  <c r="H17" i="2"/>
  <c r="H15" i="2"/>
  <c r="H13" i="2"/>
  <c r="H11" i="2"/>
  <c r="H9" i="2"/>
  <c r="H7" i="2"/>
  <c r="E1" i="2"/>
  <c r="F24" i="2" l="1"/>
  <c r="K24" i="2" s="1"/>
  <c r="F4" i="2"/>
  <c r="F7" i="2"/>
  <c r="K7" i="2" s="1"/>
  <c r="F11" i="2"/>
  <c r="K11" i="2" s="1"/>
  <c r="F15" i="2"/>
  <c r="K15" i="2" s="1"/>
  <c r="F19" i="2"/>
  <c r="K19" i="2" s="1"/>
  <c r="F23" i="2"/>
  <c r="K23" i="2" s="1"/>
  <c r="F6" i="2"/>
  <c r="K6" i="2" s="1"/>
  <c r="F10" i="2"/>
  <c r="K10" i="2" s="1"/>
  <c r="F14" i="2"/>
  <c r="K14" i="2" s="1"/>
  <c r="F18" i="2"/>
  <c r="K18" i="2" s="1"/>
  <c r="F22" i="2"/>
  <c r="K22" i="2" s="1"/>
  <c r="F5" i="2"/>
  <c r="K5" i="2" s="1"/>
  <c r="F9" i="2"/>
  <c r="K9" i="2" s="1"/>
  <c r="F13" i="2"/>
  <c r="K13" i="2" s="1"/>
  <c r="F17" i="2"/>
  <c r="K17" i="2" s="1"/>
  <c r="F21" i="2"/>
  <c r="K21" i="2" s="1"/>
  <c r="K4" i="2"/>
  <c r="F8" i="2"/>
  <c r="K8" i="2" s="1"/>
  <c r="F12" i="2"/>
  <c r="K12" i="2" s="1"/>
  <c r="F16" i="2"/>
  <c r="K16" i="2" s="1"/>
  <c r="F20" i="2"/>
  <c r="K20" i="2" s="1"/>
</calcChain>
</file>

<file path=xl/sharedStrings.xml><?xml version="1.0" encoding="utf-8"?>
<sst xmlns="http://schemas.openxmlformats.org/spreadsheetml/2006/main" count="222" uniqueCount="63">
  <si>
    <t>User</t>
  </si>
  <si>
    <t>Kebutuhan Fungsional</t>
  </si>
  <si>
    <t>No</t>
  </si>
  <si>
    <t>Pustakawan</t>
  </si>
  <si>
    <t>Pustakawan dapat mengunggah e-book</t>
  </si>
  <si>
    <t>Pustakawan dapat mengelola data peminjaman</t>
  </si>
  <si>
    <t>Pustakawan dapat menambah data anggota ILL</t>
  </si>
  <si>
    <t>Pustakawan dapat menghapus data anggota ILL</t>
  </si>
  <si>
    <t>Pustakawan dapat mengubah data anggota ILL</t>
  </si>
  <si>
    <t>Pustakawan dapat menambah koleksi buku</t>
  </si>
  <si>
    <t>Pustakawan dapat menghapus koleksi buku</t>
  </si>
  <si>
    <t>Pustakawan dapat mengubah data informasi koleksi buku</t>
  </si>
  <si>
    <t>Pustakawan dapat mengelola data perpustakaan yang tergabung dalam ILL</t>
  </si>
  <si>
    <t>Pustakawan dapat mengunggah berita</t>
  </si>
  <si>
    <t>Hania Maghfira</t>
  </si>
  <si>
    <t>Anisah Putri Diana</t>
  </si>
  <si>
    <t>Fajar Maulana Firdaus</t>
  </si>
  <si>
    <t>Kelas</t>
  </si>
  <si>
    <t>RK C</t>
  </si>
  <si>
    <t>Peminjam (Peminjam, Dosen, Umum)</t>
  </si>
  <si>
    <t>Peminjam dapat melihat daftar koleksi buku</t>
  </si>
  <si>
    <t>Peminjam dapat mencari referensi buku</t>
  </si>
  <si>
    <t>Peminjam dapat melihat daftar perpustakaan yang tergabung dengan ILL</t>
  </si>
  <si>
    <t>Peminjam dapat membaca e-book</t>
  </si>
  <si>
    <t>Peminjam dapat meminjam buku</t>
  </si>
  <si>
    <t>Peminjam dapat mengunduh e-book</t>
  </si>
  <si>
    <t>Peminjam dapat mendaftar sebagai anggota ILL</t>
  </si>
  <si>
    <t>Peminjam dapat melihat peraturan dalam ILL</t>
  </si>
  <si>
    <t>Peminjam dapat mengelola akun</t>
  </si>
  <si>
    <t>Peminjam dapat mencetak kartu anggota</t>
  </si>
  <si>
    <t>Peminjam dapat mencetak  invoice peminjaman</t>
  </si>
  <si>
    <t>Criteria Weightings</t>
  </si>
  <si>
    <t>Relative benefit</t>
  </si>
  <si>
    <t>relative penalty</t>
  </si>
  <si>
    <t>relative cost</t>
  </si>
  <si>
    <t>relative risk</t>
  </si>
  <si>
    <t>total value</t>
  </si>
  <si>
    <t>Value percent</t>
  </si>
  <si>
    <t>cost%</t>
  </si>
  <si>
    <t>risk%</t>
  </si>
  <si>
    <t>priority</t>
  </si>
  <si>
    <t>sum row</t>
  </si>
  <si>
    <t>sum/21</t>
  </si>
  <si>
    <t>result</t>
  </si>
  <si>
    <t>req</t>
  </si>
  <si>
    <t>range</t>
  </si>
  <si>
    <t>Pustakawan dapat mengelola data anggota ILL</t>
  </si>
  <si>
    <t>Pustakawan dapat mengelola data koleksi buku</t>
  </si>
  <si>
    <t>Melihat daftar koleksi buku</t>
  </si>
  <si>
    <t>Ional</t>
  </si>
  <si>
    <t>Mencari referensi buku</t>
  </si>
  <si>
    <t>Melihat daftar perpustakaan yang tergabung dengan ILL</t>
  </si>
  <si>
    <t>Membaca e-book</t>
  </si>
  <si>
    <t>Meminjam buku</t>
  </si>
  <si>
    <t>Mendaftar sebagai anggota ILL</t>
  </si>
  <si>
    <t>Mengelola akun</t>
  </si>
  <si>
    <t>Mengelola data anggota ILL</t>
  </si>
  <si>
    <t>Mengelola data koleksi buku</t>
  </si>
  <si>
    <t>Mengelola data peminjaman</t>
  </si>
  <si>
    <t>Mengelola data perpustakaan yang tergabung dalam ILL</t>
  </si>
  <si>
    <t>medium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</si>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</sst>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2" fontId="0" fillId="0" borderId="0" xfId="1" applyNumberFormat="1" applyFont="1"/>
    <xf numFmtId="0" fontId="0" fillId="0" borderId="1" xfId="0" applyBorder="1"/>
    <xf numFmtId="0" fontId="0" fillId="2" borderId="1" xfId="0" applyFill="1" applyBorder="1"/>
    <xf numFmtId="12" fontId="0" fillId="0" borderId="1" xfId="0" applyNumberFormat="1" applyBorder="1"/>
    <xf numFmtId="0" fontId="0" fillId="0" borderId="0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1" applyNumberFormat="1" applyFont="1" applyBorder="1"/>
    <xf numFmtId="165" fontId="0" fillId="0" borderId="1" xfId="1" applyNumberFormat="1" applyFont="1" applyBorder="1"/>
    <xf numFmtId="0" fontId="1" fillId="2" borderId="1" xfId="0" applyFont="1" applyFill="1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12" fontId="0" fillId="0" borderId="3" xfId="0" applyNumberFormat="1" applyFill="1" applyBorder="1"/>
    <xf numFmtId="2" fontId="0" fillId="0" borderId="0" xfId="0" applyNumberFormat="1"/>
    <xf numFmtId="165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0" fontId="0" fillId="0" borderId="0" xfId="0" applyNumberFormat="1"/>
    <xf numFmtId="10" fontId="0" fillId="0" borderId="1" xfId="1" applyNumberFormat="1" applyFont="1" applyBorder="1"/>
    <xf numFmtId="0" fontId="0" fillId="3" borderId="1" xfId="0" applyFill="1" applyBorder="1"/>
    <xf numFmtId="10" fontId="0" fillId="0" borderId="0" xfId="1" applyNumberFormat="1" applyFont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9" fontId="0" fillId="0" borderId="0" xfId="0" applyNumberFormat="1"/>
    <xf numFmtId="2" fontId="0" fillId="0" borderId="1" xfId="0" applyNumberFormat="1" applyBorder="1"/>
    <xf numFmtId="0" fontId="1" fillId="0" borderId="0" xfId="0" applyFont="1" applyBorder="1"/>
    <xf numFmtId="0" fontId="1" fillId="2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0B03-1BB3-4F50-82B6-DB19CB548064}">
  <dimension ref="A1:C28"/>
  <sheetViews>
    <sheetView topLeftCell="A13" workbookViewId="0">
      <selection activeCell="A7" sqref="A7:C28"/>
    </sheetView>
  </sheetViews>
  <sheetFormatPr defaultRowHeight="15" x14ac:dyDescent="0.25"/>
  <cols>
    <col min="1" max="1" width="16.140625" customWidth="1"/>
    <col min="2" max="2" width="12.140625" customWidth="1"/>
    <col min="3" max="3" width="67.28515625" bestFit="1" customWidth="1"/>
  </cols>
  <sheetData>
    <row r="1" spans="1:3" x14ac:dyDescent="0.25">
      <c r="B1" s="1" t="s">
        <v>17</v>
      </c>
      <c r="C1" s="1" t="s">
        <v>18</v>
      </c>
    </row>
    <row r="2" spans="1:3" x14ac:dyDescent="0.25">
      <c r="B2" s="5">
        <v>5115100042</v>
      </c>
      <c r="C2" s="5" t="s">
        <v>14</v>
      </c>
    </row>
    <row r="3" spans="1:3" x14ac:dyDescent="0.25">
      <c r="B3" s="5">
        <v>5115100135</v>
      </c>
      <c r="C3" s="5" t="s">
        <v>15</v>
      </c>
    </row>
    <row r="4" spans="1:3" x14ac:dyDescent="0.25">
      <c r="B4" s="5">
        <v>5115100171</v>
      </c>
      <c r="C4" s="5" t="s">
        <v>16</v>
      </c>
    </row>
    <row r="7" spans="1:3" s="1" customFormat="1" x14ac:dyDescent="0.25">
      <c r="A7" s="6" t="s">
        <v>0</v>
      </c>
      <c r="B7" s="6" t="s">
        <v>2</v>
      </c>
      <c r="C7" s="6" t="s">
        <v>1</v>
      </c>
    </row>
    <row r="8" spans="1:3" ht="15" customHeight="1" x14ac:dyDescent="0.25">
      <c r="A8" s="36" t="s">
        <v>19</v>
      </c>
      <c r="B8" s="2">
        <v>1</v>
      </c>
      <c r="C8" s="3" t="s">
        <v>20</v>
      </c>
    </row>
    <row r="9" spans="1:3" x14ac:dyDescent="0.25">
      <c r="A9" s="37"/>
      <c r="B9" s="2">
        <v>2</v>
      </c>
      <c r="C9" s="3" t="s">
        <v>21</v>
      </c>
    </row>
    <row r="10" spans="1:3" x14ac:dyDescent="0.25">
      <c r="A10" s="37"/>
      <c r="B10" s="2">
        <v>3</v>
      </c>
      <c r="C10" s="3" t="s">
        <v>22</v>
      </c>
    </row>
    <row r="11" spans="1:3" x14ac:dyDescent="0.25">
      <c r="A11" s="37"/>
      <c r="B11" s="2">
        <v>4</v>
      </c>
      <c r="C11" s="3" t="s">
        <v>23</v>
      </c>
    </row>
    <row r="12" spans="1:3" x14ac:dyDescent="0.25">
      <c r="A12" s="37"/>
      <c r="B12" s="2">
        <v>5</v>
      </c>
      <c r="C12" s="3" t="s">
        <v>24</v>
      </c>
    </row>
    <row r="13" spans="1:3" x14ac:dyDescent="0.25">
      <c r="A13" s="37"/>
      <c r="B13" s="2">
        <v>6</v>
      </c>
      <c r="C13" s="3" t="s">
        <v>25</v>
      </c>
    </row>
    <row r="14" spans="1:3" x14ac:dyDescent="0.25">
      <c r="A14" s="37"/>
      <c r="B14" s="2">
        <v>7</v>
      </c>
      <c r="C14" s="3" t="s">
        <v>26</v>
      </c>
    </row>
    <row r="15" spans="1:3" x14ac:dyDescent="0.25">
      <c r="A15" s="37"/>
      <c r="B15" s="2">
        <v>8</v>
      </c>
      <c r="C15" s="3" t="s">
        <v>27</v>
      </c>
    </row>
    <row r="16" spans="1:3" x14ac:dyDescent="0.25">
      <c r="A16" s="37"/>
      <c r="B16" s="2">
        <v>9</v>
      </c>
      <c r="C16" s="3" t="s">
        <v>28</v>
      </c>
    </row>
    <row r="17" spans="1:3" x14ac:dyDescent="0.25">
      <c r="A17" s="37"/>
      <c r="B17" s="2">
        <v>10</v>
      </c>
      <c r="C17" s="3" t="s">
        <v>29</v>
      </c>
    </row>
    <row r="18" spans="1:3" x14ac:dyDescent="0.25">
      <c r="A18" s="38"/>
      <c r="B18" s="2">
        <v>11</v>
      </c>
      <c r="C18" s="3" t="s">
        <v>30</v>
      </c>
    </row>
    <row r="19" spans="1:3" x14ac:dyDescent="0.25">
      <c r="A19" s="36" t="s">
        <v>3</v>
      </c>
      <c r="B19" s="2">
        <v>12</v>
      </c>
      <c r="C19" s="3" t="s">
        <v>6</v>
      </c>
    </row>
    <row r="20" spans="1:3" x14ac:dyDescent="0.25">
      <c r="A20" s="37"/>
      <c r="B20" s="2">
        <v>13</v>
      </c>
      <c r="C20" s="3" t="s">
        <v>8</v>
      </c>
    </row>
    <row r="21" spans="1:3" x14ac:dyDescent="0.25">
      <c r="A21" s="37"/>
      <c r="B21" s="2">
        <v>14</v>
      </c>
      <c r="C21" s="3" t="s">
        <v>7</v>
      </c>
    </row>
    <row r="22" spans="1:3" x14ac:dyDescent="0.25">
      <c r="A22" s="37"/>
      <c r="B22" s="2">
        <v>15</v>
      </c>
      <c r="C22" s="3" t="s">
        <v>9</v>
      </c>
    </row>
    <row r="23" spans="1:3" x14ac:dyDescent="0.25">
      <c r="A23" s="37"/>
      <c r="B23" s="2">
        <v>16</v>
      </c>
      <c r="C23" s="3" t="s">
        <v>10</v>
      </c>
    </row>
    <row r="24" spans="1:3" x14ac:dyDescent="0.25">
      <c r="A24" s="37"/>
      <c r="B24" s="2">
        <v>17</v>
      </c>
      <c r="C24" s="3" t="s">
        <v>11</v>
      </c>
    </row>
    <row r="25" spans="1:3" x14ac:dyDescent="0.25">
      <c r="A25" s="37"/>
      <c r="B25" s="2">
        <v>18</v>
      </c>
      <c r="C25" s="3" t="s">
        <v>4</v>
      </c>
    </row>
    <row r="26" spans="1:3" x14ac:dyDescent="0.25">
      <c r="A26" s="37"/>
      <c r="B26" s="2">
        <v>19</v>
      </c>
      <c r="C26" s="3" t="s">
        <v>5</v>
      </c>
    </row>
    <row r="27" spans="1:3" x14ac:dyDescent="0.25">
      <c r="A27" s="37"/>
      <c r="B27" s="2">
        <v>20</v>
      </c>
      <c r="C27" s="3" t="s">
        <v>12</v>
      </c>
    </row>
    <row r="28" spans="1:3" x14ac:dyDescent="0.25">
      <c r="A28" s="38"/>
      <c r="B28" s="2">
        <v>21</v>
      </c>
      <c r="C28" s="4" t="s">
        <v>13</v>
      </c>
    </row>
  </sheetData>
  <mergeCells count="2">
    <mergeCell ref="A19:A28"/>
    <mergeCell ref="A8:A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4253-0F10-4B61-BF57-0374712086BC}">
  <dimension ref="A3:K24"/>
  <sheetViews>
    <sheetView topLeftCell="B1" workbookViewId="0">
      <selection activeCell="F6" sqref="F6"/>
    </sheetView>
  </sheetViews>
  <sheetFormatPr defaultRowHeight="15" x14ac:dyDescent="0.25"/>
  <cols>
    <col min="1" max="1" width="35.140625" bestFit="1" customWidth="1"/>
    <col min="3" max="3" width="68.140625" bestFit="1" customWidth="1"/>
    <col min="4" max="4" width="41" bestFit="1" customWidth="1"/>
    <col min="5" max="5" width="9.140625" style="30"/>
    <col min="9" max="9" width="9.140625" style="30"/>
  </cols>
  <sheetData>
    <row r="3" spans="1:11" x14ac:dyDescent="0.25">
      <c r="A3" s="6" t="s">
        <v>0</v>
      </c>
      <c r="B3" s="6" t="s">
        <v>2</v>
      </c>
      <c r="C3" s="6" t="s">
        <v>1</v>
      </c>
      <c r="D3" s="34" t="s">
        <v>49</v>
      </c>
      <c r="E3" s="30" t="s">
        <v>43</v>
      </c>
      <c r="F3" t="s">
        <v>44</v>
      </c>
      <c r="G3" t="s">
        <v>45</v>
      </c>
    </row>
    <row r="4" spans="1:11" x14ac:dyDescent="0.25">
      <c r="A4" s="36" t="s">
        <v>19</v>
      </c>
      <c r="B4" s="2">
        <v>1</v>
      </c>
      <c r="C4" s="3" t="s">
        <v>20</v>
      </c>
      <c r="D4" s="3" t="s">
        <v>48</v>
      </c>
      <c r="E4" s="30">
        <v>6.6766415734486467E-2</v>
      </c>
      <c r="F4">
        <v>1</v>
      </c>
      <c r="G4" s="9" t="str">
        <f>IF(E4&lt;5%,"low",IF(E4&gt;=10%,"high","medium"))</f>
        <v>medium</v>
      </c>
      <c r="I4" s="30" t="s">
        <v>43</v>
      </c>
      <c r="J4" t="s">
        <v>44</v>
      </c>
      <c r="K4" t="s">
        <v>45</v>
      </c>
    </row>
    <row r="5" spans="1:11" x14ac:dyDescent="0.25">
      <c r="A5" s="37"/>
      <c r="B5" s="2">
        <v>2</v>
      </c>
      <c r="C5" s="3" t="s">
        <v>21</v>
      </c>
      <c r="D5" s="34" t="s">
        <v>50</v>
      </c>
      <c r="E5" s="30">
        <v>6.593749255234678E-2</v>
      </c>
      <c r="F5">
        <v>2</v>
      </c>
      <c r="G5" s="9" t="str">
        <f t="shared" ref="G5:G24" si="0">IF(E5&lt;5%,"low",IF(E5&gt;=10%,"high","medium"))</f>
        <v>medium</v>
      </c>
      <c r="I5" s="30">
        <v>5.9030953099213634E-2</v>
      </c>
      <c r="J5">
        <v>1</v>
      </c>
      <c r="K5" t="s">
        <v>60</v>
      </c>
    </row>
    <row r="6" spans="1:11" x14ac:dyDescent="0.25">
      <c r="A6" s="37"/>
      <c r="B6" s="2">
        <v>3</v>
      </c>
      <c r="C6" s="3" t="s">
        <v>22</v>
      </c>
      <c r="D6" s="34" t="s">
        <v>51</v>
      </c>
      <c r="E6" s="30">
        <v>3.5664957381736015E-2</v>
      </c>
      <c r="F6">
        <v>3</v>
      </c>
      <c r="G6" s="9" t="str">
        <f t="shared" si="0"/>
        <v>low</v>
      </c>
      <c r="I6" s="30">
        <v>6.1630608459744177E-2</v>
      </c>
      <c r="J6">
        <v>2</v>
      </c>
      <c r="K6" t="s">
        <v>60</v>
      </c>
    </row>
    <row r="7" spans="1:11" x14ac:dyDescent="0.25">
      <c r="A7" s="37"/>
      <c r="B7" s="2">
        <v>4</v>
      </c>
      <c r="C7" s="3" t="s">
        <v>23</v>
      </c>
      <c r="D7" s="34" t="s">
        <v>52</v>
      </c>
      <c r="E7" s="30">
        <v>5.048861967019868E-2</v>
      </c>
      <c r="F7">
        <v>4</v>
      </c>
      <c r="G7" s="9" t="str">
        <f t="shared" si="0"/>
        <v>medium</v>
      </c>
      <c r="I7" s="30">
        <v>3.7960296733768994E-2</v>
      </c>
      <c r="J7">
        <v>3</v>
      </c>
      <c r="K7" t="s">
        <v>61</v>
      </c>
    </row>
    <row r="8" spans="1:11" x14ac:dyDescent="0.25">
      <c r="A8" s="37"/>
      <c r="B8" s="2">
        <v>5</v>
      </c>
      <c r="C8" s="3" t="s">
        <v>24</v>
      </c>
      <c r="D8" s="34" t="s">
        <v>53</v>
      </c>
      <c r="E8" s="30">
        <v>0.23443684603784345</v>
      </c>
      <c r="F8">
        <v>5</v>
      </c>
      <c r="G8" s="9" t="str">
        <f t="shared" si="0"/>
        <v>high</v>
      </c>
      <c r="I8" s="30">
        <v>4.551808187134887E-2</v>
      </c>
      <c r="J8">
        <v>4</v>
      </c>
      <c r="K8" t="s">
        <v>61</v>
      </c>
    </row>
    <row r="9" spans="1:11" x14ac:dyDescent="0.25">
      <c r="A9" s="37"/>
      <c r="B9" s="2">
        <v>6</v>
      </c>
      <c r="C9" s="3" t="s">
        <v>25</v>
      </c>
      <c r="D9" s="34"/>
      <c r="E9" s="30">
        <v>3.6971074801249663E-2</v>
      </c>
      <c r="F9">
        <v>6</v>
      </c>
      <c r="G9" s="9" t="str">
        <f t="shared" si="0"/>
        <v>low</v>
      </c>
      <c r="I9" s="30">
        <v>0.18410065450553922</v>
      </c>
      <c r="J9">
        <v>5</v>
      </c>
      <c r="K9" t="s">
        <v>62</v>
      </c>
    </row>
    <row r="10" spans="1:11" x14ac:dyDescent="0.25">
      <c r="A10" s="37"/>
      <c r="B10" s="2">
        <v>7</v>
      </c>
      <c r="C10" s="3" t="s">
        <v>26</v>
      </c>
      <c r="D10" s="34" t="s">
        <v>54</v>
      </c>
      <c r="E10" s="30">
        <v>1.9873444645694464E-2</v>
      </c>
      <c r="F10">
        <v>7</v>
      </c>
      <c r="G10" s="9" t="str">
        <f t="shared" si="0"/>
        <v>low</v>
      </c>
      <c r="I10" s="30">
        <v>4.7775049650432097E-2</v>
      </c>
      <c r="J10">
        <v>6</v>
      </c>
      <c r="K10" t="s">
        <v>61</v>
      </c>
    </row>
    <row r="11" spans="1:11" x14ac:dyDescent="0.25">
      <c r="A11" s="37"/>
      <c r="B11" s="33">
        <v>8</v>
      </c>
      <c r="C11" s="32" t="s">
        <v>27</v>
      </c>
      <c r="D11" s="34"/>
      <c r="E11" s="30">
        <v>9.4048005026144358E-3</v>
      </c>
      <c r="F11">
        <v>8</v>
      </c>
      <c r="G11" s="9" t="str">
        <f t="shared" si="0"/>
        <v>low</v>
      </c>
      <c r="I11" s="30">
        <v>3.0487635264029311E-2</v>
      </c>
      <c r="J11">
        <v>7</v>
      </c>
      <c r="K11" t="s">
        <v>61</v>
      </c>
    </row>
    <row r="12" spans="1:11" x14ac:dyDescent="0.25">
      <c r="A12" s="37"/>
      <c r="B12" s="2">
        <v>8</v>
      </c>
      <c r="C12" s="3" t="s">
        <v>28</v>
      </c>
      <c r="D12" s="34" t="s">
        <v>55</v>
      </c>
      <c r="E12" s="30">
        <v>1.2819704200458684E-2</v>
      </c>
      <c r="F12">
        <v>9</v>
      </c>
      <c r="G12" s="9" t="str">
        <f t="shared" si="0"/>
        <v>low</v>
      </c>
      <c r="I12" s="30">
        <v>1.4813586046680385E-2</v>
      </c>
      <c r="J12">
        <v>9</v>
      </c>
      <c r="K12" t="s">
        <v>61</v>
      </c>
    </row>
    <row r="13" spans="1:11" x14ac:dyDescent="0.25">
      <c r="A13" s="37"/>
      <c r="B13" s="33">
        <v>10</v>
      </c>
      <c r="C13" s="32" t="s">
        <v>29</v>
      </c>
      <c r="D13" s="34"/>
      <c r="E13" s="30">
        <v>1.1439441950631216E-2</v>
      </c>
      <c r="F13">
        <v>10</v>
      </c>
      <c r="G13" s="9" t="str">
        <f t="shared" si="0"/>
        <v>low</v>
      </c>
      <c r="I13" s="30">
        <v>1.927797535504332E-2</v>
      </c>
      <c r="J13">
        <v>12</v>
      </c>
      <c r="K13" t="s">
        <v>61</v>
      </c>
    </row>
    <row r="14" spans="1:11" x14ac:dyDescent="0.25">
      <c r="A14" s="38"/>
      <c r="B14" s="33">
        <v>11</v>
      </c>
      <c r="C14" s="32" t="s">
        <v>30</v>
      </c>
      <c r="D14" s="34"/>
      <c r="E14" s="30">
        <v>1.1439441950631216E-2</v>
      </c>
      <c r="F14">
        <v>11</v>
      </c>
      <c r="G14" s="9" t="str">
        <f t="shared" si="0"/>
        <v>low</v>
      </c>
      <c r="I14" s="30">
        <v>2.7965394721965027E-2</v>
      </c>
      <c r="J14">
        <v>15</v>
      </c>
      <c r="K14" t="s">
        <v>61</v>
      </c>
    </row>
    <row r="15" spans="1:11" ht="0.75" customHeight="1" x14ac:dyDescent="0.25">
      <c r="A15" s="36" t="s">
        <v>3</v>
      </c>
      <c r="B15" s="42">
        <v>9</v>
      </c>
      <c r="C15" s="39" t="s">
        <v>46</v>
      </c>
      <c r="D15" s="34" t="s">
        <v>56</v>
      </c>
      <c r="E15" s="30">
        <v>2.8735132248513862E-2</v>
      </c>
      <c r="F15">
        <v>12</v>
      </c>
      <c r="G15" s="9" t="str">
        <f t="shared" si="0"/>
        <v>low</v>
      </c>
      <c r="I15" s="30">
        <v>1.9130056655791046E-2</v>
      </c>
      <c r="J15">
        <v>19</v>
      </c>
      <c r="K15" t="s">
        <v>61</v>
      </c>
    </row>
    <row r="16" spans="1:11" hidden="1" x14ac:dyDescent="0.25">
      <c r="A16" s="37"/>
      <c r="B16" s="43"/>
      <c r="C16" s="40"/>
      <c r="E16" s="30">
        <v>2.8331523398156276E-2</v>
      </c>
      <c r="F16">
        <v>13</v>
      </c>
      <c r="G16" s="9" t="str">
        <f t="shared" si="0"/>
        <v>low</v>
      </c>
      <c r="I16" s="30">
        <v>2.3738279065015341E-2</v>
      </c>
      <c r="J16">
        <v>20</v>
      </c>
      <c r="K16" t="s">
        <v>61</v>
      </c>
    </row>
    <row r="17" spans="1:7" ht="11.25" customHeight="1" x14ac:dyDescent="0.25">
      <c r="A17" s="37"/>
      <c r="B17" s="44"/>
      <c r="C17" s="41"/>
      <c r="D17" s="34" t="s">
        <v>56</v>
      </c>
      <c r="E17" s="30">
        <v>2.6214515010231827E-2</v>
      </c>
      <c r="F17">
        <v>14</v>
      </c>
      <c r="G17" s="9" t="str">
        <f t="shared" si="0"/>
        <v>low</v>
      </c>
    </row>
    <row r="18" spans="1:7" x14ac:dyDescent="0.25">
      <c r="A18" s="37"/>
      <c r="B18" s="42">
        <v>10</v>
      </c>
      <c r="C18" s="39" t="s">
        <v>47</v>
      </c>
      <c r="D18" s="34" t="s">
        <v>57</v>
      </c>
      <c r="E18" s="30">
        <v>5.6626394570052634E-2</v>
      </c>
      <c r="F18">
        <v>15</v>
      </c>
      <c r="G18" s="9" t="str">
        <f t="shared" si="0"/>
        <v>medium</v>
      </c>
    </row>
    <row r="19" spans="1:7" x14ac:dyDescent="0.25">
      <c r="A19" s="37"/>
      <c r="B19" s="43"/>
      <c r="C19" s="40"/>
      <c r="E19" s="30">
        <v>3.6766694663127576E-2</v>
      </c>
      <c r="F19">
        <v>16</v>
      </c>
      <c r="G19" s="9" t="str">
        <f t="shared" si="0"/>
        <v>low</v>
      </c>
    </row>
    <row r="20" spans="1:7" x14ac:dyDescent="0.25">
      <c r="A20" s="37"/>
      <c r="B20" s="43"/>
      <c r="C20" s="40"/>
      <c r="E20" s="30">
        <v>4.8394579893263255E-2</v>
      </c>
      <c r="F20">
        <v>17</v>
      </c>
      <c r="G20" s="9" t="str">
        <f t="shared" si="0"/>
        <v>low</v>
      </c>
    </row>
    <row r="21" spans="1:7" x14ac:dyDescent="0.25">
      <c r="A21" s="37"/>
      <c r="B21" s="44"/>
      <c r="C21" s="41"/>
      <c r="E21" s="30">
        <v>3.8793173500707899E-2</v>
      </c>
      <c r="F21">
        <v>18</v>
      </c>
      <c r="G21" s="9" t="str">
        <f t="shared" si="0"/>
        <v>low</v>
      </c>
    </row>
    <row r="22" spans="1:7" x14ac:dyDescent="0.25">
      <c r="A22" s="37"/>
      <c r="B22" s="2">
        <v>11</v>
      </c>
      <c r="C22" s="3" t="s">
        <v>5</v>
      </c>
      <c r="D22" s="34" t="s">
        <v>58</v>
      </c>
      <c r="E22" s="30">
        <v>0.12836729906600017</v>
      </c>
      <c r="F22">
        <v>19</v>
      </c>
      <c r="G22" s="9" t="str">
        <f t="shared" si="0"/>
        <v>high</v>
      </c>
    </row>
    <row r="23" spans="1:7" x14ac:dyDescent="0.25">
      <c r="A23" s="37"/>
      <c r="B23" s="2">
        <v>12</v>
      </c>
      <c r="C23" s="3" t="s">
        <v>12</v>
      </c>
      <c r="D23" s="34" t="s">
        <v>59</v>
      </c>
      <c r="E23" s="30">
        <v>4.0600613556096732E-2</v>
      </c>
      <c r="F23">
        <v>20</v>
      </c>
      <c r="G23" s="9" t="str">
        <f t="shared" si="0"/>
        <v>low</v>
      </c>
    </row>
    <row r="24" spans="1:7" x14ac:dyDescent="0.25">
      <c r="A24" s="38"/>
      <c r="B24" s="33">
        <v>14</v>
      </c>
      <c r="C24" s="31" t="s">
        <v>13</v>
      </c>
      <c r="D24" s="34"/>
      <c r="E24" s="30">
        <v>1.192783466595875E-2</v>
      </c>
      <c r="F24">
        <v>21</v>
      </c>
      <c r="G24" s="9" t="str">
        <f t="shared" si="0"/>
        <v>low</v>
      </c>
    </row>
  </sheetData>
  <mergeCells count="6">
    <mergeCell ref="A4:A14"/>
    <mergeCell ref="A15:A24"/>
    <mergeCell ref="C15:C17"/>
    <mergeCell ref="B15:B17"/>
    <mergeCell ref="C18:C21"/>
    <mergeCell ref="B18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4BD8-A023-421C-8B24-07C045A28BD8}">
  <dimension ref="A1:L27"/>
  <sheetViews>
    <sheetView topLeftCell="B1" workbookViewId="0">
      <pane ySplit="3" topLeftCell="A7" activePane="bottomLeft" state="frozen"/>
      <selection activeCell="C1" sqref="C1"/>
      <selection pane="bottomLeft" activeCell="K6" sqref="K6"/>
    </sheetView>
  </sheetViews>
  <sheetFormatPr defaultRowHeight="15" x14ac:dyDescent="0.25"/>
  <cols>
    <col min="1" max="1" width="18.28515625" bestFit="1" customWidth="1"/>
    <col min="2" max="2" width="68.140625" bestFit="1" customWidth="1"/>
    <col min="3" max="3" width="15.42578125" bestFit="1" customWidth="1"/>
    <col min="4" max="4" width="15.140625" bestFit="1" customWidth="1"/>
    <col min="5" max="6" width="15.140625" customWidth="1"/>
    <col min="7" max="7" width="11.85546875" bestFit="1" customWidth="1"/>
    <col min="8" max="8" width="11.85546875" customWidth="1"/>
    <col min="9" max="9" width="11.42578125" bestFit="1" customWidth="1"/>
  </cols>
  <sheetData>
    <row r="1" spans="1:12" x14ac:dyDescent="0.25">
      <c r="A1" s="12"/>
      <c r="B1" s="12"/>
      <c r="C1" s="12"/>
      <c r="D1" s="12"/>
      <c r="E1" s="12">
        <f>SUM(E4:E24)</f>
        <v>337</v>
      </c>
      <c r="F1" s="12"/>
      <c r="G1" s="12">
        <f>SUM(G4:G24)*G2</f>
        <v>86</v>
      </c>
      <c r="H1" s="12"/>
      <c r="I1" s="12">
        <f>SUM(I4:I24)*0.5</f>
        <v>40.5</v>
      </c>
      <c r="J1" s="12"/>
      <c r="K1" s="12"/>
    </row>
    <row r="2" spans="1:12" x14ac:dyDescent="0.25">
      <c r="A2" s="17" t="s">
        <v>31</v>
      </c>
      <c r="B2" s="17"/>
      <c r="C2" s="9">
        <v>2</v>
      </c>
      <c r="D2" s="9">
        <v>1</v>
      </c>
      <c r="E2" s="9"/>
      <c r="F2" s="9"/>
      <c r="G2" s="9">
        <v>1</v>
      </c>
      <c r="H2" s="9"/>
      <c r="I2" s="9">
        <v>0.5</v>
      </c>
      <c r="J2" s="9"/>
      <c r="K2" s="9"/>
    </row>
    <row r="3" spans="1:12" x14ac:dyDescent="0.25">
      <c r="A3" s="6" t="s">
        <v>2</v>
      </c>
      <c r="B3" s="6" t="s">
        <v>1</v>
      </c>
      <c r="C3" s="14" t="s">
        <v>32</v>
      </c>
      <c r="D3" s="14" t="s">
        <v>33</v>
      </c>
      <c r="E3" s="14" t="s">
        <v>36</v>
      </c>
      <c r="F3" s="14" t="s">
        <v>37</v>
      </c>
      <c r="G3" s="14" t="s">
        <v>34</v>
      </c>
      <c r="H3" s="14" t="s">
        <v>38</v>
      </c>
      <c r="I3" s="14" t="s">
        <v>35</v>
      </c>
      <c r="J3" s="14" t="s">
        <v>39</v>
      </c>
      <c r="K3" s="14" t="s">
        <v>40</v>
      </c>
    </row>
    <row r="4" spans="1:12" x14ac:dyDescent="0.25">
      <c r="A4" s="2">
        <v>1</v>
      </c>
      <c r="B4" s="3" t="s">
        <v>20</v>
      </c>
      <c r="C4" s="9">
        <v>6</v>
      </c>
      <c r="D4" s="9">
        <v>6</v>
      </c>
      <c r="E4" s="9">
        <f t="shared" ref="E4:E24" si="0">($C$2*C4)+($D$2*D4)</f>
        <v>18</v>
      </c>
      <c r="F4" s="15">
        <f t="shared" ref="F4:F24" si="1">E4/$E$1*100%</f>
        <v>5.3412462908011868E-2</v>
      </c>
      <c r="G4" s="9">
        <v>1</v>
      </c>
      <c r="H4" s="15">
        <f t="shared" ref="H4:H24" si="2">G4*$G$2/G$1*100%</f>
        <v>1.1627906976744186E-2</v>
      </c>
      <c r="I4" s="9">
        <v>1</v>
      </c>
      <c r="J4" s="15">
        <f t="shared" ref="J4:J24" si="3">I4*$I$2/$I$1*100%</f>
        <v>1.2345679012345678E-2</v>
      </c>
      <c r="K4" s="16">
        <f t="shared" ref="K4:K24" si="4">F4/(H4+J4)</f>
        <v>2.2279713569892854</v>
      </c>
      <c r="L4" s="8"/>
    </row>
    <row r="5" spans="1:12" x14ac:dyDescent="0.25">
      <c r="A5" s="2">
        <v>2</v>
      </c>
      <c r="B5" s="3" t="s">
        <v>21</v>
      </c>
      <c r="C5" s="9">
        <v>6</v>
      </c>
      <c r="D5" s="9">
        <v>6</v>
      </c>
      <c r="E5" s="9">
        <f t="shared" si="0"/>
        <v>18</v>
      </c>
      <c r="F5" s="15">
        <f t="shared" si="1"/>
        <v>5.3412462908011868E-2</v>
      </c>
      <c r="G5" s="9">
        <v>3</v>
      </c>
      <c r="H5" s="15">
        <f t="shared" si="2"/>
        <v>3.4883720930232558E-2</v>
      </c>
      <c r="I5" s="9">
        <v>3</v>
      </c>
      <c r="J5" s="15">
        <f t="shared" si="3"/>
        <v>3.7037037037037035E-2</v>
      </c>
      <c r="K5" s="16">
        <f t="shared" si="4"/>
        <v>0.74265711899642839</v>
      </c>
    </row>
    <row r="6" spans="1:12" x14ac:dyDescent="0.25">
      <c r="A6" s="2">
        <v>3</v>
      </c>
      <c r="B6" s="3" t="s">
        <v>22</v>
      </c>
      <c r="C6" s="9">
        <v>3</v>
      </c>
      <c r="D6" s="9">
        <v>3</v>
      </c>
      <c r="E6" s="9">
        <f t="shared" si="0"/>
        <v>9</v>
      </c>
      <c r="F6" s="15">
        <f t="shared" si="1"/>
        <v>2.6706231454005934E-2</v>
      </c>
      <c r="G6" s="9">
        <v>3</v>
      </c>
      <c r="H6" s="15">
        <f t="shared" si="2"/>
        <v>3.4883720930232558E-2</v>
      </c>
      <c r="I6" s="9">
        <v>1</v>
      </c>
      <c r="J6" s="15">
        <f t="shared" si="3"/>
        <v>1.2345679012345678E-2</v>
      </c>
      <c r="K6" s="16">
        <f t="shared" si="4"/>
        <v>0.56545777601399805</v>
      </c>
    </row>
    <row r="7" spans="1:12" x14ac:dyDescent="0.25">
      <c r="A7" s="2">
        <v>4</v>
      </c>
      <c r="B7" s="3" t="s">
        <v>23</v>
      </c>
      <c r="C7" s="9">
        <v>1</v>
      </c>
      <c r="D7" s="9">
        <v>1</v>
      </c>
      <c r="E7" s="9">
        <f t="shared" si="0"/>
        <v>3</v>
      </c>
      <c r="F7" s="15">
        <f t="shared" si="1"/>
        <v>8.9020771513353119E-3</v>
      </c>
      <c r="G7" s="9">
        <v>3</v>
      </c>
      <c r="H7" s="15">
        <f t="shared" si="2"/>
        <v>3.4883720930232558E-2</v>
      </c>
      <c r="I7" s="9">
        <v>3</v>
      </c>
      <c r="J7" s="15">
        <f t="shared" si="3"/>
        <v>3.7037037037037035E-2</v>
      </c>
      <c r="K7" s="16">
        <f t="shared" si="4"/>
        <v>0.12377618649940475</v>
      </c>
    </row>
    <row r="8" spans="1:12" x14ac:dyDescent="0.25">
      <c r="A8" s="2">
        <v>5</v>
      </c>
      <c r="B8" s="3" t="s">
        <v>24</v>
      </c>
      <c r="C8" s="9">
        <v>9</v>
      </c>
      <c r="D8" s="9">
        <v>9</v>
      </c>
      <c r="E8" s="9">
        <f t="shared" si="0"/>
        <v>27</v>
      </c>
      <c r="F8" s="15">
        <f t="shared" si="1"/>
        <v>8.0118694362017809E-2</v>
      </c>
      <c r="G8" s="9">
        <v>9</v>
      </c>
      <c r="H8" s="15">
        <f t="shared" si="2"/>
        <v>0.10465116279069768</v>
      </c>
      <c r="I8" s="9">
        <v>9</v>
      </c>
      <c r="J8" s="15">
        <f t="shared" si="3"/>
        <v>0.1111111111111111</v>
      </c>
      <c r="K8" s="16">
        <f t="shared" si="4"/>
        <v>0.37132855949821425</v>
      </c>
    </row>
    <row r="9" spans="1:12" x14ac:dyDescent="0.25">
      <c r="A9" s="2">
        <v>6</v>
      </c>
      <c r="B9" s="3" t="s">
        <v>25</v>
      </c>
      <c r="C9" s="9">
        <v>6</v>
      </c>
      <c r="D9" s="9">
        <v>6</v>
      </c>
      <c r="E9" s="9">
        <f t="shared" si="0"/>
        <v>18</v>
      </c>
      <c r="F9" s="15">
        <f t="shared" si="1"/>
        <v>5.3412462908011868E-2</v>
      </c>
      <c r="G9" s="9">
        <v>3</v>
      </c>
      <c r="H9" s="15">
        <f t="shared" si="2"/>
        <v>3.4883720930232558E-2</v>
      </c>
      <c r="I9" s="9">
        <v>3</v>
      </c>
      <c r="J9" s="15">
        <f t="shared" si="3"/>
        <v>3.7037037037037035E-2</v>
      </c>
      <c r="K9" s="16">
        <f t="shared" si="4"/>
        <v>0.74265711899642839</v>
      </c>
    </row>
    <row r="10" spans="1:12" x14ac:dyDescent="0.25">
      <c r="A10" s="2">
        <v>7</v>
      </c>
      <c r="B10" s="3" t="s">
        <v>26</v>
      </c>
      <c r="C10" s="9">
        <v>9</v>
      </c>
      <c r="D10" s="9">
        <v>9</v>
      </c>
      <c r="E10" s="9">
        <f t="shared" si="0"/>
        <v>27</v>
      </c>
      <c r="F10" s="15">
        <f t="shared" si="1"/>
        <v>8.0118694362017809E-2</v>
      </c>
      <c r="G10" s="9">
        <v>6</v>
      </c>
      <c r="H10" s="15">
        <f t="shared" si="2"/>
        <v>6.9767441860465115E-2</v>
      </c>
      <c r="I10" s="9">
        <v>6</v>
      </c>
      <c r="J10" s="15">
        <f t="shared" si="3"/>
        <v>7.407407407407407E-2</v>
      </c>
      <c r="K10" s="16">
        <f t="shared" si="4"/>
        <v>0.55699283924732135</v>
      </c>
    </row>
    <row r="11" spans="1:12" x14ac:dyDescent="0.25">
      <c r="A11" s="2">
        <v>8</v>
      </c>
      <c r="B11" s="3" t="s">
        <v>27</v>
      </c>
      <c r="C11" s="9">
        <v>3</v>
      </c>
      <c r="D11" s="9">
        <v>1</v>
      </c>
      <c r="E11" s="9">
        <f t="shared" si="0"/>
        <v>7</v>
      </c>
      <c r="F11" s="15">
        <f t="shared" si="1"/>
        <v>2.0771513353115726E-2</v>
      </c>
      <c r="G11" s="9">
        <v>1</v>
      </c>
      <c r="H11" s="15">
        <f t="shared" si="2"/>
        <v>1.1627906976744186E-2</v>
      </c>
      <c r="I11" s="9">
        <v>1</v>
      </c>
      <c r="J11" s="15">
        <f t="shared" si="3"/>
        <v>1.2345679012345678E-2</v>
      </c>
      <c r="K11" s="16">
        <f t="shared" si="4"/>
        <v>0.86643330549583319</v>
      </c>
    </row>
    <row r="12" spans="1:12" x14ac:dyDescent="0.25">
      <c r="A12" s="2">
        <v>9</v>
      </c>
      <c r="B12" s="3" t="s">
        <v>28</v>
      </c>
      <c r="C12" s="9">
        <v>3</v>
      </c>
      <c r="D12" s="9">
        <v>1</v>
      </c>
      <c r="E12" s="9">
        <f t="shared" si="0"/>
        <v>7</v>
      </c>
      <c r="F12" s="15">
        <f t="shared" si="1"/>
        <v>2.0771513353115726E-2</v>
      </c>
      <c r="G12" s="9">
        <v>3</v>
      </c>
      <c r="H12" s="15">
        <f t="shared" si="2"/>
        <v>3.4883720930232558E-2</v>
      </c>
      <c r="I12" s="9">
        <v>3</v>
      </c>
      <c r="J12" s="15">
        <f t="shared" si="3"/>
        <v>3.7037037037037035E-2</v>
      </c>
      <c r="K12" s="16">
        <f t="shared" si="4"/>
        <v>0.28881110183194436</v>
      </c>
    </row>
    <row r="13" spans="1:12" x14ac:dyDescent="0.25">
      <c r="A13" s="2">
        <v>10</v>
      </c>
      <c r="B13" s="3" t="s">
        <v>29</v>
      </c>
      <c r="C13" s="9">
        <v>3</v>
      </c>
      <c r="D13" s="9">
        <v>1</v>
      </c>
      <c r="E13" s="9">
        <f t="shared" si="0"/>
        <v>7</v>
      </c>
      <c r="F13" s="15">
        <f t="shared" si="1"/>
        <v>2.0771513353115726E-2</v>
      </c>
      <c r="G13" s="9">
        <v>1</v>
      </c>
      <c r="H13" s="15">
        <f t="shared" si="2"/>
        <v>1.1627906976744186E-2</v>
      </c>
      <c r="I13" s="9">
        <v>1</v>
      </c>
      <c r="J13" s="15">
        <f t="shared" si="3"/>
        <v>1.2345679012345678E-2</v>
      </c>
      <c r="K13" s="16">
        <f t="shared" si="4"/>
        <v>0.86643330549583319</v>
      </c>
    </row>
    <row r="14" spans="1:12" x14ac:dyDescent="0.25">
      <c r="A14" s="2">
        <v>11</v>
      </c>
      <c r="B14" s="3" t="s">
        <v>30</v>
      </c>
      <c r="C14" s="9">
        <v>3</v>
      </c>
      <c r="D14" s="9">
        <v>1</v>
      </c>
      <c r="E14" s="9">
        <f t="shared" si="0"/>
        <v>7</v>
      </c>
      <c r="F14" s="15">
        <f t="shared" si="1"/>
        <v>2.0771513353115726E-2</v>
      </c>
      <c r="G14" s="9">
        <v>1</v>
      </c>
      <c r="H14" s="15">
        <f t="shared" si="2"/>
        <v>1.1627906976744186E-2</v>
      </c>
      <c r="I14" s="9">
        <v>1</v>
      </c>
      <c r="J14" s="15">
        <f t="shared" si="3"/>
        <v>1.2345679012345678E-2</v>
      </c>
      <c r="K14" s="16">
        <f t="shared" si="4"/>
        <v>0.86643330549583319</v>
      </c>
    </row>
    <row r="15" spans="1:12" x14ac:dyDescent="0.25">
      <c r="A15" s="2">
        <v>12</v>
      </c>
      <c r="B15" s="3" t="s">
        <v>6</v>
      </c>
      <c r="C15" s="9">
        <v>9</v>
      </c>
      <c r="D15" s="9">
        <v>6</v>
      </c>
      <c r="E15" s="9">
        <f t="shared" si="0"/>
        <v>24</v>
      </c>
      <c r="F15" s="15">
        <f t="shared" si="1"/>
        <v>7.1216617210682495E-2</v>
      </c>
      <c r="G15" s="9">
        <v>6</v>
      </c>
      <c r="H15" s="15">
        <f t="shared" si="2"/>
        <v>6.9767441860465115E-2</v>
      </c>
      <c r="I15" s="9">
        <v>6</v>
      </c>
      <c r="J15" s="15">
        <f t="shared" si="3"/>
        <v>7.407407407407407E-2</v>
      </c>
      <c r="K15" s="16">
        <f t="shared" si="4"/>
        <v>0.495104745997619</v>
      </c>
    </row>
    <row r="16" spans="1:12" x14ac:dyDescent="0.25">
      <c r="A16" s="2">
        <v>13</v>
      </c>
      <c r="B16" s="3" t="s">
        <v>8</v>
      </c>
      <c r="C16" s="9">
        <v>6</v>
      </c>
      <c r="D16" s="9">
        <v>3</v>
      </c>
      <c r="E16" s="9">
        <f t="shared" si="0"/>
        <v>15</v>
      </c>
      <c r="F16" s="15">
        <f t="shared" si="1"/>
        <v>4.4510385756676561E-2</v>
      </c>
      <c r="G16" s="9">
        <v>6</v>
      </c>
      <c r="H16" s="15">
        <f t="shared" si="2"/>
        <v>6.9767441860465115E-2</v>
      </c>
      <c r="I16" s="9">
        <v>6</v>
      </c>
      <c r="J16" s="15">
        <f t="shared" si="3"/>
        <v>7.407407407407407E-2</v>
      </c>
      <c r="K16" s="16">
        <f t="shared" si="4"/>
        <v>0.3094404662485119</v>
      </c>
    </row>
    <row r="17" spans="1:11" x14ac:dyDescent="0.25">
      <c r="A17" s="2">
        <v>14</v>
      </c>
      <c r="B17" s="3" t="s">
        <v>7</v>
      </c>
      <c r="C17" s="9">
        <v>6</v>
      </c>
      <c r="D17" s="9">
        <v>3</v>
      </c>
      <c r="E17" s="9">
        <f t="shared" si="0"/>
        <v>15</v>
      </c>
      <c r="F17" s="15">
        <f t="shared" si="1"/>
        <v>4.4510385756676561E-2</v>
      </c>
      <c r="G17" s="9">
        <v>3</v>
      </c>
      <c r="H17" s="15">
        <f t="shared" si="2"/>
        <v>3.4883720930232558E-2</v>
      </c>
      <c r="I17" s="9">
        <v>3</v>
      </c>
      <c r="J17" s="15">
        <f t="shared" si="3"/>
        <v>3.7037037037037035E-2</v>
      </c>
      <c r="K17" s="16">
        <f t="shared" si="4"/>
        <v>0.61888093249702381</v>
      </c>
    </row>
    <row r="18" spans="1:11" x14ac:dyDescent="0.25">
      <c r="A18" s="2">
        <v>15</v>
      </c>
      <c r="B18" s="3" t="s">
        <v>9</v>
      </c>
      <c r="C18" s="9">
        <v>9</v>
      </c>
      <c r="D18" s="9">
        <v>9</v>
      </c>
      <c r="E18" s="9">
        <f t="shared" si="0"/>
        <v>27</v>
      </c>
      <c r="F18" s="15">
        <f t="shared" si="1"/>
        <v>8.0118694362017809E-2</v>
      </c>
      <c r="G18" s="9">
        <v>6</v>
      </c>
      <c r="H18" s="15">
        <f t="shared" si="2"/>
        <v>6.9767441860465115E-2</v>
      </c>
      <c r="I18" s="9">
        <v>3</v>
      </c>
      <c r="J18" s="15">
        <f t="shared" si="3"/>
        <v>3.7037037037037035E-2</v>
      </c>
      <c r="K18" s="16">
        <f t="shared" si="4"/>
        <v>0.75014358188953778</v>
      </c>
    </row>
    <row r="19" spans="1:11" x14ac:dyDescent="0.25">
      <c r="A19" s="2">
        <v>16</v>
      </c>
      <c r="B19" s="3" t="s">
        <v>10</v>
      </c>
      <c r="C19" s="9">
        <v>6</v>
      </c>
      <c r="D19" s="9">
        <v>6</v>
      </c>
      <c r="E19" s="9">
        <f t="shared" si="0"/>
        <v>18</v>
      </c>
      <c r="F19" s="15">
        <f t="shared" si="1"/>
        <v>5.3412462908011868E-2</v>
      </c>
      <c r="G19" s="9">
        <v>6</v>
      </c>
      <c r="H19" s="15">
        <f t="shared" si="2"/>
        <v>6.9767441860465115E-2</v>
      </c>
      <c r="I19" s="9">
        <v>6</v>
      </c>
      <c r="J19" s="15">
        <f t="shared" si="3"/>
        <v>7.407407407407407E-2</v>
      </c>
      <c r="K19" s="16">
        <f t="shared" si="4"/>
        <v>0.37132855949821419</v>
      </c>
    </row>
    <row r="20" spans="1:11" x14ac:dyDescent="0.25">
      <c r="A20" s="2">
        <v>17</v>
      </c>
      <c r="B20" s="3" t="s">
        <v>11</v>
      </c>
      <c r="C20" s="9">
        <v>6</v>
      </c>
      <c r="D20" s="9">
        <v>3</v>
      </c>
      <c r="E20" s="9">
        <f t="shared" si="0"/>
        <v>15</v>
      </c>
      <c r="F20" s="15">
        <f t="shared" si="1"/>
        <v>4.4510385756676561E-2</v>
      </c>
      <c r="G20" s="9">
        <v>3</v>
      </c>
      <c r="H20" s="15">
        <f t="shared" si="2"/>
        <v>3.4883720930232558E-2</v>
      </c>
      <c r="I20" s="9">
        <v>3</v>
      </c>
      <c r="J20" s="15">
        <f t="shared" si="3"/>
        <v>3.7037037037037035E-2</v>
      </c>
      <c r="K20" s="16">
        <f t="shared" si="4"/>
        <v>0.61888093249702381</v>
      </c>
    </row>
    <row r="21" spans="1:11" x14ac:dyDescent="0.25">
      <c r="A21" s="2">
        <v>18</v>
      </c>
      <c r="B21" s="3" t="s">
        <v>4</v>
      </c>
      <c r="C21" s="9">
        <v>9</v>
      </c>
      <c r="D21" s="9">
        <v>9</v>
      </c>
      <c r="E21" s="9">
        <f t="shared" si="0"/>
        <v>27</v>
      </c>
      <c r="F21" s="15">
        <f t="shared" si="1"/>
        <v>8.0118694362017809E-2</v>
      </c>
      <c r="G21" s="9">
        <v>3</v>
      </c>
      <c r="H21" s="15">
        <f t="shared" si="2"/>
        <v>3.4883720930232558E-2</v>
      </c>
      <c r="I21" s="9">
        <v>3</v>
      </c>
      <c r="J21" s="15">
        <f t="shared" si="3"/>
        <v>3.7037037037037035E-2</v>
      </c>
      <c r="K21" s="16">
        <f t="shared" si="4"/>
        <v>1.1139856784946427</v>
      </c>
    </row>
    <row r="22" spans="1:11" x14ac:dyDescent="0.25">
      <c r="A22" s="2">
        <v>19</v>
      </c>
      <c r="B22" s="3" t="s">
        <v>5</v>
      </c>
      <c r="C22" s="9">
        <v>9</v>
      </c>
      <c r="D22" s="9">
        <v>9</v>
      </c>
      <c r="E22" s="9">
        <f t="shared" si="0"/>
        <v>27</v>
      </c>
      <c r="F22" s="15">
        <f t="shared" si="1"/>
        <v>8.0118694362017809E-2</v>
      </c>
      <c r="G22" s="9">
        <v>9</v>
      </c>
      <c r="H22" s="15">
        <f t="shared" si="2"/>
        <v>0.10465116279069768</v>
      </c>
      <c r="I22" s="9">
        <v>9</v>
      </c>
      <c r="J22" s="15">
        <f t="shared" si="3"/>
        <v>0.1111111111111111</v>
      </c>
      <c r="K22" s="16">
        <f t="shared" si="4"/>
        <v>0.37132855949821425</v>
      </c>
    </row>
    <row r="23" spans="1:11" x14ac:dyDescent="0.25">
      <c r="A23" s="2">
        <v>20</v>
      </c>
      <c r="B23" s="3" t="s">
        <v>12</v>
      </c>
      <c r="C23" s="9">
        <v>6</v>
      </c>
      <c r="D23" s="9">
        <v>6</v>
      </c>
      <c r="E23" s="9">
        <f t="shared" si="0"/>
        <v>18</v>
      </c>
      <c r="F23" s="15">
        <f t="shared" si="1"/>
        <v>5.3412462908011868E-2</v>
      </c>
      <c r="G23" s="9">
        <v>9</v>
      </c>
      <c r="H23" s="15">
        <f t="shared" si="2"/>
        <v>0.10465116279069768</v>
      </c>
      <c r="I23" s="9">
        <v>9</v>
      </c>
      <c r="J23" s="15">
        <f t="shared" si="3"/>
        <v>0.1111111111111111</v>
      </c>
      <c r="K23" s="16">
        <f t="shared" si="4"/>
        <v>0.24755237299880947</v>
      </c>
    </row>
    <row r="24" spans="1:11" x14ac:dyDescent="0.25">
      <c r="A24" s="2">
        <v>21</v>
      </c>
      <c r="B24" s="4" t="s">
        <v>13</v>
      </c>
      <c r="C24" s="9">
        <v>1</v>
      </c>
      <c r="D24" s="9">
        <v>1</v>
      </c>
      <c r="E24" s="9">
        <f t="shared" si="0"/>
        <v>3</v>
      </c>
      <c r="F24" s="15">
        <f t="shared" si="1"/>
        <v>8.9020771513353119E-3</v>
      </c>
      <c r="G24" s="9">
        <v>1</v>
      </c>
      <c r="H24" s="15">
        <f t="shared" si="2"/>
        <v>1.1627906976744186E-2</v>
      </c>
      <c r="I24" s="9">
        <v>1</v>
      </c>
      <c r="J24" s="15">
        <f t="shared" si="3"/>
        <v>1.2345679012345678E-2</v>
      </c>
      <c r="K24" s="16">
        <f t="shared" si="4"/>
        <v>0.37132855949821431</v>
      </c>
    </row>
    <row r="27" spans="1:11" x14ac:dyDescent="0.25">
      <c r="F27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7AC2-6D30-47E7-B3D0-5B1A9CBCDA55}">
  <dimension ref="A1:K28"/>
  <sheetViews>
    <sheetView topLeftCell="A7" workbookViewId="0">
      <selection activeCell="A22" sqref="A22"/>
    </sheetView>
  </sheetViews>
  <sheetFormatPr defaultRowHeight="15" x14ac:dyDescent="0.25"/>
  <cols>
    <col min="1" max="1" width="4.28515625" style="13" customWidth="1"/>
    <col min="2" max="2" width="67.85546875" customWidth="1"/>
    <col min="3" max="3" width="15.42578125" style="13" bestFit="1" customWidth="1"/>
    <col min="4" max="4" width="15.140625" style="13" bestFit="1" customWidth="1"/>
    <col min="5" max="5" width="10.42578125" style="13" bestFit="1" customWidth="1"/>
    <col min="6" max="6" width="13.5703125" style="13" bestFit="1" customWidth="1"/>
    <col min="7" max="7" width="11.85546875" style="13" bestFit="1" customWidth="1"/>
    <col min="8" max="8" width="6.140625" style="13" bestFit="1" customWidth="1"/>
    <col min="9" max="9" width="11.42578125" style="13" bestFit="1" customWidth="1"/>
    <col min="10" max="10" width="6.140625" style="13" bestFit="1" customWidth="1"/>
    <col min="11" max="11" width="7.5703125" style="13" bestFit="1" customWidth="1"/>
  </cols>
  <sheetData>
    <row r="1" spans="1:11" x14ac:dyDescent="0.25">
      <c r="C1" s="1" t="s">
        <v>17</v>
      </c>
      <c r="D1" s="1" t="s">
        <v>18</v>
      </c>
    </row>
    <row r="2" spans="1:11" x14ac:dyDescent="0.25">
      <c r="C2" s="5">
        <v>5115100042</v>
      </c>
      <c r="D2" s="5" t="s">
        <v>14</v>
      </c>
    </row>
    <row r="3" spans="1:11" x14ac:dyDescent="0.25">
      <c r="C3" s="5">
        <v>5115100135</v>
      </c>
      <c r="D3" s="5" t="s">
        <v>15</v>
      </c>
    </row>
    <row r="6" spans="1:11" x14ac:dyDescent="0.25">
      <c r="A6" s="45" t="s">
        <v>31</v>
      </c>
      <c r="B6" s="45"/>
      <c r="C6" s="18">
        <v>2</v>
      </c>
      <c r="D6" s="18">
        <v>1</v>
      </c>
      <c r="E6" s="18"/>
      <c r="F6" s="18"/>
      <c r="G6" s="18">
        <v>1</v>
      </c>
      <c r="H6" s="18"/>
      <c r="I6" s="18">
        <v>0.5</v>
      </c>
      <c r="J6" s="18"/>
      <c r="K6" s="18"/>
    </row>
    <row r="7" spans="1:11" x14ac:dyDescent="0.25">
      <c r="A7" s="14" t="s">
        <v>2</v>
      </c>
      <c r="B7" s="21" t="s">
        <v>1</v>
      </c>
      <c r="C7" s="14" t="s">
        <v>32</v>
      </c>
      <c r="D7" s="14" t="s">
        <v>33</v>
      </c>
      <c r="E7" s="14" t="s">
        <v>36</v>
      </c>
      <c r="F7" s="14" t="s">
        <v>37</v>
      </c>
      <c r="G7" s="14" t="s">
        <v>34</v>
      </c>
      <c r="H7" s="14" t="s">
        <v>38</v>
      </c>
      <c r="I7" s="14" t="s">
        <v>35</v>
      </c>
      <c r="J7" s="14" t="s">
        <v>39</v>
      </c>
      <c r="K7" s="14" t="s">
        <v>40</v>
      </c>
    </row>
    <row r="8" spans="1:11" x14ac:dyDescent="0.25">
      <c r="A8" s="18">
        <v>1</v>
      </c>
      <c r="B8" s="9" t="s">
        <v>20</v>
      </c>
      <c r="C8" s="18">
        <v>6</v>
      </c>
      <c r="D8" s="18">
        <v>6</v>
      </c>
      <c r="E8" s="18">
        <v>18</v>
      </c>
      <c r="F8" s="19">
        <v>5.3412462908011868E-2</v>
      </c>
      <c r="G8" s="18">
        <v>1</v>
      </c>
      <c r="H8" s="19">
        <v>1.1627906976744186E-2</v>
      </c>
      <c r="I8" s="18">
        <v>1</v>
      </c>
      <c r="J8" s="19">
        <v>1.2345679012345678E-2</v>
      </c>
      <c r="K8" s="20">
        <v>2.2279713569892854</v>
      </c>
    </row>
    <row r="9" spans="1:11" x14ac:dyDescent="0.25">
      <c r="A9" s="18">
        <v>18</v>
      </c>
      <c r="B9" s="9" t="s">
        <v>4</v>
      </c>
      <c r="C9" s="18">
        <v>9</v>
      </c>
      <c r="D9" s="18">
        <v>9</v>
      </c>
      <c r="E9" s="18">
        <v>27</v>
      </c>
      <c r="F9" s="19">
        <v>8.0118694362017809E-2</v>
      </c>
      <c r="G9" s="18">
        <v>3</v>
      </c>
      <c r="H9" s="19">
        <v>3.4883720930232558E-2</v>
      </c>
      <c r="I9" s="18">
        <v>3</v>
      </c>
      <c r="J9" s="19">
        <v>3.7037037037037035E-2</v>
      </c>
      <c r="K9" s="20">
        <v>1.1139856784946427</v>
      </c>
    </row>
    <row r="10" spans="1:11" x14ac:dyDescent="0.25">
      <c r="A10" s="18">
        <v>8</v>
      </c>
      <c r="B10" s="9" t="s">
        <v>27</v>
      </c>
      <c r="C10" s="18">
        <v>3</v>
      </c>
      <c r="D10" s="18">
        <v>1</v>
      </c>
      <c r="E10" s="18">
        <v>7</v>
      </c>
      <c r="F10" s="19">
        <v>2.0771513353115726E-2</v>
      </c>
      <c r="G10" s="18">
        <v>1</v>
      </c>
      <c r="H10" s="19">
        <v>1.1627906976744186E-2</v>
      </c>
      <c r="I10" s="18">
        <v>1</v>
      </c>
      <c r="J10" s="19">
        <v>1.2345679012345678E-2</v>
      </c>
      <c r="K10" s="20">
        <v>0.86643330549583319</v>
      </c>
    </row>
    <row r="11" spans="1:11" x14ac:dyDescent="0.25">
      <c r="A11" s="18">
        <v>10</v>
      </c>
      <c r="B11" s="9" t="s">
        <v>29</v>
      </c>
      <c r="C11" s="18">
        <v>3</v>
      </c>
      <c r="D11" s="18">
        <v>1</v>
      </c>
      <c r="E11" s="18">
        <v>7</v>
      </c>
      <c r="F11" s="19">
        <v>2.0771513353115726E-2</v>
      </c>
      <c r="G11" s="18">
        <v>1</v>
      </c>
      <c r="H11" s="19">
        <v>1.1627906976744186E-2</v>
      </c>
      <c r="I11" s="18">
        <v>1</v>
      </c>
      <c r="J11" s="19">
        <v>1.2345679012345678E-2</v>
      </c>
      <c r="K11" s="20">
        <v>0.86643330549583319</v>
      </c>
    </row>
    <row r="12" spans="1:11" x14ac:dyDescent="0.25">
      <c r="A12" s="18">
        <v>11</v>
      </c>
      <c r="B12" s="9" t="s">
        <v>30</v>
      </c>
      <c r="C12" s="18">
        <v>3</v>
      </c>
      <c r="D12" s="18">
        <v>1</v>
      </c>
      <c r="E12" s="18">
        <v>7</v>
      </c>
      <c r="F12" s="19">
        <v>2.0771513353115726E-2</v>
      </c>
      <c r="G12" s="18">
        <v>1</v>
      </c>
      <c r="H12" s="19">
        <v>1.1627906976744186E-2</v>
      </c>
      <c r="I12" s="18">
        <v>1</v>
      </c>
      <c r="J12" s="19">
        <v>1.2345679012345678E-2</v>
      </c>
      <c r="K12" s="20">
        <v>0.86643330549583319</v>
      </c>
    </row>
    <row r="13" spans="1:11" x14ac:dyDescent="0.25">
      <c r="A13" s="18">
        <v>15</v>
      </c>
      <c r="B13" s="9" t="s">
        <v>9</v>
      </c>
      <c r="C13" s="18">
        <v>9</v>
      </c>
      <c r="D13" s="18">
        <v>9</v>
      </c>
      <c r="E13" s="18">
        <v>27</v>
      </c>
      <c r="F13" s="19">
        <v>8.0118694362017809E-2</v>
      </c>
      <c r="G13" s="18">
        <v>6</v>
      </c>
      <c r="H13" s="19">
        <v>6.9767441860465115E-2</v>
      </c>
      <c r="I13" s="18">
        <v>3</v>
      </c>
      <c r="J13" s="19">
        <v>3.7037037037037035E-2</v>
      </c>
      <c r="K13" s="20">
        <v>0.75014358188953778</v>
      </c>
    </row>
    <row r="14" spans="1:11" x14ac:dyDescent="0.25">
      <c r="A14" s="18">
        <v>2</v>
      </c>
      <c r="B14" s="9" t="s">
        <v>21</v>
      </c>
      <c r="C14" s="18">
        <v>6</v>
      </c>
      <c r="D14" s="18">
        <v>6</v>
      </c>
      <c r="E14" s="18">
        <v>18</v>
      </c>
      <c r="F14" s="19">
        <v>5.3412462908011868E-2</v>
      </c>
      <c r="G14" s="18">
        <v>3</v>
      </c>
      <c r="H14" s="19">
        <v>3.4883720930232558E-2</v>
      </c>
      <c r="I14" s="18">
        <v>3</v>
      </c>
      <c r="J14" s="19">
        <v>3.7037037037037035E-2</v>
      </c>
      <c r="K14" s="20">
        <v>0.74265711899642839</v>
      </c>
    </row>
    <row r="15" spans="1:11" x14ac:dyDescent="0.25">
      <c r="A15" s="18">
        <v>6</v>
      </c>
      <c r="B15" s="9" t="s">
        <v>25</v>
      </c>
      <c r="C15" s="18">
        <v>6</v>
      </c>
      <c r="D15" s="18">
        <v>6</v>
      </c>
      <c r="E15" s="18">
        <v>18</v>
      </c>
      <c r="F15" s="19">
        <v>5.3412462908011868E-2</v>
      </c>
      <c r="G15" s="18">
        <v>3</v>
      </c>
      <c r="H15" s="19">
        <v>3.4883720930232558E-2</v>
      </c>
      <c r="I15" s="18">
        <v>3</v>
      </c>
      <c r="J15" s="19">
        <v>3.7037037037037035E-2</v>
      </c>
      <c r="K15" s="20">
        <v>0.74265711899642839</v>
      </c>
    </row>
    <row r="16" spans="1:11" x14ac:dyDescent="0.25">
      <c r="A16" s="18">
        <v>14</v>
      </c>
      <c r="B16" s="9" t="s">
        <v>7</v>
      </c>
      <c r="C16" s="18">
        <v>6</v>
      </c>
      <c r="D16" s="18">
        <v>3</v>
      </c>
      <c r="E16" s="18">
        <v>15</v>
      </c>
      <c r="F16" s="19">
        <v>4.4510385756676561E-2</v>
      </c>
      <c r="G16" s="18">
        <v>3</v>
      </c>
      <c r="H16" s="19">
        <v>3.4883720930232558E-2</v>
      </c>
      <c r="I16" s="18">
        <v>3</v>
      </c>
      <c r="J16" s="19">
        <v>3.7037037037037035E-2</v>
      </c>
      <c r="K16" s="20">
        <v>0.61888093249702381</v>
      </c>
    </row>
    <row r="17" spans="1:11" x14ac:dyDescent="0.25">
      <c r="A17" s="18">
        <v>17</v>
      </c>
      <c r="B17" s="9" t="s">
        <v>11</v>
      </c>
      <c r="C17" s="18">
        <v>6</v>
      </c>
      <c r="D17" s="18">
        <v>3</v>
      </c>
      <c r="E17" s="18">
        <v>15</v>
      </c>
      <c r="F17" s="19">
        <v>4.4510385756676561E-2</v>
      </c>
      <c r="G17" s="18">
        <v>3</v>
      </c>
      <c r="H17" s="19">
        <v>3.4883720930232558E-2</v>
      </c>
      <c r="I17" s="18">
        <v>3</v>
      </c>
      <c r="J17" s="19">
        <v>3.7037037037037035E-2</v>
      </c>
      <c r="K17" s="20">
        <v>0.61888093249702381</v>
      </c>
    </row>
    <row r="18" spans="1:11" x14ac:dyDescent="0.25">
      <c r="A18" s="18">
        <v>3</v>
      </c>
      <c r="B18" s="9" t="s">
        <v>22</v>
      </c>
      <c r="C18" s="18">
        <v>3</v>
      </c>
      <c r="D18" s="18">
        <v>3</v>
      </c>
      <c r="E18" s="18">
        <v>9</v>
      </c>
      <c r="F18" s="19">
        <v>2.6706231454005934E-2</v>
      </c>
      <c r="G18" s="18">
        <v>3</v>
      </c>
      <c r="H18" s="19">
        <v>3.4883720930232558E-2</v>
      </c>
      <c r="I18" s="18">
        <v>1</v>
      </c>
      <c r="J18" s="19">
        <v>1.2345679012345678E-2</v>
      </c>
      <c r="K18" s="20">
        <v>0.56545777601399805</v>
      </c>
    </row>
    <row r="19" spans="1:11" x14ac:dyDescent="0.25">
      <c r="A19" s="18">
        <v>7</v>
      </c>
      <c r="B19" s="9" t="s">
        <v>26</v>
      </c>
      <c r="C19" s="18">
        <v>9</v>
      </c>
      <c r="D19" s="18">
        <v>9</v>
      </c>
      <c r="E19" s="18">
        <v>27</v>
      </c>
      <c r="F19" s="19">
        <v>8.0118694362017809E-2</v>
      </c>
      <c r="G19" s="18">
        <v>6</v>
      </c>
      <c r="H19" s="19">
        <v>6.9767441860465115E-2</v>
      </c>
      <c r="I19" s="18">
        <v>6</v>
      </c>
      <c r="J19" s="19">
        <v>7.407407407407407E-2</v>
      </c>
      <c r="K19" s="20">
        <v>0.55699283924732135</v>
      </c>
    </row>
    <row r="20" spans="1:11" x14ac:dyDescent="0.25">
      <c r="A20" s="18">
        <v>12</v>
      </c>
      <c r="B20" s="9" t="s">
        <v>6</v>
      </c>
      <c r="C20" s="18">
        <v>9</v>
      </c>
      <c r="D20" s="18">
        <v>6</v>
      </c>
      <c r="E20" s="18">
        <v>24</v>
      </c>
      <c r="F20" s="19">
        <v>7.1216617210682495E-2</v>
      </c>
      <c r="G20" s="18">
        <v>6</v>
      </c>
      <c r="H20" s="19">
        <v>6.9767441860465115E-2</v>
      </c>
      <c r="I20" s="18">
        <v>6</v>
      </c>
      <c r="J20" s="19">
        <v>7.407407407407407E-2</v>
      </c>
      <c r="K20" s="20">
        <v>0.495104745997619</v>
      </c>
    </row>
    <row r="21" spans="1:11" x14ac:dyDescent="0.25">
      <c r="A21" s="18">
        <v>21</v>
      </c>
      <c r="B21" s="9" t="s">
        <v>13</v>
      </c>
      <c r="C21" s="18">
        <v>1</v>
      </c>
      <c r="D21" s="18">
        <v>1</v>
      </c>
      <c r="E21" s="18">
        <v>3</v>
      </c>
      <c r="F21" s="19">
        <v>8.9020771513353119E-3</v>
      </c>
      <c r="G21" s="18">
        <v>1</v>
      </c>
      <c r="H21" s="19">
        <v>1.1627906976744186E-2</v>
      </c>
      <c r="I21" s="18">
        <v>1</v>
      </c>
      <c r="J21" s="19">
        <v>1.2345679012345678E-2</v>
      </c>
      <c r="K21" s="20">
        <v>0.37132855949821431</v>
      </c>
    </row>
    <row r="22" spans="1:11" x14ac:dyDescent="0.25">
      <c r="A22" s="18">
        <v>5</v>
      </c>
      <c r="B22" s="9" t="s">
        <v>24</v>
      </c>
      <c r="C22" s="18">
        <v>9</v>
      </c>
      <c r="D22" s="18">
        <v>9</v>
      </c>
      <c r="E22" s="18">
        <v>27</v>
      </c>
      <c r="F22" s="19">
        <v>8.0118694362017809E-2</v>
      </c>
      <c r="G22" s="18">
        <v>9</v>
      </c>
      <c r="H22" s="19">
        <v>0.10465116279069768</v>
      </c>
      <c r="I22" s="18">
        <v>9</v>
      </c>
      <c r="J22" s="19">
        <v>0.1111111111111111</v>
      </c>
      <c r="K22" s="20">
        <v>0.37132855949821425</v>
      </c>
    </row>
    <row r="23" spans="1:11" x14ac:dyDescent="0.25">
      <c r="A23" s="18">
        <v>19</v>
      </c>
      <c r="B23" s="9" t="s">
        <v>5</v>
      </c>
      <c r="C23" s="18">
        <v>9</v>
      </c>
      <c r="D23" s="18">
        <v>9</v>
      </c>
      <c r="E23" s="18">
        <v>27</v>
      </c>
      <c r="F23" s="19">
        <v>8.0118694362017809E-2</v>
      </c>
      <c r="G23" s="18">
        <v>9</v>
      </c>
      <c r="H23" s="19">
        <v>0.10465116279069768</v>
      </c>
      <c r="I23" s="18">
        <v>9</v>
      </c>
      <c r="J23" s="19">
        <v>0.1111111111111111</v>
      </c>
      <c r="K23" s="20">
        <v>0.37132855949821425</v>
      </c>
    </row>
    <row r="24" spans="1:11" x14ac:dyDescent="0.25">
      <c r="A24" s="18">
        <v>16</v>
      </c>
      <c r="B24" s="9" t="s">
        <v>10</v>
      </c>
      <c r="C24" s="18">
        <v>6</v>
      </c>
      <c r="D24" s="18">
        <v>6</v>
      </c>
      <c r="E24" s="18">
        <v>18</v>
      </c>
      <c r="F24" s="19">
        <v>5.3412462908011868E-2</v>
      </c>
      <c r="G24" s="18">
        <v>6</v>
      </c>
      <c r="H24" s="19">
        <v>6.9767441860465115E-2</v>
      </c>
      <c r="I24" s="18">
        <v>6</v>
      </c>
      <c r="J24" s="19">
        <v>7.407407407407407E-2</v>
      </c>
      <c r="K24" s="20">
        <v>0.37132855949821419</v>
      </c>
    </row>
    <row r="25" spans="1:11" x14ac:dyDescent="0.25">
      <c r="A25" s="18">
        <v>13</v>
      </c>
      <c r="B25" s="9" t="s">
        <v>8</v>
      </c>
      <c r="C25" s="18">
        <v>6</v>
      </c>
      <c r="D25" s="18">
        <v>3</v>
      </c>
      <c r="E25" s="18">
        <v>15</v>
      </c>
      <c r="F25" s="19">
        <v>4.4510385756676561E-2</v>
      </c>
      <c r="G25" s="18">
        <v>6</v>
      </c>
      <c r="H25" s="19">
        <v>6.9767441860465115E-2</v>
      </c>
      <c r="I25" s="18">
        <v>6</v>
      </c>
      <c r="J25" s="19">
        <v>7.407407407407407E-2</v>
      </c>
      <c r="K25" s="20">
        <v>0.3094404662485119</v>
      </c>
    </row>
    <row r="26" spans="1:11" x14ac:dyDescent="0.25">
      <c r="A26" s="18">
        <v>9</v>
      </c>
      <c r="B26" s="9" t="s">
        <v>28</v>
      </c>
      <c r="C26" s="18">
        <v>3</v>
      </c>
      <c r="D26" s="18">
        <v>1</v>
      </c>
      <c r="E26" s="18">
        <v>7</v>
      </c>
      <c r="F26" s="19">
        <v>2.0771513353115726E-2</v>
      </c>
      <c r="G26" s="18">
        <v>3</v>
      </c>
      <c r="H26" s="19">
        <v>3.4883720930232558E-2</v>
      </c>
      <c r="I26" s="18">
        <v>3</v>
      </c>
      <c r="J26" s="19">
        <v>3.7037037037037035E-2</v>
      </c>
      <c r="K26" s="20">
        <v>0.28881110183194436</v>
      </c>
    </row>
    <row r="27" spans="1:11" x14ac:dyDescent="0.25">
      <c r="A27" s="18">
        <v>20</v>
      </c>
      <c r="B27" s="9" t="s">
        <v>12</v>
      </c>
      <c r="C27" s="18">
        <v>6</v>
      </c>
      <c r="D27" s="18">
        <v>6</v>
      </c>
      <c r="E27" s="18">
        <v>18</v>
      </c>
      <c r="F27" s="19">
        <v>5.3412462908011868E-2</v>
      </c>
      <c r="G27" s="18">
        <v>9</v>
      </c>
      <c r="H27" s="19">
        <v>0.10465116279069768</v>
      </c>
      <c r="I27" s="18">
        <v>9</v>
      </c>
      <c r="J27" s="19">
        <v>0.1111111111111111</v>
      </c>
      <c r="K27" s="20">
        <v>0.24755237299880947</v>
      </c>
    </row>
    <row r="28" spans="1:11" x14ac:dyDescent="0.25">
      <c r="A28" s="18">
        <v>4</v>
      </c>
      <c r="B28" s="9" t="s">
        <v>23</v>
      </c>
      <c r="C28" s="18">
        <v>1</v>
      </c>
      <c r="D28" s="18">
        <v>1</v>
      </c>
      <c r="E28" s="18">
        <v>3</v>
      </c>
      <c r="F28" s="19">
        <v>8.9020771513353119E-3</v>
      </c>
      <c r="G28" s="18">
        <v>3</v>
      </c>
      <c r="H28" s="19">
        <v>3.4883720930232558E-2</v>
      </c>
      <c r="I28" s="18">
        <v>3</v>
      </c>
      <c r="J28" s="19">
        <v>3.7037037037037035E-2</v>
      </c>
      <c r="K28" s="20">
        <v>0.12377618649940475</v>
      </c>
    </row>
  </sheetData>
  <sortState ref="A8:K28">
    <sortCondition descending="1" ref="K8"/>
  </sortState>
  <mergeCells count="1"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B25C-067C-4338-850A-656FB28E0DF4}">
  <dimension ref="A1:L15"/>
  <sheetViews>
    <sheetView tabSelected="1" workbookViewId="0">
      <selection activeCell="L4" sqref="L4"/>
    </sheetView>
  </sheetViews>
  <sheetFormatPr defaultRowHeight="15" x14ac:dyDescent="0.25"/>
  <cols>
    <col min="1" max="1" width="3.5703125" bestFit="1" customWidth="1"/>
    <col min="2" max="2" width="68.140625" bestFit="1" customWidth="1"/>
    <col min="3" max="3" width="15.42578125" bestFit="1" customWidth="1"/>
    <col min="4" max="4" width="15.140625" bestFit="1" customWidth="1"/>
    <col min="5" max="5" width="10.42578125" bestFit="1" customWidth="1"/>
    <col min="6" max="6" width="13.5703125" bestFit="1" customWidth="1"/>
    <col min="7" max="7" width="11.85546875" bestFit="1" customWidth="1"/>
    <col min="8" max="8" width="6.140625" bestFit="1" customWidth="1"/>
    <col min="9" max="9" width="11.42578125" bestFit="1" customWidth="1"/>
    <col min="10" max="10" width="7.140625" bestFit="1" customWidth="1"/>
    <col min="11" max="11" width="7.5703125" bestFit="1" customWidth="1"/>
    <col min="12" max="12" width="11.85546875" bestFit="1" customWidth="1"/>
  </cols>
  <sheetData>
    <row r="1" spans="1:12" x14ac:dyDescent="0.25">
      <c r="E1">
        <f>SUM(E4:E14)</f>
        <v>153</v>
      </c>
      <c r="G1">
        <f>SUM(G4:G14)</f>
        <v>51</v>
      </c>
      <c r="I1">
        <f>SUM(I4:I14)</f>
        <v>42</v>
      </c>
    </row>
    <row r="2" spans="1:12" x14ac:dyDescent="0.25">
      <c r="A2" s="12"/>
      <c r="B2" s="48" t="s">
        <v>31</v>
      </c>
      <c r="C2" s="18">
        <v>2</v>
      </c>
      <c r="D2" s="18">
        <v>1</v>
      </c>
      <c r="E2" s="18"/>
      <c r="F2" s="18"/>
      <c r="G2" s="18">
        <v>1</v>
      </c>
      <c r="H2" s="18"/>
      <c r="I2" s="18">
        <v>0.5</v>
      </c>
      <c r="J2" s="18"/>
      <c r="K2" s="18"/>
    </row>
    <row r="3" spans="1:12" x14ac:dyDescent="0.25">
      <c r="A3" s="6" t="s">
        <v>2</v>
      </c>
      <c r="B3" s="6" t="s">
        <v>1</v>
      </c>
      <c r="C3" s="35" t="s">
        <v>32</v>
      </c>
      <c r="D3" s="35" t="s">
        <v>33</v>
      </c>
      <c r="E3" s="35" t="s">
        <v>36</v>
      </c>
      <c r="F3" s="35" t="s">
        <v>37</v>
      </c>
      <c r="G3" s="35" t="s">
        <v>34</v>
      </c>
      <c r="H3" s="35" t="s">
        <v>38</v>
      </c>
      <c r="I3" s="35" t="s">
        <v>35</v>
      </c>
      <c r="J3" s="35" t="s">
        <v>39</v>
      </c>
      <c r="K3" s="49" t="s">
        <v>40</v>
      </c>
      <c r="L3" s="50"/>
    </row>
    <row r="4" spans="1:12" x14ac:dyDescent="0.25">
      <c r="A4" s="2">
        <v>1</v>
      </c>
      <c r="B4" s="3" t="s">
        <v>20</v>
      </c>
      <c r="C4" s="9">
        <v>6</v>
      </c>
      <c r="D4" s="9">
        <v>6</v>
      </c>
      <c r="E4" s="9">
        <f>C4*$C$2+D4*$D$2</f>
        <v>18</v>
      </c>
      <c r="F4" s="15">
        <f>E4/$E$1*100%</f>
        <v>0.11764705882352941</v>
      </c>
      <c r="G4" s="9">
        <v>1</v>
      </c>
      <c r="H4" s="15">
        <f>G4*$G$2/$G$1*100%</f>
        <v>1.9607843137254902E-2</v>
      </c>
      <c r="I4" s="9">
        <v>1</v>
      </c>
      <c r="J4" s="15">
        <f>I4*$I$2/$I$1*100%</f>
        <v>1.1904761904761904E-2</v>
      </c>
      <c r="K4" s="47">
        <f>F4/(H4+J4)</f>
        <v>3.7333333333333334</v>
      </c>
    </row>
    <row r="5" spans="1:12" x14ac:dyDescent="0.25">
      <c r="A5" s="2">
        <v>2</v>
      </c>
      <c r="B5" s="3" t="s">
        <v>21</v>
      </c>
      <c r="C5" s="9">
        <v>6</v>
      </c>
      <c r="D5" s="9">
        <v>6</v>
      </c>
      <c r="E5" s="9">
        <f>C5*$C$2+D5*$D$2</f>
        <v>18</v>
      </c>
      <c r="F5" s="15">
        <f>E5/$E$1*100%</f>
        <v>0.11764705882352941</v>
      </c>
      <c r="G5" s="9">
        <v>1</v>
      </c>
      <c r="H5" s="15">
        <f>G5*$G$2/$G$1*100%</f>
        <v>1.9607843137254902E-2</v>
      </c>
      <c r="I5" s="9">
        <v>1</v>
      </c>
      <c r="J5" s="15">
        <f>I5*$I$2/$I$1*100%</f>
        <v>1.1904761904761904E-2</v>
      </c>
      <c r="K5" s="47">
        <f>F5/(H5+J5)</f>
        <v>3.7333333333333334</v>
      </c>
    </row>
    <row r="6" spans="1:12" x14ac:dyDescent="0.25">
      <c r="A6" s="2">
        <v>3</v>
      </c>
      <c r="B6" s="3" t="s">
        <v>22</v>
      </c>
      <c r="C6" s="9">
        <v>3</v>
      </c>
      <c r="D6" s="9">
        <v>3</v>
      </c>
      <c r="E6" s="9">
        <f>C6*$C$2+D6*$D$2</f>
        <v>9</v>
      </c>
      <c r="F6" s="15">
        <f>E6/$E$1*100%</f>
        <v>5.8823529411764705E-2</v>
      </c>
      <c r="G6" s="9">
        <v>1</v>
      </c>
      <c r="H6" s="15">
        <f>G6*$G$2/$G$1*100%</f>
        <v>1.9607843137254902E-2</v>
      </c>
      <c r="I6" s="9">
        <v>1</v>
      </c>
      <c r="J6" s="15">
        <f>I6*$I$2/$I$1*100%</f>
        <v>1.1904761904761904E-2</v>
      </c>
      <c r="K6" s="47">
        <f>F6/(H6+J6)</f>
        <v>1.8666666666666667</v>
      </c>
    </row>
    <row r="7" spans="1:12" x14ac:dyDescent="0.25">
      <c r="A7" s="2">
        <v>4</v>
      </c>
      <c r="B7" s="3" t="s">
        <v>23</v>
      </c>
      <c r="C7" s="9">
        <v>6</v>
      </c>
      <c r="D7" s="9">
        <v>3</v>
      </c>
      <c r="E7" s="9">
        <f>C7*$C$2+D7*$D$2</f>
        <v>15</v>
      </c>
      <c r="F7" s="15">
        <f>E7/$E$1*100%</f>
        <v>9.8039215686274508E-2</v>
      </c>
      <c r="G7" s="9">
        <v>3</v>
      </c>
      <c r="H7" s="15">
        <f>G7*$G$2/$G$1*100%</f>
        <v>5.8823529411764705E-2</v>
      </c>
      <c r="I7" s="9">
        <v>3</v>
      </c>
      <c r="J7" s="15">
        <f>I7*$I$2/$I$1*100%</f>
        <v>3.5714285714285712E-2</v>
      </c>
      <c r="K7" s="47">
        <f>F7/(H7+J7)</f>
        <v>1.037037037037037</v>
      </c>
    </row>
    <row r="8" spans="1:12" x14ac:dyDescent="0.25">
      <c r="A8" s="2">
        <v>5</v>
      </c>
      <c r="B8" s="3" t="s">
        <v>24</v>
      </c>
      <c r="C8" s="9">
        <v>9</v>
      </c>
      <c r="D8" s="9">
        <v>9</v>
      </c>
      <c r="E8" s="9">
        <f>C8*$C$2+D8*$D$2</f>
        <v>27</v>
      </c>
      <c r="F8" s="15">
        <f>E8/$E$1*100%</f>
        <v>0.17647058823529413</v>
      </c>
      <c r="G8" s="9">
        <v>9</v>
      </c>
      <c r="H8" s="15">
        <f>G8*$G$2/$G$1*100%</f>
        <v>0.17647058823529413</v>
      </c>
      <c r="I8" s="9">
        <v>9</v>
      </c>
      <c r="J8" s="15">
        <f>I8*$I$2/$I$1*100%</f>
        <v>0.10714285714285714</v>
      </c>
      <c r="K8" s="47">
        <f>F8/(H8+J8)</f>
        <v>0.62222222222222223</v>
      </c>
    </row>
    <row r="9" spans="1:12" x14ac:dyDescent="0.25">
      <c r="A9" s="2">
        <v>6</v>
      </c>
      <c r="B9" s="3" t="s">
        <v>5</v>
      </c>
      <c r="C9" s="9">
        <v>9</v>
      </c>
      <c r="D9" s="9">
        <v>9</v>
      </c>
      <c r="E9" s="9">
        <f>C9*$C$2+D9*$D$2</f>
        <v>27</v>
      </c>
      <c r="F9" s="15">
        <f>E9/$E$1*100%</f>
        <v>0.17647058823529413</v>
      </c>
      <c r="G9" s="9">
        <v>9</v>
      </c>
      <c r="H9" s="15">
        <f>G9*$G$2/$G$1*100%</f>
        <v>0.17647058823529413</v>
      </c>
      <c r="I9" s="9">
        <v>9</v>
      </c>
      <c r="J9" s="15">
        <f>I9*$I$2/$I$1*100%</f>
        <v>0.10714285714285714</v>
      </c>
      <c r="K9" s="47">
        <f>F9/(H9+J9)</f>
        <v>0.62222222222222223</v>
      </c>
      <c r="L9" s="12"/>
    </row>
    <row r="10" spans="1:12" x14ac:dyDescent="0.25">
      <c r="A10" s="2">
        <v>7</v>
      </c>
      <c r="B10" s="3" t="s">
        <v>47</v>
      </c>
      <c r="C10" s="9">
        <v>6</v>
      </c>
      <c r="D10" s="9">
        <v>3</v>
      </c>
      <c r="E10" s="9">
        <f>C10*$C$2+D10*$D$2</f>
        <v>15</v>
      </c>
      <c r="F10" s="15">
        <f>E10/$E$1*100%</f>
        <v>9.8039215686274508E-2</v>
      </c>
      <c r="G10" s="9">
        <v>6</v>
      </c>
      <c r="H10" s="15">
        <f>G10*$G$2/$G$1*100%</f>
        <v>0.11764705882352941</v>
      </c>
      <c r="I10" s="9">
        <v>6</v>
      </c>
      <c r="J10" s="15">
        <f>I10*$I$2/$I$1*100%</f>
        <v>7.1428571428571425E-2</v>
      </c>
      <c r="K10" s="47">
        <f>F10/(H10+J10)</f>
        <v>0.51851851851851849</v>
      </c>
    </row>
    <row r="11" spans="1:12" x14ac:dyDescent="0.25">
      <c r="A11" s="2">
        <v>8</v>
      </c>
      <c r="B11" s="3" t="s">
        <v>46</v>
      </c>
      <c r="C11" s="9">
        <v>3</v>
      </c>
      <c r="D11" s="9">
        <v>3</v>
      </c>
      <c r="E11" s="9">
        <f>C11*$C$2+D11*$D$2</f>
        <v>9</v>
      </c>
      <c r="F11" s="15">
        <f>E11/$E$1*100%</f>
        <v>5.8823529411764705E-2</v>
      </c>
      <c r="G11" s="9">
        <v>6</v>
      </c>
      <c r="H11" s="15">
        <f>G11*$G$2/$G$1*100%</f>
        <v>0.11764705882352941</v>
      </c>
      <c r="I11" s="9">
        <v>3</v>
      </c>
      <c r="J11" s="15">
        <f>I11*$I$2/$I$1*100%</f>
        <v>3.5714285714285712E-2</v>
      </c>
      <c r="K11" s="47">
        <f>F11/(H11+J11)</f>
        <v>0.38356164383561642</v>
      </c>
    </row>
    <row r="12" spans="1:12" x14ac:dyDescent="0.25">
      <c r="A12" s="2">
        <v>9</v>
      </c>
      <c r="B12" s="3" t="s">
        <v>12</v>
      </c>
      <c r="C12" s="9">
        <v>3</v>
      </c>
      <c r="D12" s="9">
        <v>3</v>
      </c>
      <c r="E12" s="9">
        <f>C12*$C$2+D12*$D$2</f>
        <v>9</v>
      </c>
      <c r="F12" s="15">
        <f>E12/$E$1*100%</f>
        <v>5.8823529411764705E-2</v>
      </c>
      <c r="G12" s="9">
        <v>6</v>
      </c>
      <c r="H12" s="15">
        <f>G12*$G$2/$G$1*100%</f>
        <v>0.11764705882352941</v>
      </c>
      <c r="I12" s="9">
        <v>3</v>
      </c>
      <c r="J12" s="15">
        <f>I12*$I$2/$I$1*100%</f>
        <v>3.5714285714285712E-2</v>
      </c>
      <c r="K12" s="47">
        <f>F12/(H12+J12)</f>
        <v>0.38356164383561642</v>
      </c>
    </row>
    <row r="13" spans="1:12" x14ac:dyDescent="0.25">
      <c r="A13" s="2">
        <v>10</v>
      </c>
      <c r="B13" s="3" t="s">
        <v>26</v>
      </c>
      <c r="C13" s="9">
        <v>1</v>
      </c>
      <c r="D13" s="9">
        <v>1</v>
      </c>
      <c r="E13" s="9">
        <f>C13*$C$2+D13*$D$2</f>
        <v>3</v>
      </c>
      <c r="F13" s="15">
        <f>E13/$E$1*100%</f>
        <v>1.9607843137254902E-2</v>
      </c>
      <c r="G13" s="9">
        <v>3</v>
      </c>
      <c r="H13" s="15">
        <f>G13*$G$2/$G$1*100%</f>
        <v>5.8823529411764705E-2</v>
      </c>
      <c r="I13" s="9">
        <v>3</v>
      </c>
      <c r="J13" s="15">
        <f>I13*$I$2/$I$1*100%</f>
        <v>3.5714285714285712E-2</v>
      </c>
      <c r="K13" s="47">
        <f>F13/(H13+J13)</f>
        <v>0.2074074074074074</v>
      </c>
    </row>
    <row r="14" spans="1:12" x14ac:dyDescent="0.25">
      <c r="A14" s="2">
        <v>11</v>
      </c>
      <c r="B14" s="3" t="s">
        <v>28</v>
      </c>
      <c r="C14" s="9">
        <v>1</v>
      </c>
      <c r="D14" s="9">
        <v>1</v>
      </c>
      <c r="E14" s="9">
        <f>C14*$C$2+D14*$D$2</f>
        <v>3</v>
      </c>
      <c r="F14" s="15">
        <f>E14/$E$1*100%</f>
        <v>1.9607843137254902E-2</v>
      </c>
      <c r="G14" s="9">
        <v>6</v>
      </c>
      <c r="H14" s="15">
        <f>G14*$G$2/$G$1*100%</f>
        <v>0.11764705882352941</v>
      </c>
      <c r="I14" s="9">
        <v>3</v>
      </c>
      <c r="J14" s="15">
        <f>I14*$I$2/$I$1*100%</f>
        <v>3.5714285714285712E-2</v>
      </c>
      <c r="K14" s="47">
        <f>F14/(H14+J14)</f>
        <v>0.12785388127853881</v>
      </c>
    </row>
    <row r="15" spans="1:12" x14ac:dyDescent="0.25">
      <c r="F15" s="46"/>
    </row>
  </sheetData>
  <sortState ref="B4:K14">
    <sortCondition descending="1" ref="K4:K1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726F-D9BD-49C7-82E9-61BEFC55CE4D}">
  <dimension ref="A1:AE48"/>
  <sheetViews>
    <sheetView zoomScale="80" zoomScaleNormal="80" workbookViewId="0">
      <pane xSplit="3" topLeftCell="E1" activePane="topRight" state="frozen"/>
      <selection pane="topRight" activeCell="AE27" sqref="AE27:AE47"/>
    </sheetView>
  </sheetViews>
  <sheetFormatPr defaultRowHeight="15" x14ac:dyDescent="0.25"/>
  <cols>
    <col min="1" max="1" width="9.140625" customWidth="1"/>
    <col min="2" max="2" width="68.140625" bestFit="1" customWidth="1"/>
    <col min="4" max="4" width="3" bestFit="1" customWidth="1"/>
    <col min="5" max="5" width="9.42578125" bestFit="1" customWidth="1"/>
    <col min="6" max="8" width="7.5703125" bestFit="1" customWidth="1"/>
    <col min="9" max="9" width="6.5703125" bestFit="1" customWidth="1"/>
    <col min="10" max="11" width="7.5703125" bestFit="1" customWidth="1"/>
    <col min="12" max="12" width="8.5703125" bestFit="1" customWidth="1"/>
    <col min="13" max="25" width="7.5703125" bestFit="1" customWidth="1"/>
    <col min="28" max="28" width="12" bestFit="1" customWidth="1"/>
  </cols>
  <sheetData>
    <row r="1" spans="1:25" x14ac:dyDescent="0.25">
      <c r="A1" s="6" t="s">
        <v>2</v>
      </c>
      <c r="B1" s="6" t="s">
        <v>1</v>
      </c>
      <c r="D1" s="9"/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  <c r="O1" s="10">
        <v>11</v>
      </c>
      <c r="P1" s="10">
        <v>12</v>
      </c>
      <c r="Q1" s="10">
        <v>13</v>
      </c>
      <c r="R1" s="10">
        <v>14</v>
      </c>
      <c r="S1" s="10">
        <v>15</v>
      </c>
      <c r="T1" s="10">
        <v>16</v>
      </c>
      <c r="U1" s="10">
        <v>17</v>
      </c>
      <c r="V1" s="10">
        <v>18</v>
      </c>
      <c r="W1" s="10">
        <v>19</v>
      </c>
      <c r="X1" s="10">
        <v>20</v>
      </c>
      <c r="Y1" s="10">
        <v>21</v>
      </c>
    </row>
    <row r="2" spans="1:25" x14ac:dyDescent="0.25">
      <c r="A2" s="2">
        <v>1</v>
      </c>
      <c r="B2" s="3" t="s">
        <v>20</v>
      </c>
      <c r="D2" s="10">
        <v>1</v>
      </c>
      <c r="E2" s="11">
        <v>1</v>
      </c>
      <c r="F2" s="11">
        <v>0.33333333333333331</v>
      </c>
      <c r="G2" s="11">
        <v>7</v>
      </c>
      <c r="H2" s="11">
        <v>5</v>
      </c>
      <c r="I2" s="11">
        <v>0.1111111111111111</v>
      </c>
      <c r="J2" s="11">
        <v>0.2</v>
      </c>
      <c r="K2" s="11">
        <v>7</v>
      </c>
      <c r="L2" s="11">
        <v>9</v>
      </c>
      <c r="M2" s="11">
        <v>3</v>
      </c>
      <c r="N2" s="11">
        <v>3</v>
      </c>
      <c r="O2" s="11">
        <v>3</v>
      </c>
      <c r="P2" s="11">
        <v>5</v>
      </c>
      <c r="Q2" s="11">
        <v>3</v>
      </c>
      <c r="R2" s="11">
        <v>3</v>
      </c>
      <c r="S2" s="11">
        <v>3</v>
      </c>
      <c r="T2" s="11">
        <v>1</v>
      </c>
      <c r="U2" s="11">
        <v>3</v>
      </c>
      <c r="V2" s="11">
        <v>3</v>
      </c>
      <c r="W2" s="11">
        <v>1</v>
      </c>
      <c r="X2" s="11">
        <v>3</v>
      </c>
      <c r="Y2" s="11">
        <v>3</v>
      </c>
    </row>
    <row r="3" spans="1:25" x14ac:dyDescent="0.25">
      <c r="A3" s="2">
        <v>2</v>
      </c>
      <c r="B3" s="3" t="s">
        <v>21</v>
      </c>
      <c r="D3" s="10">
        <v>2</v>
      </c>
      <c r="E3" s="11">
        <v>3</v>
      </c>
      <c r="F3" s="11">
        <v>1</v>
      </c>
      <c r="G3" s="11">
        <v>3</v>
      </c>
      <c r="H3" s="11">
        <v>0.33333333333333331</v>
      </c>
      <c r="I3" s="11">
        <v>0.1111111111111111</v>
      </c>
      <c r="J3" s="11">
        <v>5</v>
      </c>
      <c r="K3" s="11">
        <v>7</v>
      </c>
      <c r="L3" s="11">
        <v>9</v>
      </c>
      <c r="M3" s="11">
        <v>3</v>
      </c>
      <c r="N3" s="11">
        <v>3</v>
      </c>
      <c r="O3" s="11">
        <v>3</v>
      </c>
      <c r="P3" s="11">
        <v>5</v>
      </c>
      <c r="Q3" s="11">
        <v>3</v>
      </c>
      <c r="R3" s="11">
        <v>3</v>
      </c>
      <c r="S3" s="11">
        <v>3</v>
      </c>
      <c r="T3" s="11">
        <v>1</v>
      </c>
      <c r="U3" s="11">
        <v>3</v>
      </c>
      <c r="V3" s="11">
        <v>3</v>
      </c>
      <c r="W3" s="11">
        <v>1</v>
      </c>
      <c r="X3" s="11">
        <v>3</v>
      </c>
      <c r="Y3" s="11">
        <v>3</v>
      </c>
    </row>
    <row r="4" spans="1:25" x14ac:dyDescent="0.25">
      <c r="A4" s="2">
        <v>3</v>
      </c>
      <c r="B4" s="3" t="s">
        <v>22</v>
      </c>
      <c r="D4" s="10">
        <v>3</v>
      </c>
      <c r="E4" s="11">
        <v>0.14285714285714285</v>
      </c>
      <c r="F4" s="11">
        <v>0.33333333333333331</v>
      </c>
      <c r="G4" s="11">
        <v>1</v>
      </c>
      <c r="H4" s="11">
        <v>5</v>
      </c>
      <c r="I4" s="11">
        <v>0.1111111111111111</v>
      </c>
      <c r="J4" s="11">
        <v>3</v>
      </c>
      <c r="K4" s="11">
        <v>5</v>
      </c>
      <c r="L4" s="11">
        <v>9</v>
      </c>
      <c r="M4" s="11">
        <v>1</v>
      </c>
      <c r="N4" s="11">
        <v>1</v>
      </c>
      <c r="O4" s="11">
        <v>1</v>
      </c>
      <c r="P4" s="11">
        <v>0.33333333333333331</v>
      </c>
      <c r="Q4" s="11">
        <v>3</v>
      </c>
      <c r="R4" s="11">
        <v>3</v>
      </c>
      <c r="S4" s="11">
        <v>0.2</v>
      </c>
      <c r="T4" s="11">
        <v>3</v>
      </c>
      <c r="U4" s="11">
        <v>0.33333333333333331</v>
      </c>
      <c r="V4" s="11">
        <v>1</v>
      </c>
      <c r="W4" s="11">
        <v>0.14285714285714285</v>
      </c>
      <c r="X4" s="11">
        <v>0.33333333333333331</v>
      </c>
      <c r="Y4" s="11">
        <v>1</v>
      </c>
    </row>
    <row r="5" spans="1:25" x14ac:dyDescent="0.25">
      <c r="A5" s="2">
        <v>4</v>
      </c>
      <c r="B5" s="3" t="s">
        <v>23</v>
      </c>
      <c r="D5" s="10">
        <v>4</v>
      </c>
      <c r="E5" s="11">
        <v>0.33333333333333331</v>
      </c>
      <c r="F5" s="11">
        <v>3</v>
      </c>
      <c r="G5" s="11">
        <v>0.2</v>
      </c>
      <c r="H5" s="11">
        <v>1</v>
      </c>
      <c r="I5" s="11">
        <v>0.1111111111111111</v>
      </c>
      <c r="J5" s="11">
        <v>0.2</v>
      </c>
      <c r="K5" s="11">
        <v>5</v>
      </c>
      <c r="L5" s="11">
        <v>9</v>
      </c>
      <c r="M5" s="11">
        <v>3</v>
      </c>
      <c r="N5" s="11">
        <v>3</v>
      </c>
      <c r="O5" s="11">
        <v>3</v>
      </c>
      <c r="P5" s="11">
        <v>3</v>
      </c>
      <c r="Q5" s="11">
        <v>3</v>
      </c>
      <c r="R5" s="11">
        <v>3</v>
      </c>
      <c r="S5" s="11">
        <v>1</v>
      </c>
      <c r="T5" s="11">
        <v>3</v>
      </c>
      <c r="U5" s="11">
        <v>1</v>
      </c>
      <c r="V5" s="11">
        <v>3</v>
      </c>
      <c r="W5" s="11">
        <v>0.2</v>
      </c>
      <c r="X5" s="11">
        <v>3</v>
      </c>
      <c r="Y5" s="11">
        <v>3</v>
      </c>
    </row>
    <row r="6" spans="1:25" x14ac:dyDescent="0.25">
      <c r="A6" s="2">
        <v>5</v>
      </c>
      <c r="B6" s="3" t="s">
        <v>24</v>
      </c>
      <c r="D6" s="10">
        <v>5</v>
      </c>
      <c r="E6" s="11">
        <v>9</v>
      </c>
      <c r="F6" s="11">
        <v>9</v>
      </c>
      <c r="G6" s="11">
        <v>9</v>
      </c>
      <c r="H6" s="11">
        <v>9</v>
      </c>
      <c r="I6" s="11">
        <v>1</v>
      </c>
      <c r="J6" s="11">
        <v>9</v>
      </c>
      <c r="K6" s="11">
        <v>9</v>
      </c>
      <c r="L6" s="11">
        <v>9</v>
      </c>
      <c r="M6" s="11">
        <v>9</v>
      </c>
      <c r="N6" s="11">
        <v>9</v>
      </c>
      <c r="O6" s="11">
        <v>9</v>
      </c>
      <c r="P6" s="11">
        <v>9</v>
      </c>
      <c r="Q6" s="11">
        <v>9</v>
      </c>
      <c r="R6" s="11">
        <v>9</v>
      </c>
      <c r="S6" s="11">
        <v>9</v>
      </c>
      <c r="T6" s="11">
        <v>9</v>
      </c>
      <c r="U6" s="11">
        <v>9</v>
      </c>
      <c r="V6" s="11">
        <v>9</v>
      </c>
      <c r="W6" s="11">
        <v>9</v>
      </c>
      <c r="X6" s="11">
        <v>9</v>
      </c>
      <c r="Y6" s="11">
        <v>9</v>
      </c>
    </row>
    <row r="7" spans="1:25" x14ac:dyDescent="0.25">
      <c r="A7" s="2">
        <v>6</v>
      </c>
      <c r="B7" s="3" t="s">
        <v>25</v>
      </c>
      <c r="D7" s="10">
        <v>6</v>
      </c>
      <c r="E7" s="11">
        <v>5</v>
      </c>
      <c r="F7" s="11">
        <v>0.2</v>
      </c>
      <c r="G7" s="11">
        <v>0.33333333333333331</v>
      </c>
      <c r="H7" s="11">
        <v>5</v>
      </c>
      <c r="I7" s="11">
        <v>0.1111111111111111</v>
      </c>
      <c r="J7" s="11">
        <v>1</v>
      </c>
      <c r="K7" s="11">
        <v>0.14285714285714285</v>
      </c>
      <c r="L7" s="11">
        <v>1</v>
      </c>
      <c r="M7" s="11">
        <v>5</v>
      </c>
      <c r="N7" s="11">
        <v>5</v>
      </c>
      <c r="O7" s="11">
        <v>5</v>
      </c>
      <c r="P7" s="11">
        <v>0.33333333333333331</v>
      </c>
      <c r="Q7" s="11">
        <v>0.33333333333333331</v>
      </c>
      <c r="R7" s="11">
        <v>0.33333333333333331</v>
      </c>
      <c r="S7" s="11">
        <v>0.2</v>
      </c>
      <c r="T7" s="11">
        <v>0.33333333333333331</v>
      </c>
      <c r="U7" s="11">
        <v>0.2</v>
      </c>
      <c r="V7" s="11">
        <v>1</v>
      </c>
      <c r="W7" s="11">
        <v>0.14285714285714285</v>
      </c>
      <c r="X7" s="11">
        <v>0.33333333333333331</v>
      </c>
      <c r="Y7" s="11">
        <v>3</v>
      </c>
    </row>
    <row r="8" spans="1:25" x14ac:dyDescent="0.25">
      <c r="A8" s="2">
        <v>7</v>
      </c>
      <c r="B8" s="3" t="s">
        <v>26</v>
      </c>
      <c r="D8" s="10">
        <v>7</v>
      </c>
      <c r="E8" s="11">
        <v>0.14285714285714285</v>
      </c>
      <c r="F8" s="11">
        <v>0.14285714285714285</v>
      </c>
      <c r="G8" s="11">
        <v>0.2</v>
      </c>
      <c r="H8" s="11">
        <v>0.2</v>
      </c>
      <c r="I8" s="11">
        <v>0.1111111111111111</v>
      </c>
      <c r="J8" s="11">
        <v>7</v>
      </c>
      <c r="K8" s="11">
        <v>1</v>
      </c>
      <c r="L8" s="11">
        <v>1</v>
      </c>
      <c r="M8" s="11">
        <v>3</v>
      </c>
      <c r="N8" s="11">
        <v>3</v>
      </c>
      <c r="O8" s="11">
        <v>3</v>
      </c>
      <c r="P8" s="11">
        <v>0.33333333333333331</v>
      </c>
      <c r="Q8" s="11">
        <v>0.33333333333333331</v>
      </c>
      <c r="R8" s="11">
        <v>0.33333333333333331</v>
      </c>
      <c r="S8" s="11">
        <v>0.2</v>
      </c>
      <c r="T8" s="11">
        <v>0.33333333333333331</v>
      </c>
      <c r="U8" s="11">
        <v>0.33333333333333331</v>
      </c>
      <c r="V8" s="11">
        <v>0.33333333333333331</v>
      </c>
      <c r="W8" s="11">
        <v>0.14285714285714285</v>
      </c>
      <c r="X8" s="11">
        <v>0.33333333333333331</v>
      </c>
      <c r="Y8" s="11">
        <v>1</v>
      </c>
    </row>
    <row r="9" spans="1:25" x14ac:dyDescent="0.25">
      <c r="A9" s="2">
        <v>8</v>
      </c>
      <c r="B9" s="3" t="s">
        <v>27</v>
      </c>
      <c r="D9" s="10">
        <v>8</v>
      </c>
      <c r="E9" s="11">
        <v>0.1111111111111111</v>
      </c>
      <c r="F9" s="11">
        <v>0.1111111111111111</v>
      </c>
      <c r="G9" s="11">
        <v>0.1111111111111111</v>
      </c>
      <c r="H9" s="11">
        <v>0.1111111111111111</v>
      </c>
      <c r="I9" s="11">
        <v>0.1111111111111111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0.33333333333333331</v>
      </c>
      <c r="Q9" s="11">
        <v>0.14285714285714285</v>
      </c>
      <c r="R9" s="11">
        <v>0.14285714285714285</v>
      </c>
      <c r="S9" s="11">
        <v>0.14285714285714285</v>
      </c>
      <c r="T9" s="11">
        <v>0.2</v>
      </c>
      <c r="U9" s="11">
        <v>0.14285714285714285</v>
      </c>
      <c r="V9" s="11">
        <v>0.2</v>
      </c>
      <c r="W9" s="11">
        <v>0.1111111111111111</v>
      </c>
      <c r="X9" s="11">
        <v>0.33333333333333331</v>
      </c>
      <c r="Y9" s="11">
        <v>1</v>
      </c>
    </row>
    <row r="10" spans="1:25" x14ac:dyDescent="0.25">
      <c r="A10" s="2">
        <v>9</v>
      </c>
      <c r="B10" s="3" t="s">
        <v>28</v>
      </c>
      <c r="D10" s="10">
        <v>9</v>
      </c>
      <c r="E10" s="11">
        <v>0.33333333333333331</v>
      </c>
      <c r="F10" s="11">
        <v>0.33333333333333331</v>
      </c>
      <c r="G10" s="11">
        <v>1</v>
      </c>
      <c r="H10" s="11">
        <v>0.33333333333333331</v>
      </c>
      <c r="I10" s="11">
        <v>0.1111111111111111</v>
      </c>
      <c r="J10" s="11">
        <v>0.2</v>
      </c>
      <c r="K10" s="11">
        <v>0.33333333333333331</v>
      </c>
      <c r="L10" s="11">
        <v>1</v>
      </c>
      <c r="M10" s="11">
        <v>1</v>
      </c>
      <c r="N10" s="11">
        <v>3</v>
      </c>
      <c r="O10" s="11">
        <v>1</v>
      </c>
      <c r="P10" s="11">
        <v>0.33333333333333331</v>
      </c>
      <c r="Q10" s="11">
        <v>0.33333333333333331</v>
      </c>
      <c r="R10" s="11">
        <v>0.33333333333333331</v>
      </c>
      <c r="S10" s="11">
        <v>0.2</v>
      </c>
      <c r="T10" s="11">
        <v>0.33333333333333331</v>
      </c>
      <c r="U10" s="11">
        <v>0.2</v>
      </c>
      <c r="V10" s="11">
        <v>0.33333333333333331</v>
      </c>
      <c r="W10" s="11">
        <v>0.14285714285714285</v>
      </c>
      <c r="X10" s="11">
        <v>0.33333333333333331</v>
      </c>
      <c r="Y10" s="11">
        <v>1</v>
      </c>
    </row>
    <row r="11" spans="1:25" x14ac:dyDescent="0.25">
      <c r="A11" s="2">
        <v>10</v>
      </c>
      <c r="B11" s="3" t="s">
        <v>29</v>
      </c>
      <c r="D11" s="10">
        <v>10</v>
      </c>
      <c r="E11" s="11">
        <v>0.33333333333333331</v>
      </c>
      <c r="F11" s="11">
        <v>0.33333333333333331</v>
      </c>
      <c r="G11" s="11">
        <v>1</v>
      </c>
      <c r="H11" s="11">
        <v>0.33333333333333331</v>
      </c>
      <c r="I11" s="11">
        <v>0.11111111111111099</v>
      </c>
      <c r="J11" s="11">
        <v>0.2</v>
      </c>
      <c r="K11" s="11">
        <v>0.33333333333333331</v>
      </c>
      <c r="L11" s="11">
        <v>1</v>
      </c>
      <c r="M11" s="11">
        <v>1</v>
      </c>
      <c r="N11" s="11">
        <v>1</v>
      </c>
      <c r="O11" s="11">
        <v>1</v>
      </c>
      <c r="P11" s="11">
        <v>0.33333333333333331</v>
      </c>
      <c r="Q11" s="11">
        <v>0.33333333333333331</v>
      </c>
      <c r="R11" s="11">
        <v>0.33333333333333331</v>
      </c>
      <c r="S11" s="11">
        <v>0.2</v>
      </c>
      <c r="T11" s="11">
        <v>0.33333333333333331</v>
      </c>
      <c r="U11" s="11">
        <v>0.2</v>
      </c>
      <c r="V11" s="11">
        <v>0.33333333333333331</v>
      </c>
      <c r="W11" s="11">
        <v>0.14285714285714285</v>
      </c>
      <c r="X11" s="11">
        <v>0.33333333333333331</v>
      </c>
      <c r="Y11" s="11">
        <v>1</v>
      </c>
    </row>
    <row r="12" spans="1:25" x14ac:dyDescent="0.25">
      <c r="A12" s="2">
        <v>11</v>
      </c>
      <c r="B12" s="3" t="s">
        <v>30</v>
      </c>
      <c r="D12" s="10">
        <v>11</v>
      </c>
      <c r="E12" s="11">
        <v>0.33333333333333331</v>
      </c>
      <c r="F12" s="11">
        <v>0.33333333333333331</v>
      </c>
      <c r="G12" s="11">
        <v>1</v>
      </c>
      <c r="H12" s="11">
        <v>0.33333333333333331</v>
      </c>
      <c r="I12" s="11">
        <v>0.11111111111111099</v>
      </c>
      <c r="J12" s="11">
        <v>0.2</v>
      </c>
      <c r="K12" s="11">
        <v>0.33333333333333331</v>
      </c>
      <c r="L12" s="11">
        <v>1</v>
      </c>
      <c r="M12" s="11">
        <v>1</v>
      </c>
      <c r="N12" s="11">
        <v>1</v>
      </c>
      <c r="O12" s="11">
        <v>1</v>
      </c>
      <c r="P12" s="11">
        <v>0.33333333333333331</v>
      </c>
      <c r="Q12" s="11">
        <v>0.33333333333333331</v>
      </c>
      <c r="R12" s="11">
        <v>0.33333333333333331</v>
      </c>
      <c r="S12" s="11">
        <v>0.2</v>
      </c>
      <c r="T12" s="11">
        <v>0.33333333333333331</v>
      </c>
      <c r="U12" s="11">
        <v>0.2</v>
      </c>
      <c r="V12" s="11">
        <v>0.33333333333333331</v>
      </c>
      <c r="W12" s="11">
        <v>0.14285714285714285</v>
      </c>
      <c r="X12" s="11">
        <v>0.33333333333333331</v>
      </c>
      <c r="Y12" s="11">
        <v>1</v>
      </c>
    </row>
    <row r="13" spans="1:25" x14ac:dyDescent="0.25">
      <c r="A13" s="2">
        <v>12</v>
      </c>
      <c r="B13" s="3" t="s">
        <v>6</v>
      </c>
      <c r="D13" s="10">
        <v>12</v>
      </c>
      <c r="E13" s="11">
        <v>0.2</v>
      </c>
      <c r="F13" s="11">
        <v>0.2</v>
      </c>
      <c r="G13" s="11">
        <v>3</v>
      </c>
      <c r="H13" s="11">
        <v>0.33333333333333331</v>
      </c>
      <c r="I13" s="11">
        <v>0.11111111111111099</v>
      </c>
      <c r="J13" s="11">
        <v>3</v>
      </c>
      <c r="K13" s="11">
        <v>3</v>
      </c>
      <c r="L13" s="11">
        <v>3</v>
      </c>
      <c r="M13" s="11">
        <v>3</v>
      </c>
      <c r="N13" s="11">
        <v>3</v>
      </c>
      <c r="O13" s="11">
        <v>3</v>
      </c>
      <c r="P13" s="11">
        <v>1</v>
      </c>
      <c r="Q13" s="11">
        <v>3</v>
      </c>
      <c r="R13" s="11">
        <v>3</v>
      </c>
      <c r="S13" s="11">
        <v>0.2</v>
      </c>
      <c r="T13" s="11">
        <v>0.33333333333333331</v>
      </c>
      <c r="U13" s="11">
        <v>0.33333333333333331</v>
      </c>
      <c r="V13" s="11">
        <v>0.33333333333333331</v>
      </c>
      <c r="W13" s="11">
        <v>0.1111111111111111</v>
      </c>
      <c r="X13" s="11">
        <v>0.33333333333333331</v>
      </c>
      <c r="Y13" s="11">
        <v>3</v>
      </c>
    </row>
    <row r="14" spans="1:25" x14ac:dyDescent="0.25">
      <c r="A14" s="2">
        <v>13</v>
      </c>
      <c r="B14" s="3" t="s">
        <v>8</v>
      </c>
      <c r="D14" s="10">
        <v>13</v>
      </c>
      <c r="E14" s="11">
        <v>0.33333333333333331</v>
      </c>
      <c r="F14" s="11">
        <v>0.33333333333333331</v>
      </c>
      <c r="G14" s="11">
        <v>0.33333333333333331</v>
      </c>
      <c r="H14" s="11">
        <v>0.33333333333333331</v>
      </c>
      <c r="I14" s="11">
        <v>0.11111111111111099</v>
      </c>
      <c r="J14" s="11">
        <v>3</v>
      </c>
      <c r="K14" s="11">
        <v>3</v>
      </c>
      <c r="L14" s="11">
        <v>7</v>
      </c>
      <c r="M14" s="11">
        <v>3</v>
      </c>
      <c r="N14" s="11">
        <v>3</v>
      </c>
      <c r="O14" s="11">
        <v>3</v>
      </c>
      <c r="P14" s="11">
        <v>3</v>
      </c>
      <c r="Q14" s="11">
        <v>1</v>
      </c>
      <c r="R14" s="11">
        <v>3</v>
      </c>
      <c r="S14" s="11">
        <v>0.2</v>
      </c>
      <c r="T14" s="11">
        <v>0.33333333333333331</v>
      </c>
      <c r="U14" s="11">
        <v>0.33333333333333331</v>
      </c>
      <c r="V14" s="11">
        <v>0.33333333333333331</v>
      </c>
      <c r="W14" s="11">
        <v>0.1111111111111111</v>
      </c>
      <c r="X14" s="11">
        <v>0.33333333333333331</v>
      </c>
      <c r="Y14" s="11">
        <v>3</v>
      </c>
    </row>
    <row r="15" spans="1:25" x14ac:dyDescent="0.25">
      <c r="A15" s="2">
        <v>14</v>
      </c>
      <c r="B15" s="3" t="s">
        <v>7</v>
      </c>
      <c r="D15" s="10">
        <v>14</v>
      </c>
      <c r="E15" s="11">
        <v>0.33333333333333331</v>
      </c>
      <c r="F15" s="11">
        <v>0.33333333333333331</v>
      </c>
      <c r="G15" s="11">
        <v>0.33333333333333331</v>
      </c>
      <c r="H15" s="11">
        <v>0.33333333333333331</v>
      </c>
      <c r="I15" s="11">
        <v>0.11111111111111099</v>
      </c>
      <c r="J15" s="11">
        <v>3</v>
      </c>
      <c r="K15" s="11">
        <v>3</v>
      </c>
      <c r="L15" s="11">
        <v>7</v>
      </c>
      <c r="M15" s="11">
        <v>3</v>
      </c>
      <c r="N15" s="11">
        <v>3</v>
      </c>
      <c r="O15" s="11">
        <v>3</v>
      </c>
      <c r="P15" s="11">
        <v>3</v>
      </c>
      <c r="Q15" s="11">
        <v>0.33333333333333331</v>
      </c>
      <c r="R15" s="11">
        <v>1</v>
      </c>
      <c r="S15" s="11">
        <v>0.33333333333333331</v>
      </c>
      <c r="T15" s="11">
        <v>0.33333333333333331</v>
      </c>
      <c r="U15" s="11">
        <v>0.33333333333333331</v>
      </c>
      <c r="V15" s="11">
        <v>0.33333333333333331</v>
      </c>
      <c r="W15" s="11">
        <v>0.1111111111111111</v>
      </c>
      <c r="X15" s="11">
        <v>0.33333333333333331</v>
      </c>
      <c r="Y15" s="11">
        <v>3</v>
      </c>
    </row>
    <row r="16" spans="1:25" x14ac:dyDescent="0.25">
      <c r="A16" s="2">
        <v>15</v>
      </c>
      <c r="B16" s="3" t="s">
        <v>9</v>
      </c>
      <c r="D16" s="10">
        <v>15</v>
      </c>
      <c r="E16" s="11">
        <v>0.33333333333333331</v>
      </c>
      <c r="F16" s="11">
        <v>0.33333333333333331</v>
      </c>
      <c r="G16" s="11">
        <v>5</v>
      </c>
      <c r="H16" s="11">
        <v>1</v>
      </c>
      <c r="I16" s="11">
        <v>0.11111111111111099</v>
      </c>
      <c r="J16" s="11">
        <v>5</v>
      </c>
      <c r="K16" s="11">
        <v>3</v>
      </c>
      <c r="L16" s="11">
        <v>7</v>
      </c>
      <c r="M16" s="11">
        <v>5</v>
      </c>
      <c r="N16" s="11">
        <v>5</v>
      </c>
      <c r="O16" s="11">
        <v>5</v>
      </c>
      <c r="P16" s="11">
        <v>5</v>
      </c>
      <c r="Q16" s="11">
        <v>5</v>
      </c>
      <c r="R16" s="11">
        <v>3</v>
      </c>
      <c r="S16" s="11">
        <v>1</v>
      </c>
      <c r="T16" s="11">
        <v>1</v>
      </c>
      <c r="U16" s="11">
        <v>1</v>
      </c>
      <c r="V16" s="11">
        <v>3</v>
      </c>
      <c r="W16" s="11">
        <v>0.2</v>
      </c>
      <c r="X16" s="11">
        <v>3</v>
      </c>
      <c r="Y16" s="11">
        <v>5</v>
      </c>
    </row>
    <row r="17" spans="1:31" x14ac:dyDescent="0.25">
      <c r="A17" s="2">
        <v>16</v>
      </c>
      <c r="B17" s="3" t="s">
        <v>10</v>
      </c>
      <c r="D17" s="10">
        <v>16</v>
      </c>
      <c r="E17" s="11">
        <v>1</v>
      </c>
      <c r="F17" s="11">
        <v>1</v>
      </c>
      <c r="G17" s="11">
        <v>0.33333333333333331</v>
      </c>
      <c r="H17" s="11">
        <v>0.33333333333333331</v>
      </c>
      <c r="I17" s="11">
        <v>0.11111111111111099</v>
      </c>
      <c r="J17" s="11">
        <v>3</v>
      </c>
      <c r="K17" s="11">
        <v>3</v>
      </c>
      <c r="L17" s="11">
        <v>5</v>
      </c>
      <c r="M17" s="11">
        <v>3</v>
      </c>
      <c r="N17" s="11">
        <v>3</v>
      </c>
      <c r="O17" s="11">
        <v>3</v>
      </c>
      <c r="P17" s="11">
        <v>3</v>
      </c>
      <c r="Q17" s="11">
        <v>3</v>
      </c>
      <c r="R17" s="11">
        <v>3</v>
      </c>
      <c r="S17" s="11">
        <v>1</v>
      </c>
      <c r="T17" s="11">
        <v>1</v>
      </c>
      <c r="U17" s="11">
        <v>0.33333333333333331</v>
      </c>
      <c r="V17" s="11">
        <v>1</v>
      </c>
      <c r="W17" s="11">
        <v>0.14285714285714285</v>
      </c>
      <c r="X17" s="11">
        <v>0.33333333333333331</v>
      </c>
      <c r="Y17" s="11">
        <v>5</v>
      </c>
    </row>
    <row r="18" spans="1:31" x14ac:dyDescent="0.25">
      <c r="A18" s="2">
        <v>17</v>
      </c>
      <c r="B18" s="3" t="s">
        <v>11</v>
      </c>
      <c r="D18" s="10">
        <v>17</v>
      </c>
      <c r="E18" s="11">
        <v>0.33333333333333331</v>
      </c>
      <c r="F18" s="11">
        <v>0.33333333333333331</v>
      </c>
      <c r="G18" s="11">
        <v>3</v>
      </c>
      <c r="H18" s="11">
        <v>1</v>
      </c>
      <c r="I18" s="11">
        <v>0.11111111111111099</v>
      </c>
      <c r="J18" s="11">
        <v>5</v>
      </c>
      <c r="K18" s="11">
        <v>3</v>
      </c>
      <c r="L18" s="22">
        <v>7</v>
      </c>
      <c r="M18" s="11">
        <v>5</v>
      </c>
      <c r="N18" s="11">
        <v>5</v>
      </c>
      <c r="O18" s="11">
        <v>5</v>
      </c>
      <c r="P18" s="11">
        <v>5</v>
      </c>
      <c r="Q18" s="11">
        <v>3</v>
      </c>
      <c r="R18" s="11">
        <v>3</v>
      </c>
      <c r="S18" s="11">
        <v>1</v>
      </c>
      <c r="T18" s="11">
        <v>3</v>
      </c>
      <c r="U18" s="11">
        <v>1</v>
      </c>
      <c r="V18" s="11">
        <v>0.33333333333333331</v>
      </c>
      <c r="W18" s="11">
        <v>0.14285714285714285</v>
      </c>
      <c r="X18" s="11">
        <v>0.33333333333333331</v>
      </c>
      <c r="Y18" s="11">
        <v>5</v>
      </c>
    </row>
    <row r="19" spans="1:31" x14ac:dyDescent="0.25">
      <c r="A19" s="2">
        <v>18</v>
      </c>
      <c r="B19" s="3" t="s">
        <v>4</v>
      </c>
      <c r="D19" s="10">
        <v>18</v>
      </c>
      <c r="E19" s="11">
        <v>0.33333333333333331</v>
      </c>
      <c r="F19" s="11">
        <v>0.33333333333333331</v>
      </c>
      <c r="G19" s="11">
        <v>1</v>
      </c>
      <c r="H19" s="11">
        <v>0.33333333333333331</v>
      </c>
      <c r="I19" s="11">
        <v>0.11111111111111099</v>
      </c>
      <c r="J19" s="11">
        <v>1</v>
      </c>
      <c r="K19" s="11">
        <v>3</v>
      </c>
      <c r="L19" s="11">
        <v>5</v>
      </c>
      <c r="M19" s="11">
        <v>3</v>
      </c>
      <c r="N19" s="11">
        <v>3</v>
      </c>
      <c r="O19" s="11">
        <v>3</v>
      </c>
      <c r="P19" s="11">
        <v>3</v>
      </c>
      <c r="Q19" s="11">
        <v>3</v>
      </c>
      <c r="R19" s="11">
        <v>3</v>
      </c>
      <c r="S19" s="11">
        <v>0.33333333333333331</v>
      </c>
      <c r="T19" s="11">
        <v>1</v>
      </c>
      <c r="U19" s="11">
        <v>3</v>
      </c>
      <c r="V19" s="11">
        <v>1</v>
      </c>
      <c r="W19" s="11">
        <v>0.14285714285714285</v>
      </c>
      <c r="X19" s="11">
        <v>3</v>
      </c>
      <c r="Y19" s="11">
        <v>5</v>
      </c>
    </row>
    <row r="20" spans="1:31" x14ac:dyDescent="0.25">
      <c r="A20" s="2">
        <v>19</v>
      </c>
      <c r="B20" s="3" t="s">
        <v>5</v>
      </c>
      <c r="D20" s="10">
        <v>19</v>
      </c>
      <c r="E20" s="11">
        <v>1</v>
      </c>
      <c r="F20" s="11">
        <v>1</v>
      </c>
      <c r="G20" s="11">
        <v>7</v>
      </c>
      <c r="H20" s="11">
        <v>5</v>
      </c>
      <c r="I20" s="11">
        <v>0.11111111111111099</v>
      </c>
      <c r="J20" s="11">
        <v>7</v>
      </c>
      <c r="K20" s="11">
        <v>7</v>
      </c>
      <c r="L20" s="11">
        <v>9</v>
      </c>
      <c r="M20" s="11">
        <v>7</v>
      </c>
      <c r="N20" s="11">
        <v>7</v>
      </c>
      <c r="O20" s="11">
        <v>7</v>
      </c>
      <c r="P20" s="11">
        <v>7</v>
      </c>
      <c r="Q20" s="11">
        <v>9</v>
      </c>
      <c r="R20" s="11">
        <v>9</v>
      </c>
      <c r="S20" s="11">
        <v>5</v>
      </c>
      <c r="T20" s="11">
        <v>7</v>
      </c>
      <c r="U20" s="11">
        <v>7</v>
      </c>
      <c r="V20" s="11">
        <v>7</v>
      </c>
      <c r="W20" s="11">
        <v>1</v>
      </c>
      <c r="X20" s="11">
        <v>9</v>
      </c>
      <c r="Y20" s="11">
        <v>9</v>
      </c>
    </row>
    <row r="21" spans="1:31" x14ac:dyDescent="0.25">
      <c r="A21" s="2">
        <v>20</v>
      </c>
      <c r="B21" s="3" t="s">
        <v>12</v>
      </c>
      <c r="D21" s="10">
        <v>20</v>
      </c>
      <c r="E21" s="11">
        <v>0.33333333333333331</v>
      </c>
      <c r="F21" s="11">
        <v>0.33333333333333331</v>
      </c>
      <c r="G21" s="11">
        <v>3</v>
      </c>
      <c r="H21" s="11">
        <v>0.33333333333333331</v>
      </c>
      <c r="I21" s="11">
        <v>0.11111111111111099</v>
      </c>
      <c r="J21" s="11">
        <v>3</v>
      </c>
      <c r="K21" s="11">
        <v>3</v>
      </c>
      <c r="L21" s="11">
        <v>3</v>
      </c>
      <c r="M21" s="11">
        <v>3</v>
      </c>
      <c r="N21" s="11">
        <v>3</v>
      </c>
      <c r="O21" s="11">
        <v>3</v>
      </c>
      <c r="P21" s="11">
        <v>3</v>
      </c>
      <c r="Q21" s="11">
        <v>3</v>
      </c>
      <c r="R21" s="11">
        <v>3</v>
      </c>
      <c r="S21" s="11">
        <v>0.33333333333333331</v>
      </c>
      <c r="T21" s="11">
        <v>3</v>
      </c>
      <c r="U21" s="11">
        <v>3</v>
      </c>
      <c r="V21" s="11">
        <v>0.33333333333333331</v>
      </c>
      <c r="W21" s="11">
        <v>0.1111111111111111</v>
      </c>
      <c r="X21" s="11">
        <v>1</v>
      </c>
      <c r="Y21" s="11">
        <v>5</v>
      </c>
    </row>
    <row r="22" spans="1:31" x14ac:dyDescent="0.25">
      <c r="A22" s="2">
        <v>21</v>
      </c>
      <c r="B22" s="4" t="s">
        <v>13</v>
      </c>
      <c r="D22" s="10">
        <v>21</v>
      </c>
      <c r="E22" s="11">
        <v>0.33333333333333331</v>
      </c>
      <c r="F22" s="11">
        <v>0.33333333333333331</v>
      </c>
      <c r="G22" s="11">
        <v>1</v>
      </c>
      <c r="H22" s="11">
        <v>0.33333333333333331</v>
      </c>
      <c r="I22" s="11">
        <v>0.11111111111111099</v>
      </c>
      <c r="J22" s="11">
        <v>0.33333333333333331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1</v>
      </c>
      <c r="Q22" s="11">
        <v>0.33333333333333331</v>
      </c>
      <c r="R22" s="11">
        <v>0.33333333333333331</v>
      </c>
      <c r="S22" s="11">
        <v>0.2</v>
      </c>
      <c r="T22" s="11">
        <v>0.2</v>
      </c>
      <c r="U22" s="11">
        <v>0.2</v>
      </c>
      <c r="V22" s="11">
        <v>0.2</v>
      </c>
      <c r="W22" s="11">
        <v>0.1111111111111111</v>
      </c>
      <c r="X22" s="11">
        <v>0.2</v>
      </c>
      <c r="Y22" s="11">
        <v>1</v>
      </c>
    </row>
    <row r="23" spans="1:31" x14ac:dyDescent="0.25">
      <c r="E23" s="23">
        <f>SUM(E2:E22)</f>
        <v>24.263492063492048</v>
      </c>
      <c r="F23" s="23">
        <f t="shared" ref="F23:Y23" si="0">SUM(F2:F22)</f>
        <v>19.653968253968248</v>
      </c>
      <c r="G23" s="23">
        <f t="shared" si="0"/>
        <v>47.844444444444441</v>
      </c>
      <c r="H23" s="23">
        <f t="shared" si="0"/>
        <v>35.977777777777774</v>
      </c>
      <c r="I23" s="23">
        <f t="shared" si="0"/>
        <v>3.2222222222222228</v>
      </c>
      <c r="J23" s="23">
        <f t="shared" si="0"/>
        <v>60.333333333333336</v>
      </c>
      <c r="K23" s="23">
        <f t="shared" si="0"/>
        <v>68.142857142857153</v>
      </c>
      <c r="L23" s="23">
        <f t="shared" si="0"/>
        <v>105</v>
      </c>
      <c r="M23" s="23">
        <f t="shared" si="0"/>
        <v>67</v>
      </c>
      <c r="N23" s="23">
        <f t="shared" si="0"/>
        <v>69</v>
      </c>
      <c r="O23" s="23">
        <f t="shared" si="0"/>
        <v>67</v>
      </c>
      <c r="P23" s="23">
        <f t="shared" si="0"/>
        <v>58.333333333333329</v>
      </c>
      <c r="Q23" s="23">
        <f t="shared" si="0"/>
        <v>53.476190476190474</v>
      </c>
      <c r="R23" s="23">
        <f t="shared" si="0"/>
        <v>54.142857142857139</v>
      </c>
      <c r="S23" s="23">
        <f t="shared" si="0"/>
        <v>26.942857142857132</v>
      </c>
      <c r="T23" s="23">
        <f t="shared" si="0"/>
        <v>36.066666666666663</v>
      </c>
      <c r="U23" s="23">
        <f t="shared" si="0"/>
        <v>34.142857142857139</v>
      </c>
      <c r="V23" s="23">
        <f t="shared" si="0"/>
        <v>35.4</v>
      </c>
      <c r="W23" s="23">
        <f t="shared" si="0"/>
        <v>14.352380952380946</v>
      </c>
      <c r="X23" s="23">
        <f t="shared" si="0"/>
        <v>38.199999999999989</v>
      </c>
      <c r="Y23" s="23">
        <f t="shared" si="0"/>
        <v>71</v>
      </c>
    </row>
    <row r="26" spans="1:31" x14ac:dyDescent="0.25">
      <c r="D26" s="9"/>
      <c r="E26" s="10">
        <v>1</v>
      </c>
      <c r="F26" s="10">
        <v>2</v>
      </c>
      <c r="G26" s="10">
        <v>3</v>
      </c>
      <c r="H26" s="10">
        <v>4</v>
      </c>
      <c r="I26" s="10">
        <v>5</v>
      </c>
      <c r="J26" s="10">
        <v>6</v>
      </c>
      <c r="K26" s="10">
        <v>7</v>
      </c>
      <c r="L26" s="10">
        <v>8</v>
      </c>
      <c r="M26" s="10">
        <v>9</v>
      </c>
      <c r="N26" s="10">
        <v>10</v>
      </c>
      <c r="O26" s="10">
        <v>11</v>
      </c>
      <c r="P26" s="10">
        <v>12</v>
      </c>
      <c r="Q26" s="10">
        <v>13</v>
      </c>
      <c r="R26" s="10">
        <v>14</v>
      </c>
      <c r="S26" s="10">
        <v>15</v>
      </c>
      <c r="T26" s="10">
        <v>16</v>
      </c>
      <c r="U26" s="10">
        <v>17</v>
      </c>
      <c r="V26" s="10">
        <v>18</v>
      </c>
      <c r="W26" s="10">
        <v>19</v>
      </c>
      <c r="X26" s="10">
        <v>20</v>
      </c>
      <c r="Y26" s="10">
        <v>21</v>
      </c>
      <c r="AA26" s="26" t="s">
        <v>41</v>
      </c>
      <c r="AB26" s="26" t="s">
        <v>42</v>
      </c>
      <c r="AC26" s="25" t="s">
        <v>43</v>
      </c>
      <c r="AD26" s="25" t="s">
        <v>44</v>
      </c>
      <c r="AE26" s="29" t="s">
        <v>45</v>
      </c>
    </row>
    <row r="27" spans="1:31" x14ac:dyDescent="0.25">
      <c r="D27" s="10">
        <v>1</v>
      </c>
      <c r="E27" s="24">
        <f>E2/$E$23</f>
        <v>4.121418291246895E-2</v>
      </c>
      <c r="F27" s="24">
        <f>F2/$F$23</f>
        <v>1.6960103375868198E-2</v>
      </c>
      <c r="G27" s="24">
        <f>G2/$G$23</f>
        <v>0.14630747793776128</v>
      </c>
      <c r="H27" s="24">
        <f>H2/$H$23</f>
        <v>0.13897467572575664</v>
      </c>
      <c r="I27" s="24">
        <f>I2/$I$23</f>
        <v>3.4482758620689648E-2</v>
      </c>
      <c r="J27" s="24">
        <f>J2/$J$23</f>
        <v>3.3149171270718232E-3</v>
      </c>
      <c r="K27" s="24">
        <f>K2/$K$23</f>
        <v>0.10272536687631026</v>
      </c>
      <c r="L27" s="24">
        <f>L2/$L$23</f>
        <v>8.5714285714285715E-2</v>
      </c>
      <c r="M27" s="24">
        <f>M2/$M$23</f>
        <v>4.4776119402985072E-2</v>
      </c>
      <c r="N27" s="24">
        <f>N2/$N$23</f>
        <v>4.3478260869565216E-2</v>
      </c>
      <c r="O27" s="24">
        <f>O2/$O$23</f>
        <v>4.4776119402985072E-2</v>
      </c>
      <c r="P27" s="24">
        <f>P2/$P$23</f>
        <v>8.5714285714285715E-2</v>
      </c>
      <c r="Q27" s="24">
        <f>Q2/$Q$23</f>
        <v>5.6099732858414963E-2</v>
      </c>
      <c r="R27" s="24">
        <f>R2/$R$23</f>
        <v>5.5408970976253302E-2</v>
      </c>
      <c r="S27" s="24">
        <f>S2/$S$23</f>
        <v>0.11134676564156951</v>
      </c>
      <c r="T27" s="24">
        <f>T2/$T$23</f>
        <v>2.7726432532347509E-2</v>
      </c>
      <c r="U27" s="24">
        <f>U2/$U$23</f>
        <v>8.7866108786610886E-2</v>
      </c>
      <c r="V27" s="24">
        <f>V2/$V$23</f>
        <v>8.4745762711864417E-2</v>
      </c>
      <c r="W27" s="24">
        <f>W2/$W$23</f>
        <v>6.9674850696748544E-2</v>
      </c>
      <c r="X27" s="24">
        <f>X2/$X$23</f>
        <v>7.8534031413612593E-2</v>
      </c>
      <c r="Y27" s="24">
        <f>Y2/$Y$23</f>
        <v>4.2253521126760563E-2</v>
      </c>
      <c r="AA27" s="24">
        <f>SUM(E27:Y27)</f>
        <v>1.4020947304242157</v>
      </c>
      <c r="AB27" s="9">
        <f>AA27/21</f>
        <v>6.6766415734486467E-2</v>
      </c>
      <c r="AC27" s="28">
        <f>AB27</f>
        <v>6.6766415734486467E-2</v>
      </c>
      <c r="AD27" s="9">
        <v>1</v>
      </c>
      <c r="AE27" s="9" t="str">
        <f>IF(AC27&lt;5%,"low",IF(AC27&gt;=10%,"high","medium"))</f>
        <v>medium</v>
      </c>
    </row>
    <row r="28" spans="1:31" x14ac:dyDescent="0.25">
      <c r="D28" s="10">
        <v>2</v>
      </c>
      <c r="E28" s="24">
        <f t="shared" ref="E28:E47" si="1">E3/$E$23</f>
        <v>0.12364254873740685</v>
      </c>
      <c r="F28" s="24">
        <f t="shared" ref="F28:F47" si="2">F3/$F$23</f>
        <v>5.0880310127604605E-2</v>
      </c>
      <c r="G28" s="24">
        <f t="shared" ref="G28:G47" si="3">G3/$G$23</f>
        <v>6.2703204830469123E-2</v>
      </c>
      <c r="H28" s="24">
        <f t="shared" ref="H28:H47" si="4">H3/$H$23</f>
        <v>9.2649783817171094E-3</v>
      </c>
      <c r="I28" s="24">
        <f t="shared" ref="I28:I47" si="5">I3/$I$23</f>
        <v>3.4482758620689648E-2</v>
      </c>
      <c r="J28" s="24">
        <f t="shared" ref="J28:J47" si="6">J3/$J$23</f>
        <v>8.2872928176795577E-2</v>
      </c>
      <c r="K28" s="24">
        <f t="shared" ref="K28:K47" si="7">K3/$K$23</f>
        <v>0.10272536687631026</v>
      </c>
      <c r="L28" s="24">
        <f t="shared" ref="L28:L47" si="8">L3/$L$23</f>
        <v>8.5714285714285715E-2</v>
      </c>
      <c r="M28" s="24">
        <f t="shared" ref="M28:M47" si="9">M3/$M$23</f>
        <v>4.4776119402985072E-2</v>
      </c>
      <c r="N28" s="24">
        <f t="shared" ref="N28:N47" si="10">N3/$N$23</f>
        <v>4.3478260869565216E-2</v>
      </c>
      <c r="O28" s="24">
        <f t="shared" ref="O28:O47" si="11">O3/$O$23</f>
        <v>4.4776119402985072E-2</v>
      </c>
      <c r="P28" s="24">
        <f t="shared" ref="P28:P47" si="12">P3/$P$23</f>
        <v>8.5714285714285715E-2</v>
      </c>
      <c r="Q28" s="24">
        <f t="shared" ref="Q28:Q47" si="13">Q3/$Q$23</f>
        <v>5.6099732858414963E-2</v>
      </c>
      <c r="R28" s="24">
        <f t="shared" ref="R28:R47" si="14">R3/$R$23</f>
        <v>5.5408970976253302E-2</v>
      </c>
      <c r="S28" s="24">
        <f t="shared" ref="S28:S47" si="15">S3/$S$23</f>
        <v>0.11134676564156951</v>
      </c>
      <c r="T28" s="24">
        <f t="shared" ref="T28:T47" si="16">T3/$T$23</f>
        <v>2.7726432532347509E-2</v>
      </c>
      <c r="U28" s="24">
        <f t="shared" ref="U28:U47" si="17">U3/$U$23</f>
        <v>8.7866108786610886E-2</v>
      </c>
      <c r="V28" s="24">
        <f t="shared" ref="V28:V47" si="18">V3/$V$23</f>
        <v>8.4745762711864417E-2</v>
      </c>
      <c r="W28" s="24">
        <f t="shared" ref="W28:W47" si="19">W3/$W$23</f>
        <v>6.9674850696748544E-2</v>
      </c>
      <c r="X28" s="24">
        <f t="shared" ref="X28:X47" si="20">X3/$X$23</f>
        <v>7.8534031413612593E-2</v>
      </c>
      <c r="Y28" s="24">
        <f t="shared" ref="Y28:Y47" si="21">Y3/$Y$23</f>
        <v>4.2253521126760563E-2</v>
      </c>
      <c r="AA28" s="24">
        <f t="shared" ref="AA28:AA47" si="22">SUM(E28:Y28)</f>
        <v>1.3846873435992824</v>
      </c>
      <c r="AB28" s="9">
        <f t="shared" ref="AB28:AB47" si="23">AA28/21</f>
        <v>6.593749255234678E-2</v>
      </c>
      <c r="AC28" s="28">
        <f t="shared" ref="AC28:AC47" si="24">AB28</f>
        <v>6.593749255234678E-2</v>
      </c>
      <c r="AD28" s="9">
        <v>2</v>
      </c>
      <c r="AE28" s="9" t="str">
        <f t="shared" ref="AE28:AE47" si="25">IF(AC28&lt;5%,"low",IF(AC28&gt;=10%,"high","medium"))</f>
        <v>medium</v>
      </c>
    </row>
    <row r="29" spans="1:31" x14ac:dyDescent="0.25">
      <c r="D29" s="10">
        <v>3</v>
      </c>
      <c r="E29" s="24">
        <f t="shared" si="1"/>
        <v>5.8877404160669932E-3</v>
      </c>
      <c r="F29" s="24">
        <f t="shared" si="2"/>
        <v>1.6960103375868198E-2</v>
      </c>
      <c r="G29" s="24">
        <f t="shared" si="3"/>
        <v>2.0901068276823039E-2</v>
      </c>
      <c r="H29" s="24">
        <f t="shared" si="4"/>
        <v>0.13897467572575664</v>
      </c>
      <c r="I29" s="24">
        <f t="shared" si="5"/>
        <v>3.4482758620689648E-2</v>
      </c>
      <c r="J29" s="24">
        <f t="shared" si="6"/>
        <v>4.9723756906077346E-2</v>
      </c>
      <c r="K29" s="24">
        <f t="shared" si="7"/>
        <v>7.3375262054507326E-2</v>
      </c>
      <c r="L29" s="24">
        <f t="shared" si="8"/>
        <v>8.5714285714285715E-2</v>
      </c>
      <c r="M29" s="24">
        <f t="shared" si="9"/>
        <v>1.4925373134328358E-2</v>
      </c>
      <c r="N29" s="24">
        <f t="shared" si="10"/>
        <v>1.4492753623188406E-2</v>
      </c>
      <c r="O29" s="24">
        <f t="shared" si="11"/>
        <v>1.4925373134328358E-2</v>
      </c>
      <c r="P29" s="24">
        <f t="shared" si="12"/>
        <v>5.7142857142857143E-3</v>
      </c>
      <c r="Q29" s="24">
        <f t="shared" si="13"/>
        <v>5.6099732858414963E-2</v>
      </c>
      <c r="R29" s="24">
        <f t="shared" si="14"/>
        <v>5.5408970976253302E-2</v>
      </c>
      <c r="S29" s="24">
        <f t="shared" si="15"/>
        <v>7.4231177094379675E-3</v>
      </c>
      <c r="T29" s="24">
        <f t="shared" si="16"/>
        <v>8.3179297597042526E-2</v>
      </c>
      <c r="U29" s="24">
        <f t="shared" si="17"/>
        <v>9.7629009762900988E-3</v>
      </c>
      <c r="V29" s="24">
        <f t="shared" si="18"/>
        <v>2.8248587570621469E-2</v>
      </c>
      <c r="W29" s="24">
        <f t="shared" si="19"/>
        <v>9.9535500995355051E-3</v>
      </c>
      <c r="X29" s="24">
        <f t="shared" si="20"/>
        <v>8.7260034904013978E-3</v>
      </c>
      <c r="Y29" s="24">
        <f t="shared" si="21"/>
        <v>1.4084507042253521E-2</v>
      </c>
      <c r="AA29" s="24">
        <f t="shared" si="22"/>
        <v>0.74896410501645638</v>
      </c>
      <c r="AB29" s="9">
        <f t="shared" si="23"/>
        <v>3.5664957381736015E-2</v>
      </c>
      <c r="AC29" s="28">
        <f t="shared" si="24"/>
        <v>3.5664957381736015E-2</v>
      </c>
      <c r="AD29" s="9">
        <v>3</v>
      </c>
      <c r="AE29" s="9" t="str">
        <f t="shared" si="25"/>
        <v>low</v>
      </c>
    </row>
    <row r="30" spans="1:31" x14ac:dyDescent="0.25">
      <c r="D30" s="10">
        <v>4</v>
      </c>
      <c r="E30" s="24">
        <f t="shared" si="1"/>
        <v>1.3738060970822983E-2</v>
      </c>
      <c r="F30" s="24">
        <f t="shared" si="2"/>
        <v>0.15264093038281382</v>
      </c>
      <c r="G30" s="24">
        <f t="shared" si="3"/>
        <v>4.1802136553646084E-3</v>
      </c>
      <c r="H30" s="24">
        <f t="shared" si="4"/>
        <v>2.7794935145151332E-2</v>
      </c>
      <c r="I30" s="24">
        <f t="shared" si="5"/>
        <v>3.4482758620689648E-2</v>
      </c>
      <c r="J30" s="24">
        <f t="shared" si="6"/>
        <v>3.3149171270718232E-3</v>
      </c>
      <c r="K30" s="24">
        <f t="shared" si="7"/>
        <v>7.3375262054507326E-2</v>
      </c>
      <c r="L30" s="24">
        <f t="shared" si="8"/>
        <v>8.5714285714285715E-2</v>
      </c>
      <c r="M30" s="24">
        <f t="shared" si="9"/>
        <v>4.4776119402985072E-2</v>
      </c>
      <c r="N30" s="24">
        <f t="shared" si="10"/>
        <v>4.3478260869565216E-2</v>
      </c>
      <c r="O30" s="24">
        <f t="shared" si="11"/>
        <v>4.4776119402985072E-2</v>
      </c>
      <c r="P30" s="24">
        <f t="shared" si="12"/>
        <v>5.1428571428571435E-2</v>
      </c>
      <c r="Q30" s="24">
        <f t="shared" si="13"/>
        <v>5.6099732858414963E-2</v>
      </c>
      <c r="R30" s="24">
        <f t="shared" si="14"/>
        <v>5.5408970976253302E-2</v>
      </c>
      <c r="S30" s="24">
        <f t="shared" si="15"/>
        <v>3.7115588547189833E-2</v>
      </c>
      <c r="T30" s="24">
        <f t="shared" si="16"/>
        <v>8.3179297597042526E-2</v>
      </c>
      <c r="U30" s="24">
        <f t="shared" si="17"/>
        <v>2.9288702928870296E-2</v>
      </c>
      <c r="V30" s="24">
        <f t="shared" si="18"/>
        <v>8.4745762711864417E-2</v>
      </c>
      <c r="W30" s="24">
        <f t="shared" si="19"/>
        <v>1.3934970139349709E-2</v>
      </c>
      <c r="X30" s="24">
        <f t="shared" si="20"/>
        <v>7.8534031413612593E-2</v>
      </c>
      <c r="Y30" s="24">
        <f t="shared" si="21"/>
        <v>4.2253521126760563E-2</v>
      </c>
      <c r="AA30" s="24">
        <f t="shared" si="22"/>
        <v>1.0602610130741723</v>
      </c>
      <c r="AB30" s="9">
        <f t="shared" si="23"/>
        <v>5.048861967019868E-2</v>
      </c>
      <c r="AC30" s="28">
        <f t="shared" si="24"/>
        <v>5.048861967019868E-2</v>
      </c>
      <c r="AD30" s="9">
        <v>4</v>
      </c>
      <c r="AE30" s="9" t="str">
        <f t="shared" si="25"/>
        <v>medium</v>
      </c>
    </row>
    <row r="31" spans="1:31" x14ac:dyDescent="0.25">
      <c r="D31" s="10">
        <v>5</v>
      </c>
      <c r="E31" s="24">
        <f t="shared" si="1"/>
        <v>0.37092764621222057</v>
      </c>
      <c r="F31" s="24">
        <f t="shared" si="2"/>
        <v>0.45792279114844142</v>
      </c>
      <c r="G31" s="24">
        <f t="shared" si="3"/>
        <v>0.18810961449140734</v>
      </c>
      <c r="H31" s="24">
        <f t="shared" si="4"/>
        <v>0.25015441630636198</v>
      </c>
      <c r="I31" s="24">
        <f t="shared" si="5"/>
        <v>0.31034482758620685</v>
      </c>
      <c r="J31" s="24">
        <f t="shared" si="6"/>
        <v>0.14917127071823205</v>
      </c>
      <c r="K31" s="24">
        <f t="shared" si="7"/>
        <v>0.13207547169811318</v>
      </c>
      <c r="L31" s="24">
        <f t="shared" si="8"/>
        <v>8.5714285714285715E-2</v>
      </c>
      <c r="M31" s="24">
        <f t="shared" si="9"/>
        <v>0.13432835820895522</v>
      </c>
      <c r="N31" s="24">
        <f t="shared" si="10"/>
        <v>0.13043478260869565</v>
      </c>
      <c r="O31" s="24">
        <f t="shared" si="11"/>
        <v>0.13432835820895522</v>
      </c>
      <c r="P31" s="24">
        <f t="shared" si="12"/>
        <v>0.1542857142857143</v>
      </c>
      <c r="Q31" s="24">
        <f t="shared" si="13"/>
        <v>0.16829919857524489</v>
      </c>
      <c r="R31" s="24">
        <f t="shared" si="14"/>
        <v>0.16622691292875991</v>
      </c>
      <c r="S31" s="24">
        <f t="shared" si="15"/>
        <v>0.33404029692470849</v>
      </c>
      <c r="T31" s="24">
        <f t="shared" si="16"/>
        <v>0.24953789279112756</v>
      </c>
      <c r="U31" s="24">
        <f t="shared" si="17"/>
        <v>0.26359832635983266</v>
      </c>
      <c r="V31" s="24">
        <f t="shared" si="18"/>
        <v>0.25423728813559321</v>
      </c>
      <c r="W31" s="24">
        <f t="shared" si="19"/>
        <v>0.62707365627073686</v>
      </c>
      <c r="X31" s="24">
        <f t="shared" si="20"/>
        <v>0.23560209424083778</v>
      </c>
      <c r="Y31" s="24">
        <f t="shared" si="21"/>
        <v>0.12676056338028169</v>
      </c>
      <c r="AA31" s="24">
        <f t="shared" si="22"/>
        <v>4.9231737667947124</v>
      </c>
      <c r="AB31" s="9">
        <f t="shared" si="23"/>
        <v>0.23443684603784345</v>
      </c>
      <c r="AC31" s="28">
        <f t="shared" si="24"/>
        <v>0.23443684603784345</v>
      </c>
      <c r="AD31" s="9">
        <v>5</v>
      </c>
      <c r="AE31" s="9" t="str">
        <f t="shared" si="25"/>
        <v>high</v>
      </c>
    </row>
    <row r="32" spans="1:31" x14ac:dyDescent="0.25">
      <c r="D32" s="10">
        <v>6</v>
      </c>
      <c r="E32" s="24">
        <f t="shared" si="1"/>
        <v>0.20607091456234475</v>
      </c>
      <c r="F32" s="24">
        <f t="shared" si="2"/>
        <v>1.0176062025520922E-2</v>
      </c>
      <c r="G32" s="24">
        <f t="shared" si="3"/>
        <v>6.9670227589410123E-3</v>
      </c>
      <c r="H32" s="24">
        <f t="shared" si="4"/>
        <v>0.13897467572575664</v>
      </c>
      <c r="I32" s="24">
        <f t="shared" si="5"/>
        <v>3.4482758620689648E-2</v>
      </c>
      <c r="J32" s="24">
        <f t="shared" si="6"/>
        <v>1.6574585635359115E-2</v>
      </c>
      <c r="K32" s="24">
        <f t="shared" si="7"/>
        <v>2.0964360587002093E-3</v>
      </c>
      <c r="L32" s="24">
        <f t="shared" si="8"/>
        <v>9.5238095238095247E-3</v>
      </c>
      <c r="M32" s="24">
        <f t="shared" si="9"/>
        <v>7.4626865671641784E-2</v>
      </c>
      <c r="N32" s="24">
        <f t="shared" si="10"/>
        <v>7.2463768115942032E-2</v>
      </c>
      <c r="O32" s="24">
        <f t="shared" si="11"/>
        <v>7.4626865671641784E-2</v>
      </c>
      <c r="P32" s="24">
        <f t="shared" si="12"/>
        <v>5.7142857142857143E-3</v>
      </c>
      <c r="Q32" s="24">
        <f t="shared" si="13"/>
        <v>6.2333036509349951E-3</v>
      </c>
      <c r="R32" s="24">
        <f t="shared" si="14"/>
        <v>6.156552330694811E-3</v>
      </c>
      <c r="S32" s="24">
        <f t="shared" si="15"/>
        <v>7.4231177094379675E-3</v>
      </c>
      <c r="T32" s="24">
        <f t="shared" si="16"/>
        <v>9.242144177449169E-3</v>
      </c>
      <c r="U32" s="24">
        <f t="shared" si="17"/>
        <v>5.8577405857740596E-3</v>
      </c>
      <c r="V32" s="24">
        <f t="shared" si="18"/>
        <v>2.8248587570621469E-2</v>
      </c>
      <c r="W32" s="24">
        <f t="shared" si="19"/>
        <v>9.9535500995355051E-3</v>
      </c>
      <c r="X32" s="24">
        <f t="shared" si="20"/>
        <v>8.7260034904013978E-3</v>
      </c>
      <c r="Y32" s="24">
        <f t="shared" si="21"/>
        <v>4.2253521126760563E-2</v>
      </c>
      <c r="AA32" s="24">
        <f t="shared" si="22"/>
        <v>0.77639257082624291</v>
      </c>
      <c r="AB32" s="9">
        <f t="shared" si="23"/>
        <v>3.6971074801249663E-2</v>
      </c>
      <c r="AC32" s="28">
        <f t="shared" si="24"/>
        <v>3.6971074801249663E-2</v>
      </c>
      <c r="AD32" s="9">
        <v>6</v>
      </c>
      <c r="AE32" s="9" t="str">
        <f t="shared" si="25"/>
        <v>low</v>
      </c>
    </row>
    <row r="33" spans="4:31" x14ac:dyDescent="0.25">
      <c r="D33" s="10">
        <v>7</v>
      </c>
      <c r="E33" s="24">
        <f t="shared" si="1"/>
        <v>5.8877404160669932E-3</v>
      </c>
      <c r="F33" s="24">
        <f t="shared" si="2"/>
        <v>7.2686157325149428E-3</v>
      </c>
      <c r="G33" s="24">
        <f t="shared" si="3"/>
        <v>4.1802136553646084E-3</v>
      </c>
      <c r="H33" s="24">
        <f t="shared" si="4"/>
        <v>5.5589870290302665E-3</v>
      </c>
      <c r="I33" s="24">
        <f t="shared" si="5"/>
        <v>3.4482758620689648E-2</v>
      </c>
      <c r="J33" s="24">
        <f t="shared" si="6"/>
        <v>0.11602209944751381</v>
      </c>
      <c r="K33" s="24">
        <f t="shared" si="7"/>
        <v>1.4675052410901465E-2</v>
      </c>
      <c r="L33" s="24">
        <f t="shared" si="8"/>
        <v>9.5238095238095247E-3</v>
      </c>
      <c r="M33" s="24">
        <f t="shared" si="9"/>
        <v>4.4776119402985072E-2</v>
      </c>
      <c r="N33" s="24">
        <f t="shared" si="10"/>
        <v>4.3478260869565216E-2</v>
      </c>
      <c r="O33" s="24">
        <f t="shared" si="11"/>
        <v>4.4776119402985072E-2</v>
      </c>
      <c r="P33" s="24">
        <f t="shared" si="12"/>
        <v>5.7142857142857143E-3</v>
      </c>
      <c r="Q33" s="24">
        <f t="shared" si="13"/>
        <v>6.2333036509349951E-3</v>
      </c>
      <c r="R33" s="24">
        <f t="shared" si="14"/>
        <v>6.156552330694811E-3</v>
      </c>
      <c r="S33" s="24">
        <f t="shared" si="15"/>
        <v>7.4231177094379675E-3</v>
      </c>
      <c r="T33" s="24">
        <f t="shared" si="16"/>
        <v>9.242144177449169E-3</v>
      </c>
      <c r="U33" s="24">
        <f t="shared" si="17"/>
        <v>9.7629009762900988E-3</v>
      </c>
      <c r="V33" s="24">
        <f t="shared" si="18"/>
        <v>9.4161958568738224E-3</v>
      </c>
      <c r="W33" s="24">
        <f t="shared" si="19"/>
        <v>9.9535500995355051E-3</v>
      </c>
      <c r="X33" s="24">
        <f t="shared" si="20"/>
        <v>8.7260034904013978E-3</v>
      </c>
      <c r="Y33" s="24">
        <f t="shared" si="21"/>
        <v>1.4084507042253521E-2</v>
      </c>
      <c r="AA33" s="24">
        <f t="shared" si="22"/>
        <v>0.41734233755958372</v>
      </c>
      <c r="AB33" s="9">
        <f t="shared" si="23"/>
        <v>1.9873444645694464E-2</v>
      </c>
      <c r="AC33" s="28">
        <f t="shared" si="24"/>
        <v>1.9873444645694464E-2</v>
      </c>
      <c r="AD33" s="9">
        <v>7</v>
      </c>
      <c r="AE33" s="9" t="str">
        <f t="shared" si="25"/>
        <v>low</v>
      </c>
    </row>
    <row r="34" spans="4:31" x14ac:dyDescent="0.25">
      <c r="D34" s="10">
        <v>8</v>
      </c>
      <c r="E34" s="24">
        <f t="shared" si="1"/>
        <v>4.5793536569409942E-3</v>
      </c>
      <c r="F34" s="24">
        <f t="shared" si="2"/>
        <v>5.653367791956067E-3</v>
      </c>
      <c r="G34" s="24">
        <f t="shared" si="3"/>
        <v>2.3223409196470044E-3</v>
      </c>
      <c r="H34" s="24">
        <f t="shared" si="4"/>
        <v>3.0883261272390368E-3</v>
      </c>
      <c r="I34" s="24">
        <f t="shared" si="5"/>
        <v>3.4482758620689648E-2</v>
      </c>
      <c r="J34" s="24">
        <f t="shared" si="6"/>
        <v>1.6574585635359115E-2</v>
      </c>
      <c r="K34" s="24">
        <f t="shared" si="7"/>
        <v>1.4675052410901465E-2</v>
      </c>
      <c r="L34" s="24">
        <f t="shared" si="8"/>
        <v>9.5238095238095247E-3</v>
      </c>
      <c r="M34" s="24">
        <f t="shared" si="9"/>
        <v>1.4925373134328358E-2</v>
      </c>
      <c r="N34" s="24">
        <f t="shared" si="10"/>
        <v>1.4492753623188406E-2</v>
      </c>
      <c r="O34" s="24">
        <f t="shared" si="11"/>
        <v>1.4925373134328358E-2</v>
      </c>
      <c r="P34" s="24">
        <f t="shared" si="12"/>
        <v>5.7142857142857143E-3</v>
      </c>
      <c r="Q34" s="24">
        <f t="shared" si="13"/>
        <v>2.6714158504007124E-3</v>
      </c>
      <c r="R34" s="24">
        <f t="shared" si="14"/>
        <v>2.6385224274406332E-3</v>
      </c>
      <c r="S34" s="24">
        <f t="shared" si="15"/>
        <v>5.3022269353128334E-3</v>
      </c>
      <c r="T34" s="24">
        <f t="shared" si="16"/>
        <v>5.5452865064695017E-3</v>
      </c>
      <c r="U34" s="24">
        <f t="shared" si="17"/>
        <v>4.1841004184100423E-3</v>
      </c>
      <c r="V34" s="24">
        <f t="shared" si="18"/>
        <v>5.6497175141242946E-3</v>
      </c>
      <c r="W34" s="24">
        <f t="shared" si="19"/>
        <v>7.7416500774165039E-3</v>
      </c>
      <c r="X34" s="24">
        <f t="shared" si="20"/>
        <v>8.7260034904013978E-3</v>
      </c>
      <c r="Y34" s="24">
        <f t="shared" si="21"/>
        <v>1.4084507042253521E-2</v>
      </c>
      <c r="AA34" s="24">
        <f t="shared" si="22"/>
        <v>0.19750081055490315</v>
      </c>
      <c r="AB34" s="9">
        <f t="shared" si="23"/>
        <v>9.4048005026144358E-3</v>
      </c>
      <c r="AC34" s="28">
        <f t="shared" si="24"/>
        <v>9.4048005026144358E-3</v>
      </c>
      <c r="AD34" s="9">
        <v>8</v>
      </c>
      <c r="AE34" s="9" t="str">
        <f t="shared" si="25"/>
        <v>low</v>
      </c>
    </row>
    <row r="35" spans="4:31" x14ac:dyDescent="0.25">
      <c r="D35" s="10">
        <v>9</v>
      </c>
      <c r="E35" s="24">
        <f t="shared" si="1"/>
        <v>1.3738060970822983E-2</v>
      </c>
      <c r="F35" s="24">
        <f t="shared" si="2"/>
        <v>1.6960103375868198E-2</v>
      </c>
      <c r="G35" s="24">
        <f t="shared" si="3"/>
        <v>2.0901068276823039E-2</v>
      </c>
      <c r="H35" s="24">
        <f t="shared" si="4"/>
        <v>9.2649783817171094E-3</v>
      </c>
      <c r="I35" s="24">
        <f t="shared" si="5"/>
        <v>3.4482758620689648E-2</v>
      </c>
      <c r="J35" s="24">
        <f t="shared" si="6"/>
        <v>3.3149171270718232E-3</v>
      </c>
      <c r="K35" s="24">
        <f t="shared" si="7"/>
        <v>4.8916841369671549E-3</v>
      </c>
      <c r="L35" s="24">
        <f t="shared" si="8"/>
        <v>9.5238095238095247E-3</v>
      </c>
      <c r="M35" s="24">
        <f t="shared" si="9"/>
        <v>1.4925373134328358E-2</v>
      </c>
      <c r="N35" s="24">
        <f t="shared" si="10"/>
        <v>4.3478260869565216E-2</v>
      </c>
      <c r="O35" s="24">
        <f t="shared" si="11"/>
        <v>1.4925373134328358E-2</v>
      </c>
      <c r="P35" s="24">
        <f t="shared" si="12"/>
        <v>5.7142857142857143E-3</v>
      </c>
      <c r="Q35" s="24">
        <f t="shared" si="13"/>
        <v>6.2333036509349951E-3</v>
      </c>
      <c r="R35" s="24">
        <f t="shared" si="14"/>
        <v>6.156552330694811E-3</v>
      </c>
      <c r="S35" s="24">
        <f t="shared" si="15"/>
        <v>7.4231177094379675E-3</v>
      </c>
      <c r="T35" s="24">
        <f t="shared" si="16"/>
        <v>9.242144177449169E-3</v>
      </c>
      <c r="U35" s="24">
        <f t="shared" si="17"/>
        <v>5.8577405857740596E-3</v>
      </c>
      <c r="V35" s="24">
        <f t="shared" si="18"/>
        <v>9.4161958568738224E-3</v>
      </c>
      <c r="W35" s="24">
        <f t="shared" si="19"/>
        <v>9.9535500995355051E-3</v>
      </c>
      <c r="X35" s="24">
        <f t="shared" si="20"/>
        <v>8.7260034904013978E-3</v>
      </c>
      <c r="Y35" s="24">
        <f t="shared" si="21"/>
        <v>1.4084507042253521E-2</v>
      </c>
      <c r="AA35" s="24">
        <f t="shared" si="22"/>
        <v>0.26921378820963238</v>
      </c>
      <c r="AB35" s="9">
        <f t="shared" si="23"/>
        <v>1.2819704200458684E-2</v>
      </c>
      <c r="AC35" s="28">
        <f t="shared" si="24"/>
        <v>1.2819704200458684E-2</v>
      </c>
      <c r="AD35" s="9">
        <v>9</v>
      </c>
      <c r="AE35" s="9" t="str">
        <f t="shared" si="25"/>
        <v>low</v>
      </c>
    </row>
    <row r="36" spans="4:31" x14ac:dyDescent="0.25">
      <c r="D36" s="10">
        <v>10</v>
      </c>
      <c r="E36" s="24">
        <f t="shared" si="1"/>
        <v>1.3738060970822983E-2</v>
      </c>
      <c r="F36" s="24">
        <f t="shared" si="2"/>
        <v>1.6960103375868198E-2</v>
      </c>
      <c r="G36" s="24">
        <f t="shared" si="3"/>
        <v>2.0901068276823039E-2</v>
      </c>
      <c r="H36" s="24">
        <f t="shared" si="4"/>
        <v>9.2649783817171094E-3</v>
      </c>
      <c r="I36" s="24">
        <f t="shared" si="5"/>
        <v>3.4482758620689613E-2</v>
      </c>
      <c r="J36" s="24">
        <f t="shared" si="6"/>
        <v>3.3149171270718232E-3</v>
      </c>
      <c r="K36" s="24">
        <f t="shared" si="7"/>
        <v>4.8916841369671549E-3</v>
      </c>
      <c r="L36" s="24">
        <f t="shared" si="8"/>
        <v>9.5238095238095247E-3</v>
      </c>
      <c r="M36" s="24">
        <f t="shared" si="9"/>
        <v>1.4925373134328358E-2</v>
      </c>
      <c r="N36" s="24">
        <f t="shared" si="10"/>
        <v>1.4492753623188406E-2</v>
      </c>
      <c r="O36" s="24">
        <f t="shared" si="11"/>
        <v>1.4925373134328358E-2</v>
      </c>
      <c r="P36" s="24">
        <f t="shared" si="12"/>
        <v>5.7142857142857143E-3</v>
      </c>
      <c r="Q36" s="24">
        <f t="shared" si="13"/>
        <v>6.2333036509349951E-3</v>
      </c>
      <c r="R36" s="24">
        <f t="shared" si="14"/>
        <v>6.156552330694811E-3</v>
      </c>
      <c r="S36" s="24">
        <f t="shared" si="15"/>
        <v>7.4231177094379675E-3</v>
      </c>
      <c r="T36" s="24">
        <f t="shared" si="16"/>
        <v>9.242144177449169E-3</v>
      </c>
      <c r="U36" s="24">
        <f t="shared" si="17"/>
        <v>5.8577405857740596E-3</v>
      </c>
      <c r="V36" s="24">
        <f t="shared" si="18"/>
        <v>9.4161958568738224E-3</v>
      </c>
      <c r="W36" s="24">
        <f t="shared" si="19"/>
        <v>9.9535500995355051E-3</v>
      </c>
      <c r="X36" s="24">
        <f t="shared" si="20"/>
        <v>8.7260034904013978E-3</v>
      </c>
      <c r="Y36" s="24">
        <f t="shared" si="21"/>
        <v>1.4084507042253521E-2</v>
      </c>
      <c r="AA36" s="24">
        <f t="shared" si="22"/>
        <v>0.24022828096325552</v>
      </c>
      <c r="AB36" s="9">
        <f t="shared" si="23"/>
        <v>1.1439441950631216E-2</v>
      </c>
      <c r="AC36" s="28">
        <f t="shared" si="24"/>
        <v>1.1439441950631216E-2</v>
      </c>
      <c r="AD36" s="9">
        <v>10</v>
      </c>
      <c r="AE36" s="9" t="str">
        <f t="shared" si="25"/>
        <v>low</v>
      </c>
    </row>
    <row r="37" spans="4:31" x14ac:dyDescent="0.25">
      <c r="D37" s="10">
        <v>11</v>
      </c>
      <c r="E37" s="24">
        <f t="shared" si="1"/>
        <v>1.3738060970822983E-2</v>
      </c>
      <c r="F37" s="24">
        <f t="shared" si="2"/>
        <v>1.6960103375868198E-2</v>
      </c>
      <c r="G37" s="24">
        <f t="shared" si="3"/>
        <v>2.0901068276823039E-2</v>
      </c>
      <c r="H37" s="24">
        <f t="shared" si="4"/>
        <v>9.2649783817171094E-3</v>
      </c>
      <c r="I37" s="24">
        <f t="shared" si="5"/>
        <v>3.4482758620689613E-2</v>
      </c>
      <c r="J37" s="24">
        <f t="shared" si="6"/>
        <v>3.3149171270718232E-3</v>
      </c>
      <c r="K37" s="24">
        <f t="shared" si="7"/>
        <v>4.8916841369671549E-3</v>
      </c>
      <c r="L37" s="24">
        <f t="shared" si="8"/>
        <v>9.5238095238095247E-3</v>
      </c>
      <c r="M37" s="24">
        <f t="shared" si="9"/>
        <v>1.4925373134328358E-2</v>
      </c>
      <c r="N37" s="24">
        <f t="shared" si="10"/>
        <v>1.4492753623188406E-2</v>
      </c>
      <c r="O37" s="24">
        <f t="shared" si="11"/>
        <v>1.4925373134328358E-2</v>
      </c>
      <c r="P37" s="24">
        <f t="shared" si="12"/>
        <v>5.7142857142857143E-3</v>
      </c>
      <c r="Q37" s="24">
        <f t="shared" si="13"/>
        <v>6.2333036509349951E-3</v>
      </c>
      <c r="R37" s="24">
        <f t="shared" si="14"/>
        <v>6.156552330694811E-3</v>
      </c>
      <c r="S37" s="24">
        <f t="shared" si="15"/>
        <v>7.4231177094379675E-3</v>
      </c>
      <c r="T37" s="24">
        <f t="shared" si="16"/>
        <v>9.242144177449169E-3</v>
      </c>
      <c r="U37" s="24">
        <f t="shared" si="17"/>
        <v>5.8577405857740596E-3</v>
      </c>
      <c r="V37" s="24">
        <f t="shared" si="18"/>
        <v>9.4161958568738224E-3</v>
      </c>
      <c r="W37" s="24">
        <f t="shared" si="19"/>
        <v>9.9535500995355051E-3</v>
      </c>
      <c r="X37" s="24">
        <f t="shared" si="20"/>
        <v>8.7260034904013978E-3</v>
      </c>
      <c r="Y37" s="24">
        <f t="shared" si="21"/>
        <v>1.4084507042253521E-2</v>
      </c>
      <c r="AA37" s="24">
        <f t="shared" si="22"/>
        <v>0.24022828096325552</v>
      </c>
      <c r="AB37" s="9">
        <f t="shared" si="23"/>
        <v>1.1439441950631216E-2</v>
      </c>
      <c r="AC37" s="28">
        <f t="shared" si="24"/>
        <v>1.1439441950631216E-2</v>
      </c>
      <c r="AD37" s="9">
        <v>11</v>
      </c>
      <c r="AE37" s="9" t="str">
        <f t="shared" si="25"/>
        <v>low</v>
      </c>
    </row>
    <row r="38" spans="4:31" x14ac:dyDescent="0.25">
      <c r="D38" s="10">
        <v>12</v>
      </c>
      <c r="E38" s="24">
        <f t="shared" si="1"/>
        <v>8.242836582493791E-3</v>
      </c>
      <c r="F38" s="24">
        <f t="shared" si="2"/>
        <v>1.0176062025520922E-2</v>
      </c>
      <c r="G38" s="24">
        <f t="shared" si="3"/>
        <v>6.2703204830469123E-2</v>
      </c>
      <c r="H38" s="24">
        <f t="shared" si="4"/>
        <v>9.2649783817171094E-3</v>
      </c>
      <c r="I38" s="24">
        <f t="shared" si="5"/>
        <v>3.4482758620689613E-2</v>
      </c>
      <c r="J38" s="24">
        <f t="shared" si="6"/>
        <v>4.9723756906077346E-2</v>
      </c>
      <c r="K38" s="24">
        <f t="shared" si="7"/>
        <v>4.4025157232704393E-2</v>
      </c>
      <c r="L38" s="24">
        <f t="shared" si="8"/>
        <v>2.8571428571428571E-2</v>
      </c>
      <c r="M38" s="24">
        <f t="shared" si="9"/>
        <v>4.4776119402985072E-2</v>
      </c>
      <c r="N38" s="24">
        <f t="shared" si="10"/>
        <v>4.3478260869565216E-2</v>
      </c>
      <c r="O38" s="24">
        <f t="shared" si="11"/>
        <v>4.4776119402985072E-2</v>
      </c>
      <c r="P38" s="24">
        <f t="shared" si="12"/>
        <v>1.7142857142857144E-2</v>
      </c>
      <c r="Q38" s="24">
        <f t="shared" si="13"/>
        <v>5.6099732858414963E-2</v>
      </c>
      <c r="R38" s="24">
        <f t="shared" si="14"/>
        <v>5.5408970976253302E-2</v>
      </c>
      <c r="S38" s="24">
        <f t="shared" si="15"/>
        <v>7.4231177094379675E-3</v>
      </c>
      <c r="T38" s="24">
        <f t="shared" si="16"/>
        <v>9.242144177449169E-3</v>
      </c>
      <c r="U38" s="24">
        <f t="shared" si="17"/>
        <v>9.7629009762900988E-3</v>
      </c>
      <c r="V38" s="24">
        <f t="shared" si="18"/>
        <v>9.4161958568738224E-3</v>
      </c>
      <c r="W38" s="24">
        <f t="shared" si="19"/>
        <v>7.7416500774165039E-3</v>
      </c>
      <c r="X38" s="24">
        <f t="shared" si="20"/>
        <v>8.7260034904013978E-3</v>
      </c>
      <c r="Y38" s="24">
        <f t="shared" si="21"/>
        <v>4.2253521126760563E-2</v>
      </c>
      <c r="AA38" s="24">
        <f t="shared" si="22"/>
        <v>0.6034377772187911</v>
      </c>
      <c r="AB38" s="9">
        <f t="shared" si="23"/>
        <v>2.8735132248513862E-2</v>
      </c>
      <c r="AC38" s="28">
        <f t="shared" si="24"/>
        <v>2.8735132248513862E-2</v>
      </c>
      <c r="AD38" s="9">
        <v>12</v>
      </c>
      <c r="AE38" s="9" t="str">
        <f t="shared" si="25"/>
        <v>low</v>
      </c>
    </row>
    <row r="39" spans="4:31" x14ac:dyDescent="0.25">
      <c r="D39" s="10">
        <v>13</v>
      </c>
      <c r="E39" s="24">
        <f t="shared" si="1"/>
        <v>1.3738060970822983E-2</v>
      </c>
      <c r="F39" s="24">
        <f t="shared" si="2"/>
        <v>1.6960103375868198E-2</v>
      </c>
      <c r="G39" s="24">
        <f t="shared" si="3"/>
        <v>6.9670227589410123E-3</v>
      </c>
      <c r="H39" s="24">
        <f t="shared" si="4"/>
        <v>9.2649783817171094E-3</v>
      </c>
      <c r="I39" s="24">
        <f t="shared" si="5"/>
        <v>3.4482758620689613E-2</v>
      </c>
      <c r="J39" s="24">
        <f t="shared" si="6"/>
        <v>4.9723756906077346E-2</v>
      </c>
      <c r="K39" s="24">
        <f t="shared" si="7"/>
        <v>4.4025157232704393E-2</v>
      </c>
      <c r="L39" s="24">
        <f t="shared" si="8"/>
        <v>6.6666666666666666E-2</v>
      </c>
      <c r="M39" s="24">
        <f t="shared" si="9"/>
        <v>4.4776119402985072E-2</v>
      </c>
      <c r="N39" s="24">
        <f t="shared" si="10"/>
        <v>4.3478260869565216E-2</v>
      </c>
      <c r="O39" s="24">
        <f t="shared" si="11"/>
        <v>4.4776119402985072E-2</v>
      </c>
      <c r="P39" s="24">
        <f t="shared" si="12"/>
        <v>5.1428571428571435E-2</v>
      </c>
      <c r="Q39" s="24">
        <f t="shared" si="13"/>
        <v>1.8699910952804988E-2</v>
      </c>
      <c r="R39" s="24">
        <f t="shared" si="14"/>
        <v>5.5408970976253302E-2</v>
      </c>
      <c r="S39" s="24">
        <f t="shared" si="15"/>
        <v>7.4231177094379675E-3</v>
      </c>
      <c r="T39" s="24">
        <f t="shared" si="16"/>
        <v>9.242144177449169E-3</v>
      </c>
      <c r="U39" s="24">
        <f t="shared" si="17"/>
        <v>9.7629009762900988E-3</v>
      </c>
      <c r="V39" s="24">
        <f t="shared" si="18"/>
        <v>9.4161958568738224E-3</v>
      </c>
      <c r="W39" s="24">
        <f t="shared" si="19"/>
        <v>7.7416500774165039E-3</v>
      </c>
      <c r="X39" s="24">
        <f t="shared" si="20"/>
        <v>8.7260034904013978E-3</v>
      </c>
      <c r="Y39" s="24">
        <f t="shared" si="21"/>
        <v>4.2253521126760563E-2</v>
      </c>
      <c r="AA39" s="24">
        <f t="shared" si="22"/>
        <v>0.59496199136128181</v>
      </c>
      <c r="AB39" s="9">
        <f t="shared" si="23"/>
        <v>2.8331523398156276E-2</v>
      </c>
      <c r="AC39" s="28">
        <f t="shared" si="24"/>
        <v>2.8331523398156276E-2</v>
      </c>
      <c r="AD39" s="9">
        <v>13</v>
      </c>
      <c r="AE39" s="9" t="str">
        <f t="shared" si="25"/>
        <v>low</v>
      </c>
    </row>
    <row r="40" spans="4:31" x14ac:dyDescent="0.25">
      <c r="D40" s="10">
        <v>14</v>
      </c>
      <c r="E40" s="24">
        <f t="shared" si="1"/>
        <v>1.3738060970822983E-2</v>
      </c>
      <c r="F40" s="24">
        <f t="shared" si="2"/>
        <v>1.6960103375868198E-2</v>
      </c>
      <c r="G40" s="24">
        <f t="shared" si="3"/>
        <v>6.9670227589410123E-3</v>
      </c>
      <c r="H40" s="24">
        <f t="shared" si="4"/>
        <v>9.2649783817171094E-3</v>
      </c>
      <c r="I40" s="24">
        <f t="shared" si="5"/>
        <v>3.4482758620689613E-2</v>
      </c>
      <c r="J40" s="24">
        <f t="shared" si="6"/>
        <v>4.9723756906077346E-2</v>
      </c>
      <c r="K40" s="24">
        <f t="shared" si="7"/>
        <v>4.4025157232704393E-2</v>
      </c>
      <c r="L40" s="24">
        <f t="shared" si="8"/>
        <v>6.6666666666666666E-2</v>
      </c>
      <c r="M40" s="24">
        <f t="shared" si="9"/>
        <v>4.4776119402985072E-2</v>
      </c>
      <c r="N40" s="24">
        <f t="shared" si="10"/>
        <v>4.3478260869565216E-2</v>
      </c>
      <c r="O40" s="24">
        <f t="shared" si="11"/>
        <v>4.4776119402985072E-2</v>
      </c>
      <c r="P40" s="24">
        <f t="shared" si="12"/>
        <v>5.1428571428571435E-2</v>
      </c>
      <c r="Q40" s="24">
        <f t="shared" si="13"/>
        <v>6.2333036509349951E-3</v>
      </c>
      <c r="R40" s="24">
        <f t="shared" si="14"/>
        <v>1.8469656992084433E-2</v>
      </c>
      <c r="S40" s="24">
        <f t="shared" si="15"/>
        <v>1.2371862849063277E-2</v>
      </c>
      <c r="T40" s="24">
        <f t="shared" si="16"/>
        <v>9.242144177449169E-3</v>
      </c>
      <c r="U40" s="24">
        <f t="shared" si="17"/>
        <v>9.7629009762900988E-3</v>
      </c>
      <c r="V40" s="24">
        <f t="shared" si="18"/>
        <v>9.4161958568738224E-3</v>
      </c>
      <c r="W40" s="24">
        <f t="shared" si="19"/>
        <v>7.7416500774165039E-3</v>
      </c>
      <c r="X40" s="24">
        <f t="shared" si="20"/>
        <v>8.7260034904013978E-3</v>
      </c>
      <c r="Y40" s="24">
        <f t="shared" si="21"/>
        <v>4.2253521126760563E-2</v>
      </c>
      <c r="AA40" s="24">
        <f t="shared" si="22"/>
        <v>0.55050481521486838</v>
      </c>
      <c r="AB40" s="9">
        <f t="shared" si="23"/>
        <v>2.6214515010231827E-2</v>
      </c>
      <c r="AC40" s="28">
        <f t="shared" si="24"/>
        <v>2.6214515010231827E-2</v>
      </c>
      <c r="AD40" s="9">
        <v>14</v>
      </c>
      <c r="AE40" s="9" t="str">
        <f t="shared" si="25"/>
        <v>low</v>
      </c>
    </row>
    <row r="41" spans="4:31" x14ac:dyDescent="0.25">
      <c r="D41" s="10">
        <v>15</v>
      </c>
      <c r="E41" s="24">
        <f t="shared" si="1"/>
        <v>1.3738060970822983E-2</v>
      </c>
      <c r="F41" s="24">
        <f t="shared" si="2"/>
        <v>1.6960103375868198E-2</v>
      </c>
      <c r="G41" s="24">
        <f t="shared" si="3"/>
        <v>0.1045053413841152</v>
      </c>
      <c r="H41" s="24">
        <f t="shared" si="4"/>
        <v>2.7794935145151332E-2</v>
      </c>
      <c r="I41" s="24">
        <f t="shared" si="5"/>
        <v>3.4482758620689613E-2</v>
      </c>
      <c r="J41" s="24">
        <f t="shared" si="6"/>
        <v>8.2872928176795577E-2</v>
      </c>
      <c r="K41" s="24">
        <f t="shared" si="7"/>
        <v>4.4025157232704393E-2</v>
      </c>
      <c r="L41" s="24">
        <f t="shared" si="8"/>
        <v>6.6666666666666666E-2</v>
      </c>
      <c r="M41" s="24">
        <f t="shared" si="9"/>
        <v>7.4626865671641784E-2</v>
      </c>
      <c r="N41" s="24">
        <f t="shared" si="10"/>
        <v>7.2463768115942032E-2</v>
      </c>
      <c r="O41" s="24">
        <f t="shared" si="11"/>
        <v>7.4626865671641784E-2</v>
      </c>
      <c r="P41" s="24">
        <f t="shared" si="12"/>
        <v>8.5714285714285715E-2</v>
      </c>
      <c r="Q41" s="24">
        <f t="shared" si="13"/>
        <v>9.3499554764024939E-2</v>
      </c>
      <c r="R41" s="24">
        <f t="shared" si="14"/>
        <v>5.5408970976253302E-2</v>
      </c>
      <c r="S41" s="24">
        <f t="shared" si="15"/>
        <v>3.7115588547189833E-2</v>
      </c>
      <c r="T41" s="24">
        <f t="shared" si="16"/>
        <v>2.7726432532347509E-2</v>
      </c>
      <c r="U41" s="24">
        <f t="shared" si="17"/>
        <v>2.9288702928870296E-2</v>
      </c>
      <c r="V41" s="24">
        <f t="shared" si="18"/>
        <v>8.4745762711864417E-2</v>
      </c>
      <c r="W41" s="24">
        <f t="shared" si="19"/>
        <v>1.3934970139349709E-2</v>
      </c>
      <c r="X41" s="24">
        <f t="shared" si="20"/>
        <v>7.8534031413612593E-2</v>
      </c>
      <c r="Y41" s="24">
        <f t="shared" si="21"/>
        <v>7.0422535211267609E-2</v>
      </c>
      <c r="AA41" s="24">
        <f t="shared" si="22"/>
        <v>1.1891542859711053</v>
      </c>
      <c r="AB41" s="9">
        <f t="shared" si="23"/>
        <v>5.6626394570052634E-2</v>
      </c>
      <c r="AC41" s="28">
        <f t="shared" si="24"/>
        <v>5.6626394570052634E-2</v>
      </c>
      <c r="AD41" s="9">
        <v>15</v>
      </c>
      <c r="AE41" s="9" t="str">
        <f t="shared" si="25"/>
        <v>medium</v>
      </c>
    </row>
    <row r="42" spans="4:31" x14ac:dyDescent="0.25">
      <c r="D42" s="10">
        <v>16</v>
      </c>
      <c r="E42" s="24">
        <f t="shared" si="1"/>
        <v>4.121418291246895E-2</v>
      </c>
      <c r="F42" s="24">
        <f t="shared" si="2"/>
        <v>5.0880310127604605E-2</v>
      </c>
      <c r="G42" s="24">
        <f t="shared" si="3"/>
        <v>6.9670227589410123E-3</v>
      </c>
      <c r="H42" s="24">
        <f t="shared" si="4"/>
        <v>9.2649783817171094E-3</v>
      </c>
      <c r="I42" s="24">
        <f t="shared" si="5"/>
        <v>3.4482758620689613E-2</v>
      </c>
      <c r="J42" s="24">
        <f t="shared" si="6"/>
        <v>4.9723756906077346E-2</v>
      </c>
      <c r="K42" s="24">
        <f t="shared" si="7"/>
        <v>4.4025157232704393E-2</v>
      </c>
      <c r="L42" s="24">
        <f t="shared" si="8"/>
        <v>4.7619047619047616E-2</v>
      </c>
      <c r="M42" s="24">
        <f t="shared" si="9"/>
        <v>4.4776119402985072E-2</v>
      </c>
      <c r="N42" s="24">
        <f t="shared" si="10"/>
        <v>4.3478260869565216E-2</v>
      </c>
      <c r="O42" s="24">
        <f t="shared" si="11"/>
        <v>4.4776119402985072E-2</v>
      </c>
      <c r="P42" s="24">
        <f t="shared" si="12"/>
        <v>5.1428571428571435E-2</v>
      </c>
      <c r="Q42" s="24">
        <f t="shared" si="13"/>
        <v>5.6099732858414963E-2</v>
      </c>
      <c r="R42" s="24">
        <f t="shared" si="14"/>
        <v>5.5408970976253302E-2</v>
      </c>
      <c r="S42" s="24">
        <f t="shared" si="15"/>
        <v>3.7115588547189833E-2</v>
      </c>
      <c r="T42" s="24">
        <f t="shared" si="16"/>
        <v>2.7726432532347509E-2</v>
      </c>
      <c r="U42" s="24">
        <f t="shared" si="17"/>
        <v>9.7629009762900988E-3</v>
      </c>
      <c r="V42" s="24">
        <f t="shared" si="18"/>
        <v>2.8248587570621469E-2</v>
      </c>
      <c r="W42" s="24">
        <f t="shared" si="19"/>
        <v>9.9535500995355051E-3</v>
      </c>
      <c r="X42" s="24">
        <f t="shared" si="20"/>
        <v>8.7260034904013978E-3</v>
      </c>
      <c r="Y42" s="24">
        <f t="shared" si="21"/>
        <v>7.0422535211267609E-2</v>
      </c>
      <c r="AA42" s="24">
        <f t="shared" si="22"/>
        <v>0.77210058792567915</v>
      </c>
      <c r="AB42" s="9">
        <f t="shared" si="23"/>
        <v>3.6766694663127576E-2</v>
      </c>
      <c r="AC42" s="28">
        <f t="shared" si="24"/>
        <v>3.6766694663127576E-2</v>
      </c>
      <c r="AD42" s="9">
        <v>16</v>
      </c>
      <c r="AE42" s="9" t="str">
        <f t="shared" si="25"/>
        <v>low</v>
      </c>
    </row>
    <row r="43" spans="4:31" x14ac:dyDescent="0.25">
      <c r="D43" s="10">
        <v>17</v>
      </c>
      <c r="E43" s="24">
        <f t="shared" si="1"/>
        <v>1.3738060970822983E-2</v>
      </c>
      <c r="F43" s="24">
        <f t="shared" si="2"/>
        <v>1.6960103375868198E-2</v>
      </c>
      <c r="G43" s="24">
        <f t="shared" si="3"/>
        <v>6.2703204830469123E-2</v>
      </c>
      <c r="H43" s="24">
        <f t="shared" si="4"/>
        <v>2.7794935145151332E-2</v>
      </c>
      <c r="I43" s="24">
        <f t="shared" si="5"/>
        <v>3.4482758620689613E-2</v>
      </c>
      <c r="J43" s="24">
        <f t="shared" si="6"/>
        <v>8.2872928176795577E-2</v>
      </c>
      <c r="K43" s="24">
        <f t="shared" si="7"/>
        <v>4.4025157232704393E-2</v>
      </c>
      <c r="L43" s="24">
        <f t="shared" si="8"/>
        <v>6.6666666666666666E-2</v>
      </c>
      <c r="M43" s="24">
        <f t="shared" si="9"/>
        <v>7.4626865671641784E-2</v>
      </c>
      <c r="N43" s="24">
        <f t="shared" si="10"/>
        <v>7.2463768115942032E-2</v>
      </c>
      <c r="O43" s="24">
        <f t="shared" si="11"/>
        <v>7.4626865671641784E-2</v>
      </c>
      <c r="P43" s="24">
        <f t="shared" si="12"/>
        <v>8.5714285714285715E-2</v>
      </c>
      <c r="Q43" s="24">
        <f t="shared" si="13"/>
        <v>5.6099732858414963E-2</v>
      </c>
      <c r="R43" s="24">
        <f t="shared" si="14"/>
        <v>5.5408970976253302E-2</v>
      </c>
      <c r="S43" s="24">
        <f t="shared" si="15"/>
        <v>3.7115588547189833E-2</v>
      </c>
      <c r="T43" s="24">
        <f t="shared" si="16"/>
        <v>8.3179297597042526E-2</v>
      </c>
      <c r="U43" s="24">
        <f t="shared" si="17"/>
        <v>2.9288702928870296E-2</v>
      </c>
      <c r="V43" s="24">
        <f t="shared" si="18"/>
        <v>9.4161958568738224E-3</v>
      </c>
      <c r="W43" s="24">
        <f t="shared" si="19"/>
        <v>9.9535500995355051E-3</v>
      </c>
      <c r="X43" s="24">
        <f t="shared" si="20"/>
        <v>8.7260034904013978E-3</v>
      </c>
      <c r="Y43" s="24">
        <f t="shared" si="21"/>
        <v>7.0422535211267609E-2</v>
      </c>
      <c r="AA43" s="24">
        <f t="shared" si="22"/>
        <v>1.0162861777585284</v>
      </c>
      <c r="AB43" s="9">
        <f t="shared" si="23"/>
        <v>4.8394579893263255E-2</v>
      </c>
      <c r="AC43" s="28">
        <f t="shared" si="24"/>
        <v>4.8394579893263255E-2</v>
      </c>
      <c r="AD43" s="9">
        <v>17</v>
      </c>
      <c r="AE43" s="9" t="str">
        <f t="shared" si="25"/>
        <v>low</v>
      </c>
    </row>
    <row r="44" spans="4:31" x14ac:dyDescent="0.25">
      <c r="D44" s="10">
        <v>18</v>
      </c>
      <c r="E44" s="24">
        <f t="shared" si="1"/>
        <v>1.3738060970822983E-2</v>
      </c>
      <c r="F44" s="24">
        <f t="shared" si="2"/>
        <v>1.6960103375868198E-2</v>
      </c>
      <c r="G44" s="24">
        <f t="shared" si="3"/>
        <v>2.0901068276823039E-2</v>
      </c>
      <c r="H44" s="24">
        <f t="shared" si="4"/>
        <v>9.2649783817171094E-3</v>
      </c>
      <c r="I44" s="24">
        <f t="shared" si="5"/>
        <v>3.4482758620689613E-2</v>
      </c>
      <c r="J44" s="24">
        <f t="shared" si="6"/>
        <v>1.6574585635359115E-2</v>
      </c>
      <c r="K44" s="24">
        <f t="shared" si="7"/>
        <v>4.4025157232704393E-2</v>
      </c>
      <c r="L44" s="24">
        <f t="shared" si="8"/>
        <v>4.7619047619047616E-2</v>
      </c>
      <c r="M44" s="24">
        <f t="shared" si="9"/>
        <v>4.4776119402985072E-2</v>
      </c>
      <c r="N44" s="24">
        <f t="shared" si="10"/>
        <v>4.3478260869565216E-2</v>
      </c>
      <c r="O44" s="24">
        <f t="shared" si="11"/>
        <v>4.4776119402985072E-2</v>
      </c>
      <c r="P44" s="24">
        <f t="shared" si="12"/>
        <v>5.1428571428571435E-2</v>
      </c>
      <c r="Q44" s="24">
        <f t="shared" si="13"/>
        <v>5.6099732858414963E-2</v>
      </c>
      <c r="R44" s="24">
        <f t="shared" si="14"/>
        <v>5.5408970976253302E-2</v>
      </c>
      <c r="S44" s="24">
        <f t="shared" si="15"/>
        <v>1.2371862849063277E-2</v>
      </c>
      <c r="T44" s="24">
        <f t="shared" si="16"/>
        <v>2.7726432532347509E-2</v>
      </c>
      <c r="U44" s="24">
        <f t="shared" si="17"/>
        <v>8.7866108786610886E-2</v>
      </c>
      <c r="V44" s="24">
        <f t="shared" si="18"/>
        <v>2.8248587570621469E-2</v>
      </c>
      <c r="W44" s="24">
        <f t="shared" si="19"/>
        <v>9.9535500995355051E-3</v>
      </c>
      <c r="X44" s="24">
        <f t="shared" si="20"/>
        <v>7.8534031413612593E-2</v>
      </c>
      <c r="Y44" s="24">
        <f t="shared" si="21"/>
        <v>7.0422535211267609E-2</v>
      </c>
      <c r="AA44" s="24">
        <f t="shared" si="22"/>
        <v>0.81465664351486589</v>
      </c>
      <c r="AB44" s="9">
        <f t="shared" si="23"/>
        <v>3.8793173500707899E-2</v>
      </c>
      <c r="AC44" s="28">
        <f t="shared" si="24"/>
        <v>3.8793173500707899E-2</v>
      </c>
      <c r="AD44" s="9">
        <v>18</v>
      </c>
      <c r="AE44" s="9" t="str">
        <f t="shared" si="25"/>
        <v>low</v>
      </c>
    </row>
    <row r="45" spans="4:31" x14ac:dyDescent="0.25">
      <c r="D45" s="10">
        <v>19</v>
      </c>
      <c r="E45" s="24">
        <f t="shared" si="1"/>
        <v>4.121418291246895E-2</v>
      </c>
      <c r="F45" s="24">
        <f t="shared" si="2"/>
        <v>5.0880310127604605E-2</v>
      </c>
      <c r="G45" s="24">
        <f t="shared" si="3"/>
        <v>0.14630747793776128</v>
      </c>
      <c r="H45" s="24">
        <f t="shared" si="4"/>
        <v>0.13897467572575664</v>
      </c>
      <c r="I45" s="24">
        <f t="shared" si="5"/>
        <v>3.4482758620689613E-2</v>
      </c>
      <c r="J45" s="24">
        <f t="shared" si="6"/>
        <v>0.11602209944751381</v>
      </c>
      <c r="K45" s="24">
        <f t="shared" si="7"/>
        <v>0.10272536687631026</v>
      </c>
      <c r="L45" s="24">
        <f t="shared" si="8"/>
        <v>8.5714285714285715E-2</v>
      </c>
      <c r="M45" s="24">
        <f t="shared" si="9"/>
        <v>0.1044776119402985</v>
      </c>
      <c r="N45" s="24">
        <f t="shared" si="10"/>
        <v>0.10144927536231885</v>
      </c>
      <c r="O45" s="24">
        <f t="shared" si="11"/>
        <v>0.1044776119402985</v>
      </c>
      <c r="P45" s="24">
        <f t="shared" si="12"/>
        <v>0.12000000000000001</v>
      </c>
      <c r="Q45" s="24">
        <f t="shared" si="13"/>
        <v>0.16829919857524489</v>
      </c>
      <c r="R45" s="24">
        <f t="shared" si="14"/>
        <v>0.16622691292875991</v>
      </c>
      <c r="S45" s="24">
        <f t="shared" si="15"/>
        <v>0.18557794273594916</v>
      </c>
      <c r="T45" s="24">
        <f t="shared" si="16"/>
        <v>0.19408502772643255</v>
      </c>
      <c r="U45" s="24">
        <f t="shared" si="17"/>
        <v>0.20502092050209209</v>
      </c>
      <c r="V45" s="24">
        <f t="shared" si="18"/>
        <v>0.19774011299435029</v>
      </c>
      <c r="W45" s="24">
        <f t="shared" si="19"/>
        <v>6.9674850696748544E-2</v>
      </c>
      <c r="X45" s="24">
        <f t="shared" si="20"/>
        <v>0.23560209424083778</v>
      </c>
      <c r="Y45" s="24">
        <f t="shared" si="21"/>
        <v>0.12676056338028169</v>
      </c>
      <c r="AA45" s="24">
        <f t="shared" si="22"/>
        <v>2.6957132803860038</v>
      </c>
      <c r="AB45" s="9">
        <f t="shared" si="23"/>
        <v>0.12836729906600017</v>
      </c>
      <c r="AC45" s="28">
        <f t="shared" si="24"/>
        <v>0.12836729906600017</v>
      </c>
      <c r="AD45" s="9">
        <v>19</v>
      </c>
      <c r="AE45" s="9" t="str">
        <f t="shared" si="25"/>
        <v>high</v>
      </c>
    </row>
    <row r="46" spans="4:31" x14ac:dyDescent="0.25">
      <c r="D46" s="10">
        <v>20</v>
      </c>
      <c r="E46" s="24">
        <f t="shared" si="1"/>
        <v>1.3738060970822983E-2</v>
      </c>
      <c r="F46" s="24">
        <f t="shared" si="2"/>
        <v>1.6960103375868198E-2</v>
      </c>
      <c r="G46" s="24">
        <f t="shared" si="3"/>
        <v>6.2703204830469123E-2</v>
      </c>
      <c r="H46" s="24">
        <f t="shared" si="4"/>
        <v>9.2649783817171094E-3</v>
      </c>
      <c r="I46" s="24">
        <f t="shared" si="5"/>
        <v>3.4482758620689613E-2</v>
      </c>
      <c r="J46" s="24">
        <f t="shared" si="6"/>
        <v>4.9723756906077346E-2</v>
      </c>
      <c r="K46" s="24">
        <f t="shared" si="7"/>
        <v>4.4025157232704393E-2</v>
      </c>
      <c r="L46" s="24">
        <f t="shared" si="8"/>
        <v>2.8571428571428571E-2</v>
      </c>
      <c r="M46" s="24">
        <f t="shared" si="9"/>
        <v>4.4776119402985072E-2</v>
      </c>
      <c r="N46" s="24">
        <f t="shared" si="10"/>
        <v>4.3478260869565216E-2</v>
      </c>
      <c r="O46" s="24">
        <f t="shared" si="11"/>
        <v>4.4776119402985072E-2</v>
      </c>
      <c r="P46" s="24">
        <f t="shared" si="12"/>
        <v>5.1428571428571435E-2</v>
      </c>
      <c r="Q46" s="24">
        <f t="shared" si="13"/>
        <v>5.6099732858414963E-2</v>
      </c>
      <c r="R46" s="24">
        <f t="shared" si="14"/>
        <v>5.5408970976253302E-2</v>
      </c>
      <c r="S46" s="24">
        <f t="shared" si="15"/>
        <v>1.2371862849063277E-2</v>
      </c>
      <c r="T46" s="24">
        <f t="shared" si="16"/>
        <v>8.3179297597042526E-2</v>
      </c>
      <c r="U46" s="24">
        <f t="shared" si="17"/>
        <v>8.7866108786610886E-2</v>
      </c>
      <c r="V46" s="24">
        <f t="shared" si="18"/>
        <v>9.4161958568738224E-3</v>
      </c>
      <c r="W46" s="24">
        <f t="shared" si="19"/>
        <v>7.7416500774165039E-3</v>
      </c>
      <c r="X46" s="24">
        <f t="shared" si="20"/>
        <v>2.6178010471204195E-2</v>
      </c>
      <c r="Y46" s="24">
        <f t="shared" si="21"/>
        <v>7.0422535211267609E-2</v>
      </c>
      <c r="AA46" s="24">
        <f t="shared" si="22"/>
        <v>0.85261288467803131</v>
      </c>
      <c r="AB46" s="9">
        <f t="shared" si="23"/>
        <v>4.0600613556096732E-2</v>
      </c>
      <c r="AC46" s="28">
        <f t="shared" si="24"/>
        <v>4.0600613556096732E-2</v>
      </c>
      <c r="AD46" s="9">
        <v>20</v>
      </c>
      <c r="AE46" s="9" t="str">
        <f t="shared" si="25"/>
        <v>low</v>
      </c>
    </row>
    <row r="47" spans="4:31" x14ac:dyDescent="0.25">
      <c r="D47" s="10">
        <v>21</v>
      </c>
      <c r="E47" s="24">
        <f t="shared" si="1"/>
        <v>1.3738060970822983E-2</v>
      </c>
      <c r="F47" s="24">
        <f t="shared" si="2"/>
        <v>1.6960103375868198E-2</v>
      </c>
      <c r="G47" s="24">
        <f t="shared" si="3"/>
        <v>2.0901068276823039E-2</v>
      </c>
      <c r="H47" s="24">
        <f t="shared" si="4"/>
        <v>9.2649783817171094E-3</v>
      </c>
      <c r="I47" s="24">
        <f t="shared" si="5"/>
        <v>3.4482758620689613E-2</v>
      </c>
      <c r="J47" s="24">
        <f t="shared" si="6"/>
        <v>5.5248618784530384E-3</v>
      </c>
      <c r="K47" s="24">
        <f t="shared" si="7"/>
        <v>1.4675052410901465E-2</v>
      </c>
      <c r="L47" s="24">
        <f t="shared" si="8"/>
        <v>9.5238095238095247E-3</v>
      </c>
      <c r="M47" s="24">
        <f t="shared" si="9"/>
        <v>1.4925373134328358E-2</v>
      </c>
      <c r="N47" s="24">
        <f t="shared" si="10"/>
        <v>1.4492753623188406E-2</v>
      </c>
      <c r="O47" s="24">
        <f t="shared" si="11"/>
        <v>1.4925373134328358E-2</v>
      </c>
      <c r="P47" s="24">
        <f t="shared" si="12"/>
        <v>1.7142857142857144E-2</v>
      </c>
      <c r="Q47" s="24">
        <f t="shared" si="13"/>
        <v>6.2333036509349951E-3</v>
      </c>
      <c r="R47" s="24">
        <f t="shared" si="14"/>
        <v>6.156552330694811E-3</v>
      </c>
      <c r="S47" s="24">
        <f t="shared" si="15"/>
        <v>7.4231177094379675E-3</v>
      </c>
      <c r="T47" s="24">
        <f t="shared" si="16"/>
        <v>5.5452865064695017E-3</v>
      </c>
      <c r="U47" s="24">
        <f t="shared" si="17"/>
        <v>5.8577405857740596E-3</v>
      </c>
      <c r="V47" s="24">
        <f t="shared" si="18"/>
        <v>5.6497175141242946E-3</v>
      </c>
      <c r="W47" s="24">
        <f t="shared" si="19"/>
        <v>7.7416500774165039E-3</v>
      </c>
      <c r="X47" s="24">
        <f t="shared" si="20"/>
        <v>5.2356020942408397E-3</v>
      </c>
      <c r="Y47" s="24">
        <f t="shared" si="21"/>
        <v>1.4084507042253521E-2</v>
      </c>
      <c r="AA47" s="24">
        <f t="shared" si="22"/>
        <v>0.25048452798513376</v>
      </c>
      <c r="AB47" s="9">
        <f t="shared" si="23"/>
        <v>1.192783466595875E-2</v>
      </c>
      <c r="AC47" s="28">
        <f t="shared" si="24"/>
        <v>1.192783466595875E-2</v>
      </c>
      <c r="AD47" s="9">
        <v>21</v>
      </c>
      <c r="AE47" s="9" t="str">
        <f t="shared" si="25"/>
        <v>low</v>
      </c>
    </row>
    <row r="48" spans="4:31" x14ac:dyDescent="0.25">
      <c r="AC48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B845-2A08-4CDC-BD40-0F1DEC85863B}">
  <dimension ref="A1:U28"/>
  <sheetViews>
    <sheetView zoomScale="80" zoomScaleNormal="80" workbookViewId="0">
      <pane xSplit="3" topLeftCell="F1" activePane="topRight" state="frozen"/>
      <selection pane="topRight" sqref="A1:B12"/>
    </sheetView>
  </sheetViews>
  <sheetFormatPr defaultRowHeight="15" x14ac:dyDescent="0.25"/>
  <cols>
    <col min="1" max="1" width="9.140625" customWidth="1"/>
    <col min="2" max="2" width="77.28515625" bestFit="1" customWidth="1"/>
    <col min="4" max="4" width="3" bestFit="1" customWidth="1"/>
    <col min="5" max="5" width="9.42578125" bestFit="1" customWidth="1"/>
    <col min="6" max="8" width="7.5703125" bestFit="1" customWidth="1"/>
    <col min="9" max="9" width="6.5703125" bestFit="1" customWidth="1"/>
    <col min="10" max="10" width="7.5703125" bestFit="1" customWidth="1"/>
    <col min="11" max="11" width="8.5703125" bestFit="1" customWidth="1"/>
    <col min="12" max="15" width="7.5703125" bestFit="1" customWidth="1"/>
    <col min="18" max="18" width="12" bestFit="1" customWidth="1"/>
  </cols>
  <sheetData>
    <row r="1" spans="1:21" x14ac:dyDescent="0.25">
      <c r="A1" s="6" t="s">
        <v>2</v>
      </c>
      <c r="B1" s="6" t="s">
        <v>1</v>
      </c>
      <c r="D1" s="9"/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  <c r="O1" s="10">
        <v>11</v>
      </c>
    </row>
    <row r="2" spans="1:21" x14ac:dyDescent="0.25">
      <c r="A2" s="2">
        <v>1</v>
      </c>
      <c r="B2" s="3" t="s">
        <v>20</v>
      </c>
      <c r="D2" s="10">
        <v>1</v>
      </c>
      <c r="E2" s="11">
        <v>1</v>
      </c>
      <c r="F2" s="11">
        <v>0.33333333333333331</v>
      </c>
      <c r="G2" s="11">
        <v>7</v>
      </c>
      <c r="H2" s="11">
        <v>5</v>
      </c>
      <c r="I2" s="11">
        <v>0.1111111111111111</v>
      </c>
      <c r="J2" s="11">
        <v>7</v>
      </c>
      <c r="K2" s="11">
        <v>9</v>
      </c>
      <c r="L2" s="11">
        <v>3</v>
      </c>
      <c r="M2" s="11">
        <v>0.33333333333333331</v>
      </c>
      <c r="N2" s="11">
        <v>3</v>
      </c>
      <c r="O2" s="11">
        <v>5</v>
      </c>
    </row>
    <row r="3" spans="1:21" x14ac:dyDescent="0.25">
      <c r="A3" s="2">
        <v>2</v>
      </c>
      <c r="B3" s="3" t="s">
        <v>21</v>
      </c>
      <c r="D3" s="10">
        <v>2</v>
      </c>
      <c r="E3" s="11">
        <f>F2/POWER(F2,2)</f>
        <v>3</v>
      </c>
      <c r="F3" s="11">
        <v>1</v>
      </c>
      <c r="G3" s="11">
        <v>3</v>
      </c>
      <c r="H3" s="11">
        <v>0.33333333333333331</v>
      </c>
      <c r="I3" s="11">
        <v>0.1111111111111111</v>
      </c>
      <c r="J3" s="11">
        <v>7</v>
      </c>
      <c r="K3" s="11">
        <v>9</v>
      </c>
      <c r="L3" s="11">
        <v>3</v>
      </c>
      <c r="M3" s="11">
        <v>3</v>
      </c>
      <c r="N3" s="11">
        <v>3</v>
      </c>
      <c r="O3" s="11">
        <v>5</v>
      </c>
    </row>
    <row r="4" spans="1:21" x14ac:dyDescent="0.25">
      <c r="A4" s="2">
        <v>3</v>
      </c>
      <c r="B4" s="3" t="s">
        <v>22</v>
      </c>
      <c r="D4" s="10">
        <v>3</v>
      </c>
      <c r="E4" s="11">
        <f>G2/POWER(G2,2)</f>
        <v>0.14285714285714285</v>
      </c>
      <c r="F4" s="11">
        <f>G3/POWER(G3,2)</f>
        <v>0.33333333333333331</v>
      </c>
      <c r="G4" s="11">
        <v>1</v>
      </c>
      <c r="H4" s="11">
        <v>5</v>
      </c>
      <c r="I4" s="11">
        <v>0.1111111111111111</v>
      </c>
      <c r="J4" s="11">
        <v>5</v>
      </c>
      <c r="K4" s="11">
        <v>9</v>
      </c>
      <c r="L4" s="11">
        <v>1</v>
      </c>
      <c r="M4" s="11">
        <v>1</v>
      </c>
      <c r="N4" s="11">
        <v>1</v>
      </c>
      <c r="O4" s="11">
        <v>0.33333333333333331</v>
      </c>
    </row>
    <row r="5" spans="1:21" x14ac:dyDescent="0.25">
      <c r="A5" s="2">
        <v>4</v>
      </c>
      <c r="B5" s="3" t="s">
        <v>23</v>
      </c>
      <c r="D5" s="10">
        <v>4</v>
      </c>
      <c r="E5" s="11">
        <f>H2/POWER(H2,2)</f>
        <v>0.2</v>
      </c>
      <c r="F5" s="11">
        <f>H3/POWER(H3,2)</f>
        <v>3</v>
      </c>
      <c r="G5" s="11">
        <f>H4/POWER(H4,2)</f>
        <v>0.2</v>
      </c>
      <c r="H5" s="11">
        <v>1</v>
      </c>
      <c r="I5" s="11">
        <v>0.1111111111111111</v>
      </c>
      <c r="J5" s="11">
        <v>5</v>
      </c>
      <c r="K5" s="11">
        <v>9</v>
      </c>
      <c r="L5" s="11">
        <v>3</v>
      </c>
      <c r="M5" s="11">
        <v>3</v>
      </c>
      <c r="N5" s="11">
        <v>3</v>
      </c>
      <c r="O5" s="11">
        <v>3</v>
      </c>
    </row>
    <row r="6" spans="1:21" x14ac:dyDescent="0.25">
      <c r="A6" s="2">
        <v>5</v>
      </c>
      <c r="B6" s="3" t="s">
        <v>24</v>
      </c>
      <c r="D6" s="10">
        <v>5</v>
      </c>
      <c r="E6" s="11">
        <f>I2/POWER(I2,2)</f>
        <v>9</v>
      </c>
      <c r="F6" s="11">
        <f>I3/POWER(I3,2)</f>
        <v>9</v>
      </c>
      <c r="G6" s="11">
        <f>I4/POWER(I4,2)</f>
        <v>9</v>
      </c>
      <c r="H6" s="11">
        <f>I5/POWER(I5,2)</f>
        <v>9</v>
      </c>
      <c r="I6" s="11">
        <v>1</v>
      </c>
      <c r="J6" s="11">
        <v>9</v>
      </c>
      <c r="K6" s="11">
        <v>9</v>
      </c>
      <c r="L6" s="11">
        <v>9</v>
      </c>
      <c r="M6" s="11">
        <v>9</v>
      </c>
      <c r="N6" s="11">
        <v>9</v>
      </c>
      <c r="O6" s="11">
        <v>9</v>
      </c>
    </row>
    <row r="7" spans="1:21" x14ac:dyDescent="0.25">
      <c r="A7" s="2">
        <v>6</v>
      </c>
      <c r="B7" s="3" t="s">
        <v>26</v>
      </c>
      <c r="D7" s="10">
        <v>6</v>
      </c>
      <c r="E7" s="11">
        <f>J2/POWER(J2,2)</f>
        <v>0.14285714285714285</v>
      </c>
      <c r="F7" s="11">
        <f>J3/POWER(J3,2)</f>
        <v>0.14285714285714285</v>
      </c>
      <c r="G7" s="11">
        <f>J4/POWER(J4,2)</f>
        <v>0.2</v>
      </c>
      <c r="H7" s="11">
        <f>J5/POWER(J5,2)</f>
        <v>0.2</v>
      </c>
      <c r="I7" s="11">
        <f>J6/POWER(J6,2)</f>
        <v>0.1111111111111111</v>
      </c>
      <c r="J7" s="11">
        <v>1</v>
      </c>
      <c r="K7" s="11">
        <v>1</v>
      </c>
      <c r="L7" s="11">
        <v>3</v>
      </c>
      <c r="M7" s="11">
        <v>5</v>
      </c>
      <c r="N7" s="11">
        <v>7</v>
      </c>
      <c r="O7" s="11">
        <v>0.33333333333333331</v>
      </c>
    </row>
    <row r="8" spans="1:21" x14ac:dyDescent="0.25">
      <c r="A8" s="2">
        <v>7</v>
      </c>
      <c r="B8" s="3" t="s">
        <v>28</v>
      </c>
      <c r="D8" s="10">
        <v>7</v>
      </c>
      <c r="E8" s="11">
        <f>K2/POWER(K2,2)</f>
        <v>0.1111111111111111</v>
      </c>
      <c r="F8" s="11">
        <f>K3/POWER(K3,2)</f>
        <v>0.1111111111111111</v>
      </c>
      <c r="G8" s="11">
        <f>K4/POWER(K4,2)</f>
        <v>0.1111111111111111</v>
      </c>
      <c r="H8" s="11">
        <f>K5/POWER(K5,2)</f>
        <v>0.1111111111111111</v>
      </c>
      <c r="I8" s="11">
        <f>K6/POWER(K6,2)</f>
        <v>0.1111111111111111</v>
      </c>
      <c r="J8" s="11">
        <f>K7/POWER(K7,2)</f>
        <v>1</v>
      </c>
      <c r="K8" s="11">
        <v>1</v>
      </c>
      <c r="L8" s="11">
        <v>1</v>
      </c>
      <c r="M8" s="11">
        <v>5</v>
      </c>
      <c r="N8" s="11">
        <v>7</v>
      </c>
      <c r="O8" s="11">
        <v>0.33333333333333331</v>
      </c>
    </row>
    <row r="9" spans="1:21" x14ac:dyDescent="0.25">
      <c r="A9" s="2">
        <v>8</v>
      </c>
      <c r="B9" s="3" t="s">
        <v>46</v>
      </c>
      <c r="D9" s="10">
        <v>8</v>
      </c>
      <c r="E9" s="11">
        <f>L2/POWER(L2,2)</f>
        <v>0.33333333333333331</v>
      </c>
      <c r="F9" s="11">
        <f>L3/POWER(L3,2)</f>
        <v>0.33333333333333331</v>
      </c>
      <c r="G9" s="11">
        <f>L4/POWER(L4,2)</f>
        <v>1</v>
      </c>
      <c r="H9" s="11">
        <f>L5/POWER(L5,2)</f>
        <v>0.33333333333333331</v>
      </c>
      <c r="I9" s="11">
        <f>L6/POWER(L6,2)</f>
        <v>0.1111111111111111</v>
      </c>
      <c r="J9" s="11">
        <f>L7/POWER(L7,2)</f>
        <v>0.33333333333333331</v>
      </c>
      <c r="K9" s="11">
        <f>L8/POWER(L8,2)</f>
        <v>1</v>
      </c>
      <c r="L9" s="11">
        <v>1</v>
      </c>
      <c r="M9" s="11">
        <v>3</v>
      </c>
      <c r="N9" s="11">
        <v>5</v>
      </c>
      <c r="O9" s="11">
        <v>1</v>
      </c>
    </row>
    <row r="10" spans="1:21" x14ac:dyDescent="0.25">
      <c r="A10" s="2">
        <v>9</v>
      </c>
      <c r="B10" s="3" t="s">
        <v>47</v>
      </c>
      <c r="D10" s="10">
        <v>9</v>
      </c>
      <c r="E10" s="11">
        <f>M2/POWER(M2,2)</f>
        <v>3</v>
      </c>
      <c r="F10" s="11">
        <f>M3/POWER(M3,2)</f>
        <v>0.33333333333333331</v>
      </c>
      <c r="G10" s="11">
        <f>M4/POWER(M4,2)</f>
        <v>1</v>
      </c>
      <c r="H10" s="11">
        <f>M5/POWER(M5,2)</f>
        <v>0.33333333333333331</v>
      </c>
      <c r="I10" s="11">
        <f>M6/POWER(M6,2)</f>
        <v>0.1111111111111111</v>
      </c>
      <c r="J10" s="11">
        <f>M7/POWER(M7,2)</f>
        <v>0.2</v>
      </c>
      <c r="K10" s="11">
        <f>M8/POWER(M8,2)</f>
        <v>0.2</v>
      </c>
      <c r="L10" s="11">
        <f>M9/POWER(M9,2)</f>
        <v>0.33333333333333331</v>
      </c>
      <c r="M10" s="11">
        <v>1</v>
      </c>
      <c r="N10" s="11">
        <v>5</v>
      </c>
      <c r="O10" s="11">
        <v>5</v>
      </c>
    </row>
    <row r="11" spans="1:21" x14ac:dyDescent="0.25">
      <c r="A11" s="2">
        <v>10</v>
      </c>
      <c r="B11" s="3" t="s">
        <v>5</v>
      </c>
      <c r="D11" s="10">
        <v>10</v>
      </c>
      <c r="E11" s="11">
        <f>N2/POWER(N2,2)</f>
        <v>0.33333333333333331</v>
      </c>
      <c r="F11" s="11">
        <f>N3/POWER(N3,2)</f>
        <v>0.33333333333333331</v>
      </c>
      <c r="G11" s="11">
        <f>N4/POWER(N4,2)</f>
        <v>1</v>
      </c>
      <c r="H11" s="11">
        <f>N5/POWER(N5,2)</f>
        <v>0.33333333333333331</v>
      </c>
      <c r="I11" s="11">
        <f>N6/POWER(N6,2)</f>
        <v>0.1111111111111111</v>
      </c>
      <c r="J11" s="11">
        <f>N7/POWER(N7,2)</f>
        <v>0.14285714285714285</v>
      </c>
      <c r="K11" s="11">
        <f>N8/POWER(N8,2)</f>
        <v>0.14285714285714285</v>
      </c>
      <c r="L11" s="11">
        <f>N9/POWER(N9,2)</f>
        <v>0.2</v>
      </c>
      <c r="M11" s="11">
        <f>N10/POWER(N10,2)</f>
        <v>0.2</v>
      </c>
      <c r="N11" s="11">
        <v>1</v>
      </c>
      <c r="O11" s="11">
        <v>7</v>
      </c>
    </row>
    <row r="12" spans="1:21" x14ac:dyDescent="0.25">
      <c r="A12" s="2">
        <v>11</v>
      </c>
      <c r="B12" s="3" t="s">
        <v>12</v>
      </c>
      <c r="D12" s="10">
        <v>11</v>
      </c>
      <c r="E12" s="11">
        <f>O2/POWER(O2,2)</f>
        <v>0.2</v>
      </c>
      <c r="F12" s="11">
        <f>O3/POWER(O3,2)</f>
        <v>0.2</v>
      </c>
      <c r="G12" s="11">
        <f>O4/POWER(O4,2)</f>
        <v>3</v>
      </c>
      <c r="H12" s="11">
        <f>O5/POWER(O5,2)</f>
        <v>0.33333333333333331</v>
      </c>
      <c r="I12" s="11">
        <f>O6/POWER(O6,2)</f>
        <v>0.1111111111111111</v>
      </c>
      <c r="J12" s="11">
        <f>O7/POWER(O7,2)</f>
        <v>3</v>
      </c>
      <c r="K12" s="11">
        <f>O8/POWER(O8,2)</f>
        <v>3</v>
      </c>
      <c r="L12" s="11">
        <f>O9/POWER(O9,2)</f>
        <v>1</v>
      </c>
      <c r="M12" s="11">
        <f>O10/POWER(O10,2)</f>
        <v>0.2</v>
      </c>
      <c r="N12" s="11">
        <f>O11/POWER(O11,2)</f>
        <v>0.14285714285714285</v>
      </c>
      <c r="O12" s="11">
        <v>1</v>
      </c>
    </row>
    <row r="13" spans="1:21" x14ac:dyDescent="0.25">
      <c r="E13" s="23">
        <f t="shared" ref="E13:O13" si="0">SUM(E2:E12)</f>
        <v>17.463492063492062</v>
      </c>
      <c r="F13" s="23">
        <f t="shared" si="0"/>
        <v>15.12063492063492</v>
      </c>
      <c r="G13" s="23">
        <f t="shared" si="0"/>
        <v>26.511111111111109</v>
      </c>
      <c r="H13" s="23">
        <f t="shared" si="0"/>
        <v>21.977777777777771</v>
      </c>
      <c r="I13" s="23">
        <f t="shared" si="0"/>
        <v>2.1111111111111112</v>
      </c>
      <c r="J13" s="23">
        <f t="shared" si="0"/>
        <v>38.676190476190484</v>
      </c>
      <c r="K13" s="23">
        <f t="shared" si="0"/>
        <v>51.342857142857149</v>
      </c>
      <c r="L13" s="23">
        <f t="shared" si="0"/>
        <v>25.533333333333331</v>
      </c>
      <c r="M13" s="23">
        <f t="shared" si="0"/>
        <v>30.733333333333334</v>
      </c>
      <c r="N13" s="23">
        <f t="shared" si="0"/>
        <v>44.142857142857146</v>
      </c>
      <c r="O13" s="23">
        <f t="shared" si="0"/>
        <v>37</v>
      </c>
    </row>
    <row r="16" spans="1:21" x14ac:dyDescent="0.25">
      <c r="D16" s="9"/>
      <c r="E16" s="10">
        <v>1</v>
      </c>
      <c r="F16" s="10">
        <v>2</v>
      </c>
      <c r="G16" s="10">
        <v>3</v>
      </c>
      <c r="H16" s="10">
        <v>4</v>
      </c>
      <c r="I16" s="10">
        <v>5</v>
      </c>
      <c r="J16" s="10">
        <v>6</v>
      </c>
      <c r="K16" s="10">
        <v>7</v>
      </c>
      <c r="L16" s="10">
        <v>8</v>
      </c>
      <c r="M16" s="10">
        <v>9</v>
      </c>
      <c r="N16" s="10">
        <v>10</v>
      </c>
      <c r="O16" s="10">
        <v>11</v>
      </c>
      <c r="Q16" s="26" t="s">
        <v>41</v>
      </c>
      <c r="R16" s="26" t="s">
        <v>42</v>
      </c>
      <c r="S16" s="25" t="s">
        <v>43</v>
      </c>
      <c r="T16" s="25" t="s">
        <v>44</v>
      </c>
      <c r="U16" s="29" t="s">
        <v>45</v>
      </c>
    </row>
    <row r="17" spans="4:21" x14ac:dyDescent="0.25">
      <c r="D17" s="10">
        <v>1</v>
      </c>
      <c r="E17" s="24">
        <f t="shared" ref="E17:E27" si="1">E2/$E$13</f>
        <v>5.7262315942555903E-2</v>
      </c>
      <c r="F17" s="24">
        <f t="shared" ref="F17:F27" si="2">F2/$F$13</f>
        <v>2.2044929666176778E-2</v>
      </c>
      <c r="G17" s="24">
        <f t="shared" ref="G17:G27" si="3">G2/$G$13</f>
        <v>0.26404023470243088</v>
      </c>
      <c r="H17" s="24">
        <f t="shared" ref="H17:H27" si="4">H2/$H$13</f>
        <v>0.22750252780586458</v>
      </c>
      <c r="I17" s="24">
        <f t="shared" ref="I17:I27" si="5">I2/$I$13</f>
        <v>5.2631578947368418E-2</v>
      </c>
      <c r="J17" s="24">
        <f t="shared" ref="J17:J27" si="6">J2/$J$13</f>
        <v>0.1809899039645407</v>
      </c>
      <c r="K17" s="24">
        <f t="shared" ref="K17:K27" si="7">K2/$K$13</f>
        <v>0.17529215358931552</v>
      </c>
      <c r="L17" s="24">
        <f t="shared" ref="L17:L27" si="8">L2/$L$13</f>
        <v>0.1174934725848564</v>
      </c>
      <c r="M17" s="24">
        <f t="shared" ref="M17:M27" si="9">M2/$M$13</f>
        <v>1.0845986984815618E-2</v>
      </c>
      <c r="N17" s="24">
        <f t="shared" ref="N17:N27" si="10">N2/$N$13</f>
        <v>6.7961165048543687E-2</v>
      </c>
      <c r="O17" s="24">
        <f t="shared" ref="O17:O27" si="11">O2/$O$13</f>
        <v>0.13513513513513514</v>
      </c>
      <c r="Q17" s="24">
        <f t="shared" ref="Q17:Q27" si="12">SUM(E17:O17)</f>
        <v>1.3111994043716035</v>
      </c>
      <c r="R17" s="9">
        <f>Q17/21</f>
        <v>6.2438066874838265E-2</v>
      </c>
      <c r="S17" s="28">
        <f>R17</f>
        <v>6.2438066874838265E-2</v>
      </c>
      <c r="T17" s="9">
        <v>1</v>
      </c>
      <c r="U17" s="9" t="str">
        <f>IF(S17&lt;5%,"low",IF(S17&gt;=10%,"high","medium"))</f>
        <v>medium</v>
      </c>
    </row>
    <row r="18" spans="4:21" x14ac:dyDescent="0.25">
      <c r="D18" s="10">
        <v>2</v>
      </c>
      <c r="E18" s="24">
        <f t="shared" si="1"/>
        <v>0.17178694782766771</v>
      </c>
      <c r="F18" s="24">
        <f t="shared" si="2"/>
        <v>6.6134788998530342E-2</v>
      </c>
      <c r="G18" s="24">
        <f t="shared" si="3"/>
        <v>0.11316010058675609</v>
      </c>
      <c r="H18" s="24">
        <f t="shared" si="4"/>
        <v>1.5166835187057639E-2</v>
      </c>
      <c r="I18" s="24">
        <f t="shared" si="5"/>
        <v>5.2631578947368418E-2</v>
      </c>
      <c r="J18" s="24">
        <f t="shared" si="6"/>
        <v>0.1809899039645407</v>
      </c>
      <c r="K18" s="24">
        <f t="shared" si="7"/>
        <v>0.17529215358931552</v>
      </c>
      <c r="L18" s="24">
        <f t="shared" si="8"/>
        <v>0.1174934725848564</v>
      </c>
      <c r="M18" s="24">
        <f t="shared" si="9"/>
        <v>9.7613882863340565E-2</v>
      </c>
      <c r="N18" s="24">
        <f t="shared" si="10"/>
        <v>6.7961165048543687E-2</v>
      </c>
      <c r="O18" s="24">
        <f t="shared" si="11"/>
        <v>0.13513513513513514</v>
      </c>
      <c r="Q18" s="24">
        <f t="shared" si="12"/>
        <v>1.1933659647331123</v>
      </c>
      <c r="R18" s="9">
        <f t="shared" ref="R18:R27" si="13">Q18/21</f>
        <v>5.6826950701576777E-2</v>
      </c>
      <c r="S18" s="28">
        <f t="shared" ref="S18:S27" si="14">R18</f>
        <v>5.6826950701576777E-2</v>
      </c>
      <c r="T18" s="9">
        <v>2</v>
      </c>
      <c r="U18" s="9" t="str">
        <f t="shared" ref="U18:U27" si="15">IF(S18&lt;5%,"low",IF(S18&gt;=10%,"high","medium"))</f>
        <v>medium</v>
      </c>
    </row>
    <row r="19" spans="4:21" x14ac:dyDescent="0.25">
      <c r="D19" s="10">
        <v>3</v>
      </c>
      <c r="E19" s="24">
        <f t="shared" si="1"/>
        <v>8.1803308489365577E-3</v>
      </c>
      <c r="F19" s="24">
        <f t="shared" si="2"/>
        <v>2.2044929666176778E-2</v>
      </c>
      <c r="G19" s="24">
        <f t="shared" si="3"/>
        <v>3.7720033528918694E-2</v>
      </c>
      <c r="H19" s="24">
        <f t="shared" si="4"/>
        <v>0.22750252780586458</v>
      </c>
      <c r="I19" s="24">
        <f t="shared" si="5"/>
        <v>5.2631578947368418E-2</v>
      </c>
      <c r="J19" s="24">
        <f t="shared" si="6"/>
        <v>0.1292785028318148</v>
      </c>
      <c r="K19" s="24">
        <f t="shared" si="7"/>
        <v>0.17529215358931552</v>
      </c>
      <c r="L19" s="24">
        <f t="shared" si="8"/>
        <v>3.91644908616188E-2</v>
      </c>
      <c r="M19" s="24">
        <f t="shared" si="9"/>
        <v>3.2537960954446853E-2</v>
      </c>
      <c r="N19" s="24">
        <f t="shared" si="10"/>
        <v>2.2653721682847894E-2</v>
      </c>
      <c r="O19" s="24">
        <f t="shared" si="11"/>
        <v>9.0090090090090089E-3</v>
      </c>
      <c r="Q19" s="24">
        <f t="shared" si="12"/>
        <v>0.75601523972631779</v>
      </c>
      <c r="R19" s="9">
        <f t="shared" si="13"/>
        <v>3.6000725701253226E-2</v>
      </c>
      <c r="S19" s="28">
        <f t="shared" si="14"/>
        <v>3.6000725701253226E-2</v>
      </c>
      <c r="T19" s="9">
        <v>3</v>
      </c>
      <c r="U19" s="9" t="str">
        <f t="shared" si="15"/>
        <v>low</v>
      </c>
    </row>
    <row r="20" spans="4:21" x14ac:dyDescent="0.25">
      <c r="D20" s="10">
        <v>4</v>
      </c>
      <c r="E20" s="24">
        <f t="shared" si="1"/>
        <v>1.1452463188511182E-2</v>
      </c>
      <c r="F20" s="24">
        <f t="shared" si="2"/>
        <v>0.19840436699559102</v>
      </c>
      <c r="G20" s="24">
        <f t="shared" si="3"/>
        <v>7.5440067057837394E-3</v>
      </c>
      <c r="H20" s="24">
        <f t="shared" si="4"/>
        <v>4.5500505561172917E-2</v>
      </c>
      <c r="I20" s="24">
        <f t="shared" si="5"/>
        <v>5.2631578947368418E-2</v>
      </c>
      <c r="J20" s="24">
        <f t="shared" si="6"/>
        <v>0.1292785028318148</v>
      </c>
      <c r="K20" s="24">
        <f t="shared" si="7"/>
        <v>0.17529215358931552</v>
      </c>
      <c r="L20" s="24">
        <f t="shared" si="8"/>
        <v>0.1174934725848564</v>
      </c>
      <c r="M20" s="24">
        <f t="shared" si="9"/>
        <v>9.7613882863340565E-2</v>
      </c>
      <c r="N20" s="24">
        <f t="shared" si="10"/>
        <v>6.7961165048543687E-2</v>
      </c>
      <c r="O20" s="24">
        <f t="shared" si="11"/>
        <v>8.1081081081081086E-2</v>
      </c>
      <c r="Q20" s="24">
        <f t="shared" si="12"/>
        <v>0.98425317939737944</v>
      </c>
      <c r="R20" s="9">
        <f t="shared" si="13"/>
        <v>4.6869199018922829E-2</v>
      </c>
      <c r="S20" s="28">
        <f t="shared" si="14"/>
        <v>4.6869199018922829E-2</v>
      </c>
      <c r="T20" s="9">
        <v>4</v>
      </c>
      <c r="U20" s="9" t="str">
        <f t="shared" si="15"/>
        <v>low</v>
      </c>
    </row>
    <row r="21" spans="4:21" x14ac:dyDescent="0.25">
      <c r="D21" s="10">
        <v>5</v>
      </c>
      <c r="E21" s="24">
        <f t="shared" si="1"/>
        <v>0.51536084348300315</v>
      </c>
      <c r="F21" s="24">
        <f t="shared" si="2"/>
        <v>0.59521310098677305</v>
      </c>
      <c r="G21" s="24">
        <f t="shared" si="3"/>
        <v>0.33948030176026828</v>
      </c>
      <c r="H21" s="24">
        <f t="shared" si="4"/>
        <v>0.40950455005055625</v>
      </c>
      <c r="I21" s="24">
        <f t="shared" si="5"/>
        <v>0.47368421052631576</v>
      </c>
      <c r="J21" s="24">
        <f t="shared" si="6"/>
        <v>0.23270130509726664</v>
      </c>
      <c r="K21" s="24">
        <f t="shared" si="7"/>
        <v>0.17529215358931552</v>
      </c>
      <c r="L21" s="24">
        <f t="shared" si="8"/>
        <v>0.35248041775456923</v>
      </c>
      <c r="M21" s="24">
        <f t="shared" si="9"/>
        <v>0.29284164859002171</v>
      </c>
      <c r="N21" s="24">
        <f t="shared" si="10"/>
        <v>0.20388349514563106</v>
      </c>
      <c r="O21" s="24">
        <f t="shared" si="11"/>
        <v>0.24324324324324326</v>
      </c>
      <c r="Q21" s="24">
        <f t="shared" si="12"/>
        <v>3.8336852702269644</v>
      </c>
      <c r="R21" s="9">
        <f t="shared" si="13"/>
        <v>0.18255644143937927</v>
      </c>
      <c r="S21" s="28">
        <f t="shared" si="14"/>
        <v>0.18255644143937927</v>
      </c>
      <c r="T21" s="9">
        <v>5</v>
      </c>
      <c r="U21" s="9" t="str">
        <f t="shared" si="15"/>
        <v>high</v>
      </c>
    </row>
    <row r="22" spans="4:21" x14ac:dyDescent="0.25">
      <c r="D22" s="10">
        <v>7</v>
      </c>
      <c r="E22" s="24">
        <f t="shared" si="1"/>
        <v>8.1803308489365577E-3</v>
      </c>
      <c r="F22" s="24">
        <f t="shared" si="2"/>
        <v>9.4478269997900488E-3</v>
      </c>
      <c r="G22" s="24">
        <f t="shared" si="3"/>
        <v>7.5440067057837394E-3</v>
      </c>
      <c r="H22" s="24">
        <f t="shared" si="4"/>
        <v>9.1001011122345838E-3</v>
      </c>
      <c r="I22" s="24">
        <f t="shared" si="5"/>
        <v>5.2631578947368418E-2</v>
      </c>
      <c r="J22" s="24">
        <f t="shared" si="6"/>
        <v>2.5855700566362959E-2</v>
      </c>
      <c r="K22" s="24">
        <f t="shared" si="7"/>
        <v>1.9476905954368389E-2</v>
      </c>
      <c r="L22" s="24">
        <f t="shared" si="8"/>
        <v>0.1174934725848564</v>
      </c>
      <c r="M22" s="24">
        <f t="shared" si="9"/>
        <v>0.16268980477223427</v>
      </c>
      <c r="N22" s="24">
        <f t="shared" si="10"/>
        <v>0.15857605177993525</v>
      </c>
      <c r="O22" s="24">
        <f t="shared" si="11"/>
        <v>9.0090090090090089E-3</v>
      </c>
      <c r="Q22" s="24">
        <f t="shared" si="12"/>
        <v>0.58000478928087962</v>
      </c>
      <c r="R22" s="9">
        <f t="shared" si="13"/>
        <v>2.7619275680041886E-2</v>
      </c>
      <c r="S22" s="28">
        <f t="shared" si="14"/>
        <v>2.7619275680041886E-2</v>
      </c>
      <c r="T22" s="9">
        <v>6</v>
      </c>
      <c r="U22" s="9" t="str">
        <f t="shared" si="15"/>
        <v>low</v>
      </c>
    </row>
    <row r="23" spans="4:21" x14ac:dyDescent="0.25">
      <c r="D23" s="10">
        <v>9</v>
      </c>
      <c r="E23" s="24">
        <f t="shared" si="1"/>
        <v>6.3624795491728781E-3</v>
      </c>
      <c r="F23" s="24">
        <f t="shared" si="2"/>
        <v>7.348309888725593E-3</v>
      </c>
      <c r="G23" s="24">
        <f t="shared" si="3"/>
        <v>4.1911148365465214E-3</v>
      </c>
      <c r="H23" s="24">
        <f t="shared" si="4"/>
        <v>5.0556117290192128E-3</v>
      </c>
      <c r="I23" s="24">
        <f t="shared" si="5"/>
        <v>5.2631578947368418E-2</v>
      </c>
      <c r="J23" s="24">
        <f t="shared" si="6"/>
        <v>2.5855700566362959E-2</v>
      </c>
      <c r="K23" s="24">
        <f t="shared" si="7"/>
        <v>1.9476905954368389E-2</v>
      </c>
      <c r="L23" s="24">
        <f t="shared" si="8"/>
        <v>3.91644908616188E-2</v>
      </c>
      <c r="M23" s="24">
        <f t="shared" si="9"/>
        <v>0.16268980477223427</v>
      </c>
      <c r="N23" s="24">
        <f t="shared" si="10"/>
        <v>0.15857605177993525</v>
      </c>
      <c r="O23" s="24">
        <f t="shared" si="11"/>
        <v>9.0090090090090089E-3</v>
      </c>
      <c r="Q23" s="24">
        <f t="shared" si="12"/>
        <v>0.49036105789436135</v>
      </c>
      <c r="R23" s="9">
        <f t="shared" si="13"/>
        <v>2.3350526566398161E-2</v>
      </c>
      <c r="S23" s="28">
        <f t="shared" si="14"/>
        <v>2.3350526566398161E-2</v>
      </c>
      <c r="T23" s="9">
        <v>7</v>
      </c>
      <c r="U23" s="9" t="str">
        <f t="shared" si="15"/>
        <v>low</v>
      </c>
    </row>
    <row r="24" spans="4:21" x14ac:dyDescent="0.25">
      <c r="D24" s="10">
        <v>12</v>
      </c>
      <c r="E24" s="24">
        <f t="shared" si="1"/>
        <v>1.9087438647518634E-2</v>
      </c>
      <c r="F24" s="24">
        <f t="shared" si="2"/>
        <v>2.2044929666176778E-2</v>
      </c>
      <c r="G24" s="24">
        <f t="shared" si="3"/>
        <v>3.7720033528918694E-2</v>
      </c>
      <c r="H24" s="24">
        <f t="shared" si="4"/>
        <v>1.5166835187057639E-2</v>
      </c>
      <c r="I24" s="24">
        <f t="shared" si="5"/>
        <v>5.2631578947368418E-2</v>
      </c>
      <c r="J24" s="24">
        <f t="shared" si="6"/>
        <v>8.6185668554543196E-3</v>
      </c>
      <c r="K24" s="24">
        <f t="shared" si="7"/>
        <v>1.9476905954368389E-2</v>
      </c>
      <c r="L24" s="24">
        <f t="shared" si="8"/>
        <v>3.91644908616188E-2</v>
      </c>
      <c r="M24" s="24">
        <f t="shared" si="9"/>
        <v>9.7613882863340565E-2</v>
      </c>
      <c r="N24" s="24">
        <f t="shared" si="10"/>
        <v>0.11326860841423947</v>
      </c>
      <c r="O24" s="24">
        <f t="shared" si="11"/>
        <v>2.7027027027027029E-2</v>
      </c>
      <c r="Q24" s="24">
        <f t="shared" si="12"/>
        <v>0.4518202979530887</v>
      </c>
      <c r="R24" s="9">
        <f t="shared" si="13"/>
        <v>2.1515252283480415E-2</v>
      </c>
      <c r="S24" s="28">
        <f t="shared" si="14"/>
        <v>2.1515252283480415E-2</v>
      </c>
      <c r="T24" s="9">
        <v>8</v>
      </c>
      <c r="U24" s="9" t="str">
        <f t="shared" si="15"/>
        <v>low</v>
      </c>
    </row>
    <row r="25" spans="4:21" x14ac:dyDescent="0.25">
      <c r="D25" s="10">
        <v>15</v>
      </c>
      <c r="E25" s="24">
        <f t="shared" si="1"/>
        <v>0.17178694782766771</v>
      </c>
      <c r="F25" s="24">
        <f t="shared" si="2"/>
        <v>2.2044929666176778E-2</v>
      </c>
      <c r="G25" s="24">
        <f t="shared" si="3"/>
        <v>3.7720033528918694E-2</v>
      </c>
      <c r="H25" s="24">
        <f t="shared" si="4"/>
        <v>1.5166835187057639E-2</v>
      </c>
      <c r="I25" s="24">
        <f t="shared" si="5"/>
        <v>5.2631578947368418E-2</v>
      </c>
      <c r="J25" s="24">
        <f t="shared" si="6"/>
        <v>5.1711401132725921E-3</v>
      </c>
      <c r="K25" s="24">
        <f t="shared" si="7"/>
        <v>3.8953811908736783E-3</v>
      </c>
      <c r="L25" s="24">
        <f t="shared" si="8"/>
        <v>1.3054830287206267E-2</v>
      </c>
      <c r="M25" s="24">
        <f t="shared" si="9"/>
        <v>3.2537960954446853E-2</v>
      </c>
      <c r="N25" s="24">
        <f t="shared" si="10"/>
        <v>0.11326860841423947</v>
      </c>
      <c r="O25" s="24">
        <f t="shared" si="11"/>
        <v>0.13513513513513514</v>
      </c>
      <c r="Q25" s="24">
        <f t="shared" si="12"/>
        <v>0.60241338125236321</v>
      </c>
      <c r="R25" s="9">
        <f t="shared" si="13"/>
        <v>2.8686351488207772E-2</v>
      </c>
      <c r="S25" s="28">
        <f t="shared" si="14"/>
        <v>2.8686351488207772E-2</v>
      </c>
      <c r="T25" s="9">
        <v>9</v>
      </c>
      <c r="U25" s="9" t="str">
        <f t="shared" si="15"/>
        <v>low</v>
      </c>
    </row>
    <row r="26" spans="4:21" x14ac:dyDescent="0.25">
      <c r="D26" s="10">
        <v>19</v>
      </c>
      <c r="E26" s="24">
        <f t="shared" si="1"/>
        <v>1.9087438647518634E-2</v>
      </c>
      <c r="F26" s="24">
        <f t="shared" si="2"/>
        <v>2.2044929666176778E-2</v>
      </c>
      <c r="G26" s="24">
        <f t="shared" si="3"/>
        <v>3.7720033528918694E-2</v>
      </c>
      <c r="H26" s="24">
        <f t="shared" si="4"/>
        <v>1.5166835187057639E-2</v>
      </c>
      <c r="I26" s="24">
        <f t="shared" si="5"/>
        <v>5.2631578947368418E-2</v>
      </c>
      <c r="J26" s="24">
        <f t="shared" si="6"/>
        <v>3.6936715094804226E-3</v>
      </c>
      <c r="K26" s="24">
        <f t="shared" si="7"/>
        <v>2.7824151363383411E-3</v>
      </c>
      <c r="L26" s="24">
        <f t="shared" si="8"/>
        <v>7.8328981723237608E-3</v>
      </c>
      <c r="M26" s="24">
        <f t="shared" si="9"/>
        <v>6.5075921908893707E-3</v>
      </c>
      <c r="N26" s="24">
        <f t="shared" si="10"/>
        <v>2.2653721682847894E-2</v>
      </c>
      <c r="O26" s="24">
        <f t="shared" si="11"/>
        <v>0.1891891891891892</v>
      </c>
      <c r="Q26" s="24">
        <f t="shared" si="12"/>
        <v>0.37931030385810915</v>
      </c>
      <c r="R26" s="9">
        <f t="shared" si="13"/>
        <v>1.806239542181472E-2</v>
      </c>
      <c r="S26" s="28">
        <f t="shared" si="14"/>
        <v>1.806239542181472E-2</v>
      </c>
      <c r="T26" s="9">
        <v>10</v>
      </c>
      <c r="U26" s="9" t="str">
        <f t="shared" si="15"/>
        <v>low</v>
      </c>
    </row>
    <row r="27" spans="4:21" x14ac:dyDescent="0.25">
      <c r="D27" s="10">
        <v>20</v>
      </c>
      <c r="E27" s="24">
        <f t="shared" si="1"/>
        <v>1.1452463188511182E-2</v>
      </c>
      <c r="F27" s="24">
        <f t="shared" si="2"/>
        <v>1.3226957799706068E-2</v>
      </c>
      <c r="G27" s="24">
        <f t="shared" si="3"/>
        <v>0.11316010058675609</v>
      </c>
      <c r="H27" s="24">
        <f t="shared" si="4"/>
        <v>1.5166835187057639E-2</v>
      </c>
      <c r="I27" s="24">
        <f t="shared" si="5"/>
        <v>5.2631578947368418E-2</v>
      </c>
      <c r="J27" s="24">
        <f t="shared" si="6"/>
        <v>7.7567101699088883E-2</v>
      </c>
      <c r="K27" s="24">
        <f t="shared" si="7"/>
        <v>5.8430717863105171E-2</v>
      </c>
      <c r="L27" s="24">
        <f t="shared" si="8"/>
        <v>3.91644908616188E-2</v>
      </c>
      <c r="M27" s="24">
        <f t="shared" si="9"/>
        <v>6.5075921908893707E-3</v>
      </c>
      <c r="N27" s="24">
        <f t="shared" si="10"/>
        <v>3.2362459546925564E-3</v>
      </c>
      <c r="O27" s="24">
        <f t="shared" si="11"/>
        <v>2.7027027027027029E-2</v>
      </c>
      <c r="Q27" s="24">
        <f t="shared" si="12"/>
        <v>0.41757111130582125</v>
      </c>
      <c r="R27" s="9">
        <f t="shared" si="13"/>
        <v>1.9884338633610537E-2</v>
      </c>
      <c r="S27" s="28">
        <f t="shared" si="14"/>
        <v>1.9884338633610537E-2</v>
      </c>
      <c r="T27" s="9">
        <v>11</v>
      </c>
      <c r="U27" s="9" t="str">
        <f t="shared" si="15"/>
        <v>low</v>
      </c>
    </row>
    <row r="28" spans="4:21" x14ac:dyDescent="0.25">
      <c r="S2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WIEGER</vt:lpstr>
      <vt:lpstr>WIEGER FIX</vt:lpstr>
      <vt:lpstr>WIEGER (11)</vt:lpstr>
      <vt:lpstr>AHP</vt:lpstr>
      <vt:lpstr>AHP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Hania</dc:creator>
  <cp:lastModifiedBy>lenovo</cp:lastModifiedBy>
  <dcterms:created xsi:type="dcterms:W3CDTF">2018-03-22T04:45:14Z</dcterms:created>
  <dcterms:modified xsi:type="dcterms:W3CDTF">2018-04-05T05:16:09Z</dcterms:modified>
</cp:coreProperties>
</file>